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100ha_100ha_2%_12m_0_LM/"/>
    </mc:Choice>
  </mc:AlternateContent>
  <xr:revisionPtr revIDLastSave="267" documentId="11_3C9700C2A6F242CE0EE6043122E52E32E8DA06D5" xr6:coauthVersionLast="47" xr6:coauthVersionMax="47" xr10:uidLastSave="{E9ED8B5F-4D99-4983-BC37-23481DBD1064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<sst xmlns="http://schemas.openxmlformats.org/spreadsheetml/2006/main" count="898" uniqueCount="70">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</sst>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644-4825-B9B4-55096F91018B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644-4825-B9B4-55096F91018B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644-4825-B9B4-55096F91018B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644-4825-B9B4-55096F91018B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644-4825-B9B4-55096F91018B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644-4825-B9B4-55096F91018B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644-4825-B9B4-55096F91018B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644-4825-B9B4-55096F91018B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644-4825-B9B4-55096F91018B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644-4825-B9B4-55096F91018B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644-4825-B9B4-55096F91018B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644-4825-B9B4-55096F91018B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644-4825-B9B4-55096F91018B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644-4825-B9B4-55096F91018B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644-4825-B9B4-55096F91018B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644-4825-B9B4-55096F91018B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644-4825-B9B4-55096F91018B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644-4825-B9B4-55096F91018B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644-4825-B9B4-55096F91018B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644-4825-B9B4-55096F91018B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1644-4825-B9B4-55096F91018B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1644-4825-B9B4-55096F91018B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1644-4825-B9B4-55096F91018B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1644-4825-B9B4-55096F91018B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1644-4825-B9B4-55096F91018B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1644-4825-B9B4-55096F91018B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1644-4825-B9B4-55096F91018B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1644-4825-B9B4-55096F91018B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1644-4825-B9B4-55096F91018B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1644-4825-B9B4-55096F91018B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1644-4825-B9B4-55096F91018B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1644-4825-B9B4-55096F91018B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1644-4825-B9B4-55096F91018B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1644-4825-B9B4-55096F91018B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1644-4825-B9B4-55096F91018B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1644-4825-B9B4-55096F91018B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1644-4825-B9B4-55096F91018B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1644-4825-B9B4-55096F91018B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1644-4825-B9B4-55096F91018B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1644-4825-B9B4-55096F91018B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1644-4825-B9B4-55096F91018B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1644-4825-B9B4-55096F91018B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1644-4825-B9B4-55096F91018B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1644-4825-B9B4-55096F91018B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1644-4825-B9B4-55096F91018B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1644-4825-B9B4-55096F91018B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1644-4825-B9B4-55096F91018B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1644-4825-B9B4-55096F91018B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1644-4825-B9B4-55096F91018B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1644-4825-B9B4-55096F91018B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1644-4825-B9B4-55096F91018B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1644-4825-B9B4-55096F91018B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1644-4825-B9B4-55096F91018B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1644-4825-B9B4-55096F91018B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1644-4825-B9B4-55096F91018B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1644-4825-B9B4-55096F91018B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1644-4825-B9B4-55096F91018B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1644-4825-B9B4-55096F91018B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1644-4825-B9B4-55096F91018B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1644-4825-B9B4-55096F91018B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1644-4825-B9B4-55096F91018B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1644-4825-B9B4-55096F91018B}"/>
              </c:ext>
            </c:extLst>
          </c:dPt>
          <c:dPt>
            <c:idx val="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1644-4825-B9B4-55096F91018B}"/>
              </c:ext>
            </c:extLst>
          </c:dPt>
          <c:dPt>
            <c:idx val="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1644-4825-B9B4-55096F91018B}"/>
              </c:ext>
            </c:extLst>
          </c:dPt>
          <c:dPt>
            <c:idx val="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1644-4825-B9B4-55096F91018B}"/>
              </c:ext>
            </c:extLst>
          </c:dPt>
          <c:dPt>
            <c:idx val="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1644-4825-B9B4-55096F91018B}"/>
              </c:ext>
            </c:extLst>
          </c:dPt>
          <c:dPt>
            <c:idx val="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1644-4825-B9B4-55096F91018B}"/>
              </c:ext>
            </c:extLst>
          </c:dPt>
          <c:dPt>
            <c:idx val="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1644-4825-B9B4-55096F91018B}"/>
              </c:ext>
            </c:extLst>
          </c:dPt>
          <c:dPt>
            <c:idx val="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1644-4825-B9B4-55096F91018B}"/>
              </c:ext>
            </c:extLst>
          </c:dPt>
          <c:dPt>
            <c:idx val="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1644-4825-B9B4-55096F91018B}"/>
              </c:ext>
            </c:extLst>
          </c:dPt>
          <c:dPt>
            <c:idx val="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1644-4825-B9B4-55096F91018B}"/>
              </c:ext>
            </c:extLst>
          </c:dPt>
          <c:dPt>
            <c:idx val="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1644-4825-B9B4-55096F91018B}"/>
              </c:ext>
            </c:extLst>
          </c:dPt>
          <c:dPt>
            <c:idx val="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1644-4825-B9B4-55096F91018B}"/>
              </c:ext>
            </c:extLst>
          </c:dPt>
          <c:dPt>
            <c:idx val="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1644-4825-B9B4-55096F91018B}"/>
              </c:ext>
            </c:extLst>
          </c:dPt>
          <c:dPt>
            <c:idx val="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1644-4825-B9B4-55096F91018B}"/>
              </c:ext>
            </c:extLst>
          </c:dPt>
          <c:dPt>
            <c:idx val="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1644-4825-B9B4-55096F91018B}"/>
              </c:ext>
            </c:extLst>
          </c:dPt>
          <c:dPt>
            <c:idx val="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1644-4825-B9B4-55096F91018B}"/>
              </c:ext>
            </c:extLst>
          </c:dPt>
          <c:dPt>
            <c:idx val="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1644-4825-B9B4-55096F91018B}"/>
              </c:ext>
            </c:extLst>
          </c:dPt>
          <c:dPt>
            <c:idx val="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1644-4825-B9B4-55096F91018B}"/>
              </c:ext>
            </c:extLst>
          </c:dPt>
          <c:dPt>
            <c:idx val="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1644-4825-B9B4-55096F91018B}"/>
              </c:ext>
            </c:extLst>
          </c:dPt>
          <c:dPt>
            <c:idx val="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1644-4825-B9B4-55096F91018B}"/>
              </c:ext>
            </c:extLst>
          </c:dPt>
          <c:xVal>
            <c:numRef>
              <c:f>gráficos!$A$7:$A$87</c:f>
              <c:numCache>
                <c:formatCode>General</c:formatCode>
                <c:ptCount val="8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</c:numCache>
            </c:numRef>
          </c:xVal>
          <c:yVal>
            <c:numRef>
              <c:f>gráficos!$B$7:$B$87</c:f>
              <c:numCache>
                <c:formatCode>General</c:formatCode>
                <c:ptCount val="8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2-1644-4825-B9B4-55096F910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DC56D-FCA3-4244-80BB-2D958DDD7436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4.8323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122</v>
      </c>
      <c r="F2">
        <f>_xlfn.XLOOKUP(B2,RESULTADOS_0!D:D,RESULTADOS_0!F:F,0,0,1)</f>
        <v>17.690000000000001</v>
      </c>
      <c r="G2">
        <f>_xlfn.XLOOKUP(B2,RESULTADOS_0!D:D,RESULTADOS_0!M:M,0,0,1)</f>
        <v>0</v>
      </c>
      <c r="H2">
        <f>_xlfn.XLOOKUP(B2,RESULTADOS_0!D:D,RESULTADOS_0!AF:AF,0,0,1)</f>
        <v>9.2066483448638695E-6</v>
      </c>
      <c r="I2">
        <f>_xlfn.XLOOKUP(B2,RESULTADOS_0!D:D,RESULTADOS_0!AC:AC,0,0,1)</f>
        <v>66.3218148458337</v>
      </c>
      <c r="J2">
        <f>_xlfn.XLOOKUP(B2,RESULTADOS_0!D:D,RESULTADOS_0!G:G,0,0,1)</f>
        <v>8.6999999999999993</v>
      </c>
      <c r="K2">
        <v>4.8323</v>
      </c>
      <c r="L2">
        <v>100</v>
      </c>
      <c r="M2">
        <v>2</v>
      </c>
      <c r="N2">
        <f>_xlfn.XLOOKUP(B2,RESULTADOS_0!D:D,RESULTADOS_0!AH:AH,0,0,1)</f>
        <v>66321.814845833695</v>
      </c>
      <c r="T2">
        <v>20</v>
      </c>
    </row>
    <row r="3" spans="1:20" x14ac:dyDescent="0.25">
      <c r="A3" t="s">
        <v>52</v>
      </c>
      <c r="B3">
        <v>5.4169999999999998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82</v>
      </c>
      <c r="F3">
        <f>_xlfn.XLOOKUP(B3,RESULTADOS_1!D:D,RESULTADOS_1!F:F,0,0,1)</f>
        <v>15.85</v>
      </c>
      <c r="G3">
        <f>_xlfn.XLOOKUP(B3,RESULTADOS_1!D:D,RESULTADOS_1!M:M,0,0,1)</f>
        <v>0</v>
      </c>
      <c r="H3">
        <f>_xlfn.XLOOKUP(B3,RESULTADOS_1!D:D,RESULTADOS_1!AF:AF,0,0,1)</f>
        <v>9.9667936752789195E-6</v>
      </c>
      <c r="I3">
        <f>_xlfn.XLOOKUP(B3,RESULTADOS_1!D:D,RESULTADOS_1!AC:AC,0,0,1)</f>
        <v>58.709706031801879</v>
      </c>
      <c r="J3">
        <f>_xlfn.XLOOKUP(B3,RESULTADOS_1!D:D,RESULTADOS_1!G:G,0,0,1)</f>
        <v>11.6</v>
      </c>
      <c r="K3">
        <v>5.4169999999999989</v>
      </c>
      <c r="N3">
        <f>_xlfn.XLOOKUP(B3,RESULTADOS_1!D:D,RESULTADOS_1!AH:AH,0,0,1)</f>
        <v>58709.706031801878</v>
      </c>
    </row>
    <row r="4" spans="1:20" x14ac:dyDescent="0.25">
      <c r="A4" t="s">
        <v>53</v>
      </c>
      <c r="B4">
        <v>5.7381000000000002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62</v>
      </c>
      <c r="F4">
        <f>_xlfn.XLOOKUP(B4,RESULTADOS_2!D:D,RESULTADOS_2!F:F,0,0,1)</f>
        <v>14.92</v>
      </c>
      <c r="G4">
        <f>_xlfn.XLOOKUP(B4,RESULTADOS_2!D:D,RESULTADOS_2!M:M,0,0,1)</f>
        <v>1</v>
      </c>
      <c r="H4">
        <f>_xlfn.XLOOKUP(B4,RESULTADOS_2!D:D,RESULTADOS_2!AF:AF,0,0,1)</f>
        <v>1.0270428159513161E-5</v>
      </c>
      <c r="I4">
        <f>_xlfn.XLOOKUP(B4,RESULTADOS_2!D:D,RESULTADOS_2!AC:AC,0,0,1)</f>
        <v>59.995643542123837</v>
      </c>
      <c r="J4">
        <f>_xlfn.XLOOKUP(B4,RESULTADOS_2!D:D,RESULTADOS_2!G:G,0,0,1)</f>
        <v>14.44</v>
      </c>
      <c r="K4">
        <v>5.7381000000000002</v>
      </c>
      <c r="N4">
        <f>_xlfn.XLOOKUP(B4,RESULTADOS_2!D:D,RESULTADOS_2!AH:AH,0,0,1)</f>
        <v>59995.643542123842</v>
      </c>
    </row>
    <row r="5" spans="1:20" x14ac:dyDescent="0.25">
      <c r="A5" t="s">
        <v>54</v>
      </c>
      <c r="B5">
        <v>5.9198000000000004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50</v>
      </c>
      <c r="F5">
        <f>_xlfn.XLOOKUP(B5,RESULTADOS_3!D:D,RESULTADOS_3!F:F,0,0,1)</f>
        <v>14.4</v>
      </c>
      <c r="G5">
        <f>_xlfn.XLOOKUP(B5,RESULTADOS_3!D:D,RESULTADOS_3!M:M,0,0,1)</f>
        <v>0</v>
      </c>
      <c r="H5">
        <f>_xlfn.XLOOKUP(B5,RESULTADOS_3!D:D,RESULTADOS_3!AF:AF,0,0,1)</f>
        <v>1.035356176376703E-5</v>
      </c>
      <c r="I5">
        <f>_xlfn.XLOOKUP(B5,RESULTADOS_3!D:D,RESULTADOS_3!AC:AC,0,0,1)</f>
        <v>61.667389930101152</v>
      </c>
      <c r="J5">
        <f>_xlfn.XLOOKUP(B5,RESULTADOS_3!D:D,RESULTADOS_3!G:G,0,0,1)</f>
        <v>17.28</v>
      </c>
      <c r="K5">
        <v>5.9198000000000004</v>
      </c>
      <c r="N5">
        <f>_xlfn.XLOOKUP(B5,RESULTADOS_3!D:D,RESULTADOS_3!AH:AH,0,0,1)</f>
        <v>61667.389930101162</v>
      </c>
    </row>
    <row r="6" spans="1:20" x14ac:dyDescent="0.25">
      <c r="A6" t="s">
        <v>55</v>
      </c>
      <c r="B6">
        <v>6.1045999999999996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42</v>
      </c>
      <c r="F6">
        <f>_xlfn.XLOOKUP(B6,RESULTADOS_4!D:D,RESULTADOS_4!F:F,0,0,1)</f>
        <v>13.88</v>
      </c>
      <c r="G6">
        <f>_xlfn.XLOOKUP(B6,RESULTADOS_4!D:D,RESULTADOS_4!M:M,0,0,1)</f>
        <v>0</v>
      </c>
      <c r="H6">
        <f>_xlfn.XLOOKUP(B6,RESULTADOS_4!D:D,RESULTADOS_4!AF:AF,0,0,1)</f>
        <v>1.046479370096306E-5</v>
      </c>
      <c r="I6">
        <f>_xlfn.XLOOKUP(B6,RESULTADOS_4!D:D,RESULTADOS_4!AC:AC,0,0,1)</f>
        <v>62.544206176668943</v>
      </c>
      <c r="J6">
        <f>_xlfn.XLOOKUP(B6,RESULTADOS_4!D:D,RESULTADOS_4!G:G,0,0,1)</f>
        <v>19.829999999999998</v>
      </c>
      <c r="K6">
        <v>6.1045999999999996</v>
      </c>
      <c r="N6">
        <f>_xlfn.XLOOKUP(B6,RESULTADOS_4!D:D,RESULTADOS_4!AH:AH,0,0,1)</f>
        <v>62544.206176668937</v>
      </c>
    </row>
    <row r="7" spans="1:20" x14ac:dyDescent="0.25">
      <c r="A7" t="s">
        <v>56</v>
      </c>
      <c r="B7">
        <v>6.1520999999999999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36</v>
      </c>
      <c r="F7">
        <f>_xlfn.XLOOKUP(B7,RESULTADOS_5!D:D,RESULTADOS_5!F:F,0,0,1)</f>
        <v>13.74</v>
      </c>
      <c r="G7">
        <f>_xlfn.XLOOKUP(B7,RESULTADOS_5!D:D,RESULTADOS_5!M:M,0,0,1)</f>
        <v>0</v>
      </c>
      <c r="H7">
        <f>_xlfn.XLOOKUP(B7,RESULTADOS_5!D:D,RESULTADOS_5!AF:AF,0,0,1)</f>
        <v>1.036011182346241E-5</v>
      </c>
      <c r="I7">
        <f>_xlfn.XLOOKUP(B7,RESULTADOS_5!D:D,RESULTADOS_5!AC:AC,0,0,1)</f>
        <v>64.095995836197972</v>
      </c>
      <c r="J7">
        <f>_xlfn.XLOOKUP(B7,RESULTADOS_5!D:D,RESULTADOS_5!G:G,0,0,1)</f>
        <v>22.9</v>
      </c>
      <c r="K7">
        <v>6.1521000000000008</v>
      </c>
      <c r="N7">
        <f>_xlfn.XLOOKUP(B7,RESULTADOS_5!D:D,RESULTADOS_5!AH:AH,0,0,1)</f>
        <v>64095.995836197973</v>
      </c>
    </row>
    <row r="8" spans="1:20" x14ac:dyDescent="0.25">
      <c r="A8" t="s">
        <v>57</v>
      </c>
      <c r="B8">
        <v>6.2264999999999997</v>
      </c>
      <c r="C8">
        <f>_xlfn.XLOOKUP(B8,RESULTADOS_6!D:D,RESULTADOS_6!B:B,0,0,1)</f>
        <v>40</v>
      </c>
      <c r="D8">
        <f>_xlfn.XLOOKUP(B8,RESULTADOS_6!D:D,RESULTADOS_6!L:L,0,0,1)</f>
        <v>3</v>
      </c>
      <c r="E8">
        <f>_xlfn.XLOOKUP(B8,RESULTADOS_6!D:D,RESULTADOS_6!I:I,0,0,1)</f>
        <v>32</v>
      </c>
      <c r="F8">
        <f>_xlfn.XLOOKUP(B8,RESULTADOS_6!D:D,RESULTADOS_6!F:F,0,0,1)</f>
        <v>13.52</v>
      </c>
      <c r="G8">
        <f>_xlfn.XLOOKUP(B8,RESULTADOS_6!D:D,RESULTADOS_6!M:M,0,0,1)</f>
        <v>0</v>
      </c>
      <c r="H8">
        <f>_xlfn.XLOOKUP(B8,RESULTADOS_6!D:D,RESULTADOS_6!AF:AF,0,0,1)</f>
        <v>1.0318255680660339E-5</v>
      </c>
      <c r="I8">
        <f>_xlfn.XLOOKUP(B8,RESULTADOS_6!D:D,RESULTADOS_6!AC:AC,0,0,1)</f>
        <v>65.451688003364481</v>
      </c>
      <c r="J8">
        <f>_xlfn.XLOOKUP(B8,RESULTADOS_6!D:D,RESULTADOS_6!G:G,0,0,1)</f>
        <v>25.34</v>
      </c>
      <c r="K8">
        <v>6.2264999999999997</v>
      </c>
      <c r="N8">
        <f>_xlfn.XLOOKUP(B8,RESULTADOS_6!D:D,RESULTADOS_6!AH:AH,0,0,1)</f>
        <v>65451.688003364477</v>
      </c>
    </row>
    <row r="9" spans="1:20" x14ac:dyDescent="0.25">
      <c r="A9" t="s">
        <v>58</v>
      </c>
      <c r="B9">
        <v>6.2979000000000003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28</v>
      </c>
      <c r="F9">
        <f>_xlfn.XLOOKUP(B9,RESULTADOS_7!D:D,RESULTADOS_7!F:F,0,0,1)</f>
        <v>13.31</v>
      </c>
      <c r="G9">
        <f>_xlfn.XLOOKUP(B9,RESULTADOS_7!D:D,RESULTADOS_7!M:M,0,0,1)</f>
        <v>0</v>
      </c>
      <c r="H9">
        <f>_xlfn.XLOOKUP(B9,RESULTADOS_7!D:D,RESULTADOS_7!AF:AF,0,0,1)</f>
        <v>1.0284454618989599E-5</v>
      </c>
      <c r="I9">
        <f>_xlfn.XLOOKUP(B9,RESULTADOS_7!D:D,RESULTADOS_7!AC:AC,0,0,1)</f>
        <v>66.432126087079595</v>
      </c>
      <c r="J9">
        <f>_xlfn.XLOOKUP(B9,RESULTADOS_7!D:D,RESULTADOS_7!G:G,0,0,1)</f>
        <v>28.53</v>
      </c>
      <c r="K9">
        <v>6.2979000000000012</v>
      </c>
      <c r="N9">
        <f>_xlfn.XLOOKUP(B9,RESULTADOS_7!D:D,RESULTADOS_7!AH:AH,0,0,1)</f>
        <v>66432.126087079596</v>
      </c>
    </row>
    <row r="10" spans="1:20" x14ac:dyDescent="0.25">
      <c r="A10" t="s">
        <v>59</v>
      </c>
      <c r="B10">
        <v>6.3010000000000002</v>
      </c>
      <c r="C10">
        <f>_xlfn.XLOOKUP(B10,RESULTADOS_8!D:D,RESULTADOS_8!B:B,0,0,1)</f>
        <v>50</v>
      </c>
      <c r="D10">
        <f>_xlfn.XLOOKUP(B10,RESULTADOS_8!D:D,RESULTADOS_8!L:L,0,0,1)</f>
        <v>3</v>
      </c>
      <c r="E10">
        <f>_xlfn.XLOOKUP(B10,RESULTADOS_8!D:D,RESULTADOS_8!I:I,0,0,1)</f>
        <v>26</v>
      </c>
      <c r="F10">
        <f>_xlfn.XLOOKUP(B10,RESULTADOS_8!D:D,RESULTADOS_8!F:F,0,0,1)</f>
        <v>13.26</v>
      </c>
      <c r="G10">
        <f>_xlfn.XLOOKUP(B10,RESULTADOS_8!D:D,RESULTADOS_8!M:M,0,0,1)</f>
        <v>1</v>
      </c>
      <c r="H10">
        <f>_xlfn.XLOOKUP(B10,RESULTADOS_8!D:D,RESULTADOS_8!AF:AF,0,0,1)</f>
        <v>1.0151071933548039E-5</v>
      </c>
      <c r="I10">
        <f>_xlfn.XLOOKUP(B10,RESULTADOS_8!D:D,RESULTADOS_8!AC:AC,0,0,1)</f>
        <v>67.872998798244609</v>
      </c>
      <c r="J10">
        <f>_xlfn.XLOOKUP(B10,RESULTADOS_8!D:D,RESULTADOS_8!G:G,0,0,1)</f>
        <v>30.59</v>
      </c>
      <c r="K10">
        <v>6.3010000000000002</v>
      </c>
      <c r="N10">
        <f>_xlfn.XLOOKUP(B10,RESULTADOS_8!D:D,RESULTADOS_8!AH:AH,0,0,1)</f>
        <v>67872.998798244604</v>
      </c>
    </row>
    <row r="11" spans="1:20" x14ac:dyDescent="0.25">
      <c r="A11" t="s">
        <v>60</v>
      </c>
      <c r="B11">
        <v>6.3704000000000001</v>
      </c>
      <c r="C11">
        <f>_xlfn.XLOOKUP(B11,RESULTADOS_9!D:D,RESULTADOS_9!B:B,0,0,1)</f>
        <v>55</v>
      </c>
      <c r="D11">
        <f>_xlfn.XLOOKUP(B11,RESULTADOS_9!D:D,RESULTADOS_9!L:L,0,0,1)</f>
        <v>4</v>
      </c>
      <c r="E11">
        <f>_xlfn.XLOOKUP(B11,RESULTADOS_9!D:D,RESULTADOS_9!I:I,0,0,1)</f>
        <v>23</v>
      </c>
      <c r="F11">
        <f>_xlfn.XLOOKUP(B11,RESULTADOS_9!D:D,RESULTADOS_9!F:F,0,0,1)</f>
        <v>13.06</v>
      </c>
      <c r="G11">
        <f>_xlfn.XLOOKUP(B11,RESULTADOS_9!D:D,RESULTADOS_9!M:M,0,0,1)</f>
        <v>0</v>
      </c>
      <c r="H11">
        <f>_xlfn.XLOOKUP(B11,RESULTADOS_9!D:D,RESULTADOS_9!AF:AF,0,0,1)</f>
        <v>1.0134433071517669E-5</v>
      </c>
      <c r="I11">
        <f>_xlfn.XLOOKUP(B11,RESULTADOS_9!D:D,RESULTADOS_9!AC:AC,0,0,1)</f>
        <v>68.734155004845618</v>
      </c>
      <c r="J11">
        <f>_xlfn.XLOOKUP(B11,RESULTADOS_9!D:D,RESULTADOS_9!G:G,0,0,1)</f>
        <v>34.08</v>
      </c>
      <c r="K11">
        <v>6.3704000000000001</v>
      </c>
      <c r="N11">
        <f>_xlfn.XLOOKUP(B11,RESULTADOS_9!D:D,RESULTADOS_9!AH:AH,0,0,1)</f>
        <v>68734.155004845612</v>
      </c>
    </row>
    <row r="12" spans="1:20" x14ac:dyDescent="0.25">
      <c r="A12" t="s">
        <v>61</v>
      </c>
      <c r="B12">
        <v>6.3712</v>
      </c>
      <c r="C12">
        <f>_xlfn.XLOOKUP(B12,RESULTADOS_10!D:D,RESULTADOS_10!B:B,0,0,1)</f>
        <v>60</v>
      </c>
      <c r="D12">
        <f>_xlfn.XLOOKUP(B12,RESULTADOS_10!D:D,RESULTADOS_10!L:L,0,0,1)</f>
        <v>4</v>
      </c>
      <c r="E12">
        <f>_xlfn.XLOOKUP(B12,RESULTADOS_10!D:D,RESULTADOS_10!I:I,0,0,1)</f>
        <v>22</v>
      </c>
      <c r="F12">
        <f>_xlfn.XLOOKUP(B12,RESULTADOS_10!D:D,RESULTADOS_10!F:F,0,0,1)</f>
        <v>13</v>
      </c>
      <c r="G12">
        <f>_xlfn.XLOOKUP(B12,RESULTADOS_10!D:D,RESULTADOS_10!M:M,0,0,1)</f>
        <v>0</v>
      </c>
      <c r="H12">
        <f>_xlfn.XLOOKUP(B12,RESULTADOS_10!D:D,RESULTADOS_10!AF:AF,0,0,1)</f>
        <v>1.001696958682093E-5</v>
      </c>
      <c r="I12">
        <f>_xlfn.XLOOKUP(B12,RESULTADOS_10!D:D,RESULTADOS_10!AC:AC,0,0,1)</f>
        <v>69.978369272008976</v>
      </c>
      <c r="J12">
        <f>_xlfn.XLOOKUP(B12,RESULTADOS_10!D:D,RESULTADOS_10!G:G,0,0,1)</f>
        <v>35.46</v>
      </c>
      <c r="K12">
        <v>6.3712</v>
      </c>
      <c r="N12">
        <f>_xlfn.XLOOKUP(B12,RESULTADOS_10!D:D,RESULTADOS_10!AH:AH,0,0,1)</f>
        <v>69978.369272008975</v>
      </c>
    </row>
    <row r="13" spans="1:20" x14ac:dyDescent="0.25">
      <c r="A13" t="s">
        <v>62</v>
      </c>
      <c r="B13">
        <v>6.3882000000000003</v>
      </c>
      <c r="C13">
        <f>_xlfn.XLOOKUP(B13,RESULTADOS_11!D:D,RESULTADOS_11!B:B,0,0,1)</f>
        <v>65</v>
      </c>
      <c r="D13">
        <f>_xlfn.XLOOKUP(B13,RESULTADOS_11!D:D,RESULTADOS_11!L:L,0,0,1)</f>
        <v>5</v>
      </c>
      <c r="E13">
        <f>_xlfn.XLOOKUP(B13,RESULTADOS_11!D:D,RESULTADOS_11!I:I,0,0,1)</f>
        <v>20</v>
      </c>
      <c r="F13">
        <f>_xlfn.XLOOKUP(B13,RESULTADOS_11!D:D,RESULTADOS_11!F:F,0,0,1)</f>
        <v>12.93</v>
      </c>
      <c r="G13">
        <f>_xlfn.XLOOKUP(B13,RESULTADOS_11!D:D,RESULTADOS_11!M:M,0,0,1)</f>
        <v>0</v>
      </c>
      <c r="H13">
        <f>_xlfn.XLOOKUP(B13,RESULTADOS_11!D:D,RESULTADOS_11!AF:AF,0,0,1)</f>
        <v>9.9329882678463701E-6</v>
      </c>
      <c r="I13">
        <f>_xlfn.XLOOKUP(B13,RESULTADOS_11!D:D,RESULTADOS_11!AC:AC,0,0,1)</f>
        <v>71.224714242667375</v>
      </c>
      <c r="J13">
        <f>_xlfn.XLOOKUP(B13,RESULTADOS_11!D:D,RESULTADOS_11!G:G,0,0,1)</f>
        <v>38.79</v>
      </c>
      <c r="K13">
        <v>6.3882000000000003</v>
      </c>
      <c r="N13">
        <f>_xlfn.XLOOKUP(B13,RESULTADOS_11!D:D,RESULTADOS_11!AH:AH,0,0,1)</f>
        <v>71224.714242667382</v>
      </c>
    </row>
    <row r="14" spans="1:20" x14ac:dyDescent="0.25">
      <c r="A14" t="s">
        <v>63</v>
      </c>
      <c r="B14">
        <v>6.3700999999999999</v>
      </c>
      <c r="C14">
        <f>_xlfn.XLOOKUP(B14,RESULTADOS_12!D:D,RESULTADOS_12!B:B,0,0,1)</f>
        <v>70</v>
      </c>
      <c r="D14">
        <f>_xlfn.XLOOKUP(B14,RESULTADOS_12!D:D,RESULTADOS_12!L:L,0,0,1)</f>
        <v>5</v>
      </c>
      <c r="E14">
        <f>_xlfn.XLOOKUP(B14,RESULTADOS_12!D:D,RESULTADOS_12!I:I,0,0,1)</f>
        <v>19</v>
      </c>
      <c r="F14">
        <f>_xlfn.XLOOKUP(B14,RESULTADOS_12!D:D,RESULTADOS_12!F:F,0,0,1)</f>
        <v>12.92</v>
      </c>
      <c r="G14">
        <f>_xlfn.XLOOKUP(B14,RESULTADOS_12!D:D,RESULTADOS_12!M:M,0,0,1)</f>
        <v>0</v>
      </c>
      <c r="H14">
        <f>_xlfn.XLOOKUP(B14,RESULTADOS_12!D:D,RESULTADOS_12!AF:AF,0,0,1)</f>
        <v>9.8016559816069906E-6</v>
      </c>
      <c r="I14">
        <f>_xlfn.XLOOKUP(B14,RESULTADOS_12!D:D,RESULTADOS_12!AC:AC,0,0,1)</f>
        <v>72.564540997270058</v>
      </c>
      <c r="J14">
        <f>_xlfn.XLOOKUP(B14,RESULTADOS_12!D:D,RESULTADOS_12!G:G,0,0,1)</f>
        <v>40.799999999999997</v>
      </c>
      <c r="K14">
        <v>6.3700999999999999</v>
      </c>
      <c r="N14">
        <f>_xlfn.XLOOKUP(B14,RESULTADOS_12!D:D,RESULTADOS_12!AH:AH,0,0,1)</f>
        <v>72564.540997270058</v>
      </c>
    </row>
    <row r="15" spans="1:20" x14ac:dyDescent="0.25">
      <c r="A15" t="s">
        <v>64</v>
      </c>
      <c r="B15">
        <v>6.3710000000000004</v>
      </c>
      <c r="C15">
        <f>_xlfn.XLOOKUP(B15,RESULTADOS_13!D:D,RESULTADOS_13!B:B,0,0,1)</f>
        <v>75</v>
      </c>
      <c r="D15">
        <f>_xlfn.XLOOKUP(B15,RESULTADOS_13!D:D,RESULTADOS_13!L:L,0,0,1)</f>
        <v>5</v>
      </c>
      <c r="E15">
        <f>_xlfn.XLOOKUP(B15,RESULTADOS_13!D:D,RESULTADOS_13!I:I,0,0,1)</f>
        <v>18</v>
      </c>
      <c r="F15">
        <f>_xlfn.XLOOKUP(B15,RESULTADOS_13!D:D,RESULTADOS_13!F:F,0,0,1)</f>
        <v>12.87</v>
      </c>
      <c r="G15">
        <f>_xlfn.XLOOKUP(B15,RESULTADOS_13!D:D,RESULTADOS_13!M:M,0,0,1)</f>
        <v>8</v>
      </c>
      <c r="H15">
        <f>_xlfn.XLOOKUP(B15,RESULTADOS_13!D:D,RESULTADOS_13!AF:AF,0,0,1)</f>
        <v>9.7061455573458445E-6</v>
      </c>
      <c r="I15">
        <f>_xlfn.XLOOKUP(B15,RESULTADOS_13!D:D,RESULTADOS_13!AC:AC,0,0,1)</f>
        <v>73.733254810535172</v>
      </c>
      <c r="J15">
        <f>_xlfn.XLOOKUP(B15,RESULTADOS_13!D:D,RESULTADOS_13!G:G,0,0,1)</f>
        <v>42.9</v>
      </c>
      <c r="K15">
        <v>6.3710000000000004</v>
      </c>
      <c r="N15">
        <f>_xlfn.XLOOKUP(B15,RESULTADOS_13!D:D,RESULTADOS_13!AH:AH,0,0,1)</f>
        <v>73733.254810535174</v>
      </c>
    </row>
    <row r="16" spans="1:20" x14ac:dyDescent="0.25">
      <c r="A16" t="s">
        <v>65</v>
      </c>
      <c r="B16">
        <v>6.3777999999999997</v>
      </c>
      <c r="C16">
        <f>_xlfn.XLOOKUP(B16,RESULTADOS_14!D:D,RESULTADOS_14!B:B,0,0,1)</f>
        <v>80</v>
      </c>
      <c r="D16">
        <f>_xlfn.XLOOKUP(B16,RESULTADOS_14!D:D,RESULTADOS_14!L:L,0,0,1)</f>
        <v>6</v>
      </c>
      <c r="E16">
        <f>_xlfn.XLOOKUP(B16,RESULTADOS_14!D:D,RESULTADOS_14!I:I,0,0,1)</f>
        <v>17</v>
      </c>
      <c r="F16">
        <f>_xlfn.XLOOKUP(B16,RESULTADOS_14!D:D,RESULTADOS_14!F:F,0,0,1)</f>
        <v>12.81</v>
      </c>
      <c r="G16">
        <f>_xlfn.XLOOKUP(B16,RESULTADOS_14!D:D,RESULTADOS_14!M:M,0,0,1)</f>
        <v>0</v>
      </c>
      <c r="H16">
        <f>_xlfn.XLOOKUP(B16,RESULTADOS_14!D:D,RESULTADOS_14!AF:AF,0,0,1)</f>
        <v>9.625082330865575E-6</v>
      </c>
      <c r="I16">
        <f>_xlfn.XLOOKUP(B16,RESULTADOS_14!D:D,RESULTADOS_14!AC:AC,0,0,1)</f>
        <v>74.76477156035719</v>
      </c>
      <c r="J16">
        <f>_xlfn.XLOOKUP(B16,RESULTADOS_14!D:D,RESULTADOS_14!G:G,0,0,1)</f>
        <v>45.2</v>
      </c>
      <c r="K16">
        <v>6.3777999999999997</v>
      </c>
      <c r="N16">
        <f>_xlfn.XLOOKUP(B16,RESULTADOS_14!D:D,RESULTADOS_14!AH:AH,0,0,1)</f>
        <v>74764.771560357185</v>
      </c>
    </row>
    <row r="17" spans="1:14" x14ac:dyDescent="0.25">
      <c r="A17" t="s">
        <v>66</v>
      </c>
      <c r="B17">
        <v>6.4225000000000003</v>
      </c>
      <c r="C17">
        <f>_xlfn.XLOOKUP(B17,RESULTADOS_15!D:D,RESULTADOS_15!B:B,0,0,1)</f>
        <v>85</v>
      </c>
      <c r="D17">
        <f>_xlfn.XLOOKUP(B17,RESULTADOS_15!D:D,RESULTADOS_15!L:L,0,0,1)</f>
        <v>7</v>
      </c>
      <c r="E17">
        <f>_xlfn.XLOOKUP(B17,RESULTADOS_15!D:D,RESULTADOS_15!I:I,0,0,1)</f>
        <v>16</v>
      </c>
      <c r="F17">
        <f>_xlfn.XLOOKUP(B17,RESULTADOS_15!D:D,RESULTADOS_15!F:F,0,0,1)</f>
        <v>12.66</v>
      </c>
      <c r="G17">
        <f>_xlfn.XLOOKUP(B17,RESULTADOS_15!D:D,RESULTADOS_15!M:M,0,0,1)</f>
        <v>0</v>
      </c>
      <c r="H17">
        <f>_xlfn.XLOOKUP(B17,RESULTADOS_15!D:D,RESULTADOS_15!AF:AF,0,0,1)</f>
        <v>9.6054741093255061E-6</v>
      </c>
      <c r="I17">
        <f>_xlfn.XLOOKUP(B17,RESULTADOS_15!D:D,RESULTADOS_15!AC:AC,0,0,1)</f>
        <v>75.502150604204971</v>
      </c>
      <c r="J17">
        <f>_xlfn.XLOOKUP(B17,RESULTADOS_15!D:D,RESULTADOS_15!G:G,0,0,1)</f>
        <v>47.46</v>
      </c>
      <c r="K17">
        <v>6.4225000000000003</v>
      </c>
      <c r="N17">
        <f>_xlfn.XLOOKUP(B17,RESULTADOS_15!D:D,RESULTADOS_15!AH:AH,0,0,1)</f>
        <v>75502.150604204973</v>
      </c>
    </row>
    <row r="18" spans="1:14" x14ac:dyDescent="0.25">
      <c r="A18" t="s">
        <v>67</v>
      </c>
      <c r="B18">
        <v>6.3922999999999996</v>
      </c>
      <c r="C18">
        <f>_xlfn.XLOOKUP(B18,RESULTADOS_16!D:D,RESULTADOS_16!B:B,0,0,1)</f>
        <v>90</v>
      </c>
      <c r="D18">
        <f>_xlfn.XLOOKUP(B18,RESULTADOS_16!D:D,RESULTADOS_16!L:L,0,0,1)</f>
        <v>7</v>
      </c>
      <c r="E18">
        <f>_xlfn.XLOOKUP(B18,RESULTADOS_16!D:D,RESULTADOS_16!I:I,0,0,1)</f>
        <v>15</v>
      </c>
      <c r="F18">
        <f>_xlfn.XLOOKUP(B18,RESULTADOS_16!D:D,RESULTADOS_16!F:F,0,0,1)</f>
        <v>12.69</v>
      </c>
      <c r="G18">
        <f>_xlfn.XLOOKUP(B18,RESULTADOS_16!D:D,RESULTADOS_16!M:M,0,0,1)</f>
        <v>0</v>
      </c>
      <c r="H18">
        <f>_xlfn.XLOOKUP(B18,RESULTADOS_16!D:D,RESULTADOS_16!AF:AF,0,0,1)</f>
        <v>9.4781043866317963E-6</v>
      </c>
      <c r="I18">
        <f>_xlfn.XLOOKUP(B18,RESULTADOS_16!D:D,RESULTADOS_16!AC:AC,0,0,1)</f>
        <v>76.881744238069857</v>
      </c>
      <c r="J18">
        <f>_xlfn.XLOOKUP(B18,RESULTADOS_16!D:D,RESULTADOS_16!G:G,0,0,1)</f>
        <v>50.76</v>
      </c>
      <c r="K18">
        <v>6.3923000000000005</v>
      </c>
      <c r="N18">
        <f>_xlfn.XLOOKUP(B18,RESULTADOS_16!D:D,RESULTADOS_16!AH:AH,0,0,1)</f>
        <v>76881.744238069863</v>
      </c>
    </row>
    <row r="19" spans="1:14" x14ac:dyDescent="0.25">
      <c r="A19" t="s">
        <v>68</v>
      </c>
      <c r="B19">
        <v>6.3926999999999996</v>
      </c>
      <c r="C19">
        <f>_xlfn.XLOOKUP(B19,RESULTADOS_17!D:D,RESULTADOS_17!B:B,0,0,1)</f>
        <v>95</v>
      </c>
      <c r="D19">
        <f>_xlfn.XLOOKUP(B19,RESULTADOS_17!D:D,RESULTADOS_17!L:L,0,0,1)</f>
        <v>8</v>
      </c>
      <c r="E19">
        <f>_xlfn.XLOOKUP(B19,RESULTADOS_17!D:D,RESULTADOS_17!I:I,0,0,1)</f>
        <v>14</v>
      </c>
      <c r="F19">
        <f>_xlfn.XLOOKUP(B19,RESULTADOS_17!D:D,RESULTADOS_17!F:F,0,0,1)</f>
        <v>12.65</v>
      </c>
      <c r="G19">
        <f>_xlfn.XLOOKUP(B19,RESULTADOS_17!D:D,RESULTADOS_17!M:M,0,0,1)</f>
        <v>0</v>
      </c>
      <c r="H19">
        <f>_xlfn.XLOOKUP(B19,RESULTADOS_17!D:D,RESULTADOS_17!AF:AF,0,0,1)</f>
        <v>9.400505806321062E-6</v>
      </c>
      <c r="I19">
        <f>_xlfn.XLOOKUP(B19,RESULTADOS_17!D:D,RESULTADOS_17!AC:AC,0,0,1)</f>
        <v>77.947500981562214</v>
      </c>
      <c r="J19">
        <f>_xlfn.XLOOKUP(B19,RESULTADOS_17!D:D,RESULTADOS_17!G:G,0,0,1)</f>
        <v>54.23</v>
      </c>
      <c r="K19">
        <v>6.3926999999999996</v>
      </c>
      <c r="N19">
        <f>_xlfn.XLOOKUP(B19,RESULTADOS_17!D:D,RESULTADOS_17!AH:AH,0,0,1)</f>
        <v>77947.500981562218</v>
      </c>
    </row>
    <row r="20" spans="1:14" x14ac:dyDescent="0.25">
      <c r="A20" t="s">
        <v>69</v>
      </c>
      <c r="B20">
        <v>6.3517999999999999</v>
      </c>
      <c r="C20">
        <f>_xlfn.XLOOKUP(B20,RESULTADOS_18!D:D,RESULTADOS_18!B:B,0,0,1)</f>
        <v>100</v>
      </c>
      <c r="D20">
        <f>_xlfn.XLOOKUP(B20,RESULTADOS_18!D:D,RESULTADOS_18!L:L,0,0,1)</f>
        <v>8</v>
      </c>
      <c r="E20">
        <f>_xlfn.XLOOKUP(B20,RESULTADOS_18!D:D,RESULTADOS_18!I:I,0,0,1)</f>
        <v>14</v>
      </c>
      <c r="F20">
        <f>_xlfn.XLOOKUP(B20,RESULTADOS_18!D:D,RESULTADOS_18!F:F,0,0,1)</f>
        <v>12.68</v>
      </c>
      <c r="G20">
        <f>_xlfn.XLOOKUP(B20,RESULTADOS_18!D:D,RESULTADOS_18!M:M,0,0,1)</f>
        <v>2</v>
      </c>
      <c r="H20">
        <f>_xlfn.XLOOKUP(B20,RESULTADOS_18!D:D,RESULTADOS_18!AF:AF,0,0,1)</f>
        <v>9.2662870662875999E-6</v>
      </c>
      <c r="I20">
        <f>_xlfn.XLOOKUP(B20,RESULTADOS_18!D:D,RESULTADOS_18!AC:AC,0,0,1)</f>
        <v>79.336577575923869</v>
      </c>
      <c r="J20">
        <f>_xlfn.XLOOKUP(B20,RESULTADOS_18!D:D,RESULTADOS_18!G:G,0,0,1)</f>
        <v>54.35</v>
      </c>
      <c r="K20">
        <v>6.3517999999999999</v>
      </c>
      <c r="N20">
        <f>_xlfn.XLOOKUP(B20,RESULTADOS_18!D:D,RESULTADOS_18!AH:AH,0,0,1)</f>
        <v>79336.577575923875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4.0770999999999997</v>
      </c>
      <c r="E2">
        <v>24.53</v>
      </c>
      <c r="F2">
        <v>18.82</v>
      </c>
      <c r="G2">
        <v>8.06</v>
      </c>
      <c r="H2">
        <v>0.14000000000000001</v>
      </c>
      <c r="I2">
        <v>140</v>
      </c>
      <c r="J2">
        <v>124.63</v>
      </c>
      <c r="K2">
        <v>45</v>
      </c>
      <c r="L2">
        <v>1</v>
      </c>
      <c r="M2">
        <v>138</v>
      </c>
      <c r="N2">
        <v>18.64</v>
      </c>
      <c r="O2">
        <v>15605.44</v>
      </c>
      <c r="P2">
        <v>189.88</v>
      </c>
      <c r="Q2">
        <v>1207.6300000000001</v>
      </c>
      <c r="R2">
        <v>314.23</v>
      </c>
      <c r="S2">
        <v>79.25</v>
      </c>
      <c r="T2">
        <v>114418.18</v>
      </c>
      <c r="U2">
        <v>0.25</v>
      </c>
      <c r="V2">
        <v>0.59</v>
      </c>
      <c r="W2">
        <v>0.36</v>
      </c>
      <c r="X2">
        <v>6.75</v>
      </c>
      <c r="Y2">
        <v>2</v>
      </c>
      <c r="Z2">
        <v>10</v>
      </c>
      <c r="AA2">
        <v>109.4825515354654</v>
      </c>
      <c r="AB2">
        <v>149.79885704004721</v>
      </c>
      <c r="AC2">
        <v>135.50226436820219</v>
      </c>
      <c r="AD2">
        <v>109482.55153546541</v>
      </c>
      <c r="AE2">
        <v>149798.85704004721</v>
      </c>
      <c r="AF2">
        <v>6.4101247335553153E-6</v>
      </c>
      <c r="AG2">
        <v>6</v>
      </c>
      <c r="AH2">
        <v>135502.26436820219</v>
      </c>
    </row>
    <row r="3" spans="1:34" x14ac:dyDescent="0.25">
      <c r="A3">
        <v>1</v>
      </c>
      <c r="B3">
        <v>60</v>
      </c>
      <c r="C3" t="s">
        <v>34</v>
      </c>
      <c r="D3">
        <v>5.7823000000000002</v>
      </c>
      <c r="E3">
        <v>17.29</v>
      </c>
      <c r="F3">
        <v>13.94</v>
      </c>
      <c r="G3">
        <v>17.420000000000002</v>
      </c>
      <c r="H3">
        <v>0.28000000000000003</v>
      </c>
      <c r="I3">
        <v>48</v>
      </c>
      <c r="J3">
        <v>125.95</v>
      </c>
      <c r="K3">
        <v>45</v>
      </c>
      <c r="L3">
        <v>2</v>
      </c>
      <c r="M3">
        <v>46</v>
      </c>
      <c r="N3">
        <v>18.95</v>
      </c>
      <c r="O3">
        <v>15767.7</v>
      </c>
      <c r="P3">
        <v>130.07</v>
      </c>
      <c r="Q3">
        <v>1207.1400000000001</v>
      </c>
      <c r="R3">
        <v>148.02000000000001</v>
      </c>
      <c r="S3">
        <v>79.25</v>
      </c>
      <c r="T3">
        <v>31774.28</v>
      </c>
      <c r="U3">
        <v>0.54</v>
      </c>
      <c r="V3">
        <v>0.8</v>
      </c>
      <c r="W3">
        <v>0.21</v>
      </c>
      <c r="X3">
        <v>1.87</v>
      </c>
      <c r="Y3">
        <v>2</v>
      </c>
      <c r="Z3">
        <v>10</v>
      </c>
      <c r="AA3">
        <v>63.434431384508287</v>
      </c>
      <c r="AB3">
        <v>86.793787549854315</v>
      </c>
      <c r="AC3">
        <v>78.510310281962859</v>
      </c>
      <c r="AD3">
        <v>63434.431384508287</v>
      </c>
      <c r="AE3">
        <v>86793.787549854314</v>
      </c>
      <c r="AF3">
        <v>9.0910853908015276E-6</v>
      </c>
      <c r="AG3">
        <v>4</v>
      </c>
      <c r="AH3">
        <v>78510.310281962855</v>
      </c>
    </row>
    <row r="4" spans="1:34" x14ac:dyDescent="0.25">
      <c r="A4">
        <v>2</v>
      </c>
      <c r="B4">
        <v>60</v>
      </c>
      <c r="C4" t="s">
        <v>34</v>
      </c>
      <c r="D4">
        <v>6.1566999999999998</v>
      </c>
      <c r="E4">
        <v>16.239999999999998</v>
      </c>
      <c r="F4">
        <v>13.37</v>
      </c>
      <c r="G4">
        <v>27.66</v>
      </c>
      <c r="H4">
        <v>0.42</v>
      </c>
      <c r="I4">
        <v>29</v>
      </c>
      <c r="J4">
        <v>127.27</v>
      </c>
      <c r="K4">
        <v>45</v>
      </c>
      <c r="L4">
        <v>3</v>
      </c>
      <c r="M4">
        <v>27</v>
      </c>
      <c r="N4">
        <v>19.27</v>
      </c>
      <c r="O4">
        <v>15930.42</v>
      </c>
      <c r="P4">
        <v>114.16</v>
      </c>
      <c r="Q4">
        <v>1207.01</v>
      </c>
      <c r="R4">
        <v>129.29</v>
      </c>
      <c r="S4">
        <v>79.25</v>
      </c>
      <c r="T4">
        <v>22507.49</v>
      </c>
      <c r="U4">
        <v>0.61</v>
      </c>
      <c r="V4">
        <v>0.83</v>
      </c>
      <c r="W4">
        <v>0.18</v>
      </c>
      <c r="X4">
        <v>1.3</v>
      </c>
      <c r="Y4">
        <v>2</v>
      </c>
      <c r="Z4">
        <v>10</v>
      </c>
      <c r="AA4">
        <v>59.062602788862492</v>
      </c>
      <c r="AB4">
        <v>80.812058793829266</v>
      </c>
      <c r="AC4">
        <v>73.099469323001898</v>
      </c>
      <c r="AD4">
        <v>59062.602788862489</v>
      </c>
      <c r="AE4">
        <v>80812.058793829259</v>
      </c>
      <c r="AF4">
        <v>9.6797269988668448E-6</v>
      </c>
      <c r="AG4">
        <v>4</v>
      </c>
      <c r="AH4">
        <v>73099.469323001904</v>
      </c>
    </row>
    <row r="5" spans="1:34" x14ac:dyDescent="0.25">
      <c r="A5">
        <v>3</v>
      </c>
      <c r="B5">
        <v>60</v>
      </c>
      <c r="C5" t="s">
        <v>34</v>
      </c>
      <c r="D5">
        <v>6.3712</v>
      </c>
      <c r="E5">
        <v>15.7</v>
      </c>
      <c r="F5">
        <v>13</v>
      </c>
      <c r="G5">
        <v>35.46</v>
      </c>
      <c r="H5">
        <v>0.55000000000000004</v>
      </c>
      <c r="I5">
        <v>22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103.42</v>
      </c>
      <c r="Q5">
        <v>1206.92</v>
      </c>
      <c r="R5">
        <v>115.88</v>
      </c>
      <c r="S5">
        <v>79.25</v>
      </c>
      <c r="T5">
        <v>15836.28</v>
      </c>
      <c r="U5">
        <v>0.68</v>
      </c>
      <c r="V5">
        <v>0.86</v>
      </c>
      <c r="W5">
        <v>0.2</v>
      </c>
      <c r="X5">
        <v>0.94</v>
      </c>
      <c r="Y5">
        <v>2</v>
      </c>
      <c r="Z5">
        <v>10</v>
      </c>
      <c r="AA5">
        <v>56.54082945338773</v>
      </c>
      <c r="AB5">
        <v>77.361657263446688</v>
      </c>
      <c r="AC5">
        <v>69.978369272008976</v>
      </c>
      <c r="AD5">
        <v>56540.829453387727</v>
      </c>
      <c r="AE5">
        <v>77361.657263446687</v>
      </c>
      <c r="AF5">
        <v>1.001696958682093E-5</v>
      </c>
      <c r="AG5">
        <v>4</v>
      </c>
      <c r="AH5">
        <v>69978.369272008975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3.3353999999999999</v>
      </c>
      <c r="E2">
        <v>29.98</v>
      </c>
      <c r="F2">
        <v>21.5</v>
      </c>
      <c r="G2">
        <v>6.75</v>
      </c>
      <c r="H2">
        <v>0.11</v>
      </c>
      <c r="I2">
        <v>191</v>
      </c>
      <c r="J2">
        <v>159.12</v>
      </c>
      <c r="K2">
        <v>50.28</v>
      </c>
      <c r="L2">
        <v>1</v>
      </c>
      <c r="M2">
        <v>189</v>
      </c>
      <c r="N2">
        <v>27.84</v>
      </c>
      <c r="O2">
        <v>19859.16</v>
      </c>
      <c r="P2">
        <v>258.5</v>
      </c>
      <c r="Q2">
        <v>1207.6600000000001</v>
      </c>
      <c r="R2">
        <v>406.11</v>
      </c>
      <c r="S2">
        <v>79.25</v>
      </c>
      <c r="T2">
        <v>160102.66</v>
      </c>
      <c r="U2">
        <v>0.2</v>
      </c>
      <c r="V2">
        <v>0.52</v>
      </c>
      <c r="W2">
        <v>0.44</v>
      </c>
      <c r="X2">
        <v>9.43</v>
      </c>
      <c r="Y2">
        <v>2</v>
      </c>
      <c r="Z2">
        <v>10</v>
      </c>
      <c r="AA2">
        <v>156.62968440175169</v>
      </c>
      <c r="AB2">
        <v>214.30764421237191</v>
      </c>
      <c r="AC2">
        <v>193.85442343147221</v>
      </c>
      <c r="AD2">
        <v>156629.6844017517</v>
      </c>
      <c r="AE2">
        <v>214307.6442123719</v>
      </c>
      <c r="AF2">
        <v>5.0336322252765909E-6</v>
      </c>
      <c r="AG2">
        <v>7</v>
      </c>
      <c r="AH2">
        <v>193854.42343147221</v>
      </c>
    </row>
    <row r="3" spans="1:34" x14ac:dyDescent="0.25">
      <c r="A3">
        <v>1</v>
      </c>
      <c r="B3">
        <v>80</v>
      </c>
      <c r="C3" t="s">
        <v>34</v>
      </c>
      <c r="D3">
        <v>5.1928000000000001</v>
      </c>
      <c r="E3">
        <v>19.260000000000002</v>
      </c>
      <c r="F3">
        <v>14.9</v>
      </c>
      <c r="G3">
        <v>14.19</v>
      </c>
      <c r="H3">
        <v>0.22</v>
      </c>
      <c r="I3">
        <v>63</v>
      </c>
      <c r="J3">
        <v>160.54</v>
      </c>
      <c r="K3">
        <v>50.28</v>
      </c>
      <c r="L3">
        <v>2</v>
      </c>
      <c r="M3">
        <v>61</v>
      </c>
      <c r="N3">
        <v>28.26</v>
      </c>
      <c r="O3">
        <v>20034.400000000001</v>
      </c>
      <c r="P3">
        <v>171.01</v>
      </c>
      <c r="Q3">
        <v>1207.06</v>
      </c>
      <c r="R3">
        <v>181.23</v>
      </c>
      <c r="S3">
        <v>79.25</v>
      </c>
      <c r="T3">
        <v>48305.22</v>
      </c>
      <c r="U3">
        <v>0.44</v>
      </c>
      <c r="V3">
        <v>0.75</v>
      </c>
      <c r="W3">
        <v>0.24</v>
      </c>
      <c r="X3">
        <v>2.84</v>
      </c>
      <c r="Y3">
        <v>2</v>
      </c>
      <c r="Z3">
        <v>10</v>
      </c>
      <c r="AA3">
        <v>85.187955568069384</v>
      </c>
      <c r="AB3">
        <v>116.5579190355426</v>
      </c>
      <c r="AC3">
        <v>105.4337948328874</v>
      </c>
      <c r="AD3">
        <v>85187.955568069388</v>
      </c>
      <c r="AE3">
        <v>116557.9190355426</v>
      </c>
      <c r="AF3">
        <v>7.8367348502177492E-6</v>
      </c>
      <c r="AG3">
        <v>5</v>
      </c>
      <c r="AH3">
        <v>105433.7948328874</v>
      </c>
    </row>
    <row r="4" spans="1:34" x14ac:dyDescent="0.25">
      <c r="A4">
        <v>2</v>
      </c>
      <c r="B4">
        <v>80</v>
      </c>
      <c r="C4" t="s">
        <v>34</v>
      </c>
      <c r="D4">
        <v>5.7245999999999997</v>
      </c>
      <c r="E4">
        <v>17.47</v>
      </c>
      <c r="F4">
        <v>13.92</v>
      </c>
      <c r="G4">
        <v>21.98</v>
      </c>
      <c r="H4">
        <v>0.33</v>
      </c>
      <c r="I4">
        <v>38</v>
      </c>
      <c r="J4">
        <v>161.97</v>
      </c>
      <c r="K4">
        <v>50.28</v>
      </c>
      <c r="L4">
        <v>3</v>
      </c>
      <c r="M4">
        <v>36</v>
      </c>
      <c r="N4">
        <v>28.69</v>
      </c>
      <c r="O4">
        <v>20210.21</v>
      </c>
      <c r="P4">
        <v>152.49</v>
      </c>
      <c r="Q4">
        <v>1206.92</v>
      </c>
      <c r="R4">
        <v>148.36000000000001</v>
      </c>
      <c r="S4">
        <v>79.25</v>
      </c>
      <c r="T4">
        <v>31995.21</v>
      </c>
      <c r="U4">
        <v>0.53</v>
      </c>
      <c r="V4">
        <v>0.8</v>
      </c>
      <c r="W4">
        <v>0.2</v>
      </c>
      <c r="X4">
        <v>1.86</v>
      </c>
      <c r="Y4">
        <v>2</v>
      </c>
      <c r="Z4">
        <v>10</v>
      </c>
      <c r="AA4">
        <v>69.29185221419614</v>
      </c>
      <c r="AB4">
        <v>94.808169140198487</v>
      </c>
      <c r="AC4">
        <v>85.759810541582354</v>
      </c>
      <c r="AD4">
        <v>69291.852214196144</v>
      </c>
      <c r="AE4">
        <v>94808.169140198486</v>
      </c>
      <c r="AF4">
        <v>8.6393029432207137E-6</v>
      </c>
      <c r="AG4">
        <v>4</v>
      </c>
      <c r="AH4">
        <v>85759.810541582352</v>
      </c>
    </row>
    <row r="5" spans="1:34" x14ac:dyDescent="0.25">
      <c r="A5">
        <v>3</v>
      </c>
      <c r="B5">
        <v>80</v>
      </c>
      <c r="C5" t="s">
        <v>34</v>
      </c>
      <c r="D5">
        <v>6.1215000000000002</v>
      </c>
      <c r="E5">
        <v>16.34</v>
      </c>
      <c r="F5">
        <v>13.17</v>
      </c>
      <c r="G5">
        <v>30.4</v>
      </c>
      <c r="H5">
        <v>0.43</v>
      </c>
      <c r="I5">
        <v>26</v>
      </c>
      <c r="J5">
        <v>163.4</v>
      </c>
      <c r="K5">
        <v>50.28</v>
      </c>
      <c r="L5">
        <v>4</v>
      </c>
      <c r="M5">
        <v>24</v>
      </c>
      <c r="N5">
        <v>29.12</v>
      </c>
      <c r="O5">
        <v>20386.62</v>
      </c>
      <c r="P5">
        <v>135.72</v>
      </c>
      <c r="Q5">
        <v>1206.94</v>
      </c>
      <c r="R5">
        <v>122.57</v>
      </c>
      <c r="S5">
        <v>79.25</v>
      </c>
      <c r="T5">
        <v>19158.63</v>
      </c>
      <c r="U5">
        <v>0.65</v>
      </c>
      <c r="V5">
        <v>0.85</v>
      </c>
      <c r="W5">
        <v>0.18</v>
      </c>
      <c r="X5">
        <v>1.1100000000000001</v>
      </c>
      <c r="Y5">
        <v>2</v>
      </c>
      <c r="Z5">
        <v>10</v>
      </c>
      <c r="AA5">
        <v>64.178391771419584</v>
      </c>
      <c r="AB5">
        <v>87.811706972441698</v>
      </c>
      <c r="AC5">
        <v>79.431080903517724</v>
      </c>
      <c r="AD5">
        <v>64178.391771419578</v>
      </c>
      <c r="AE5">
        <v>87811.706972441694</v>
      </c>
      <c r="AF5">
        <v>9.2382861626883283E-6</v>
      </c>
      <c r="AG5">
        <v>4</v>
      </c>
      <c r="AH5">
        <v>79431.080903517723</v>
      </c>
    </row>
    <row r="6" spans="1:34" x14ac:dyDescent="0.25">
      <c r="A6">
        <v>4</v>
      </c>
      <c r="B6">
        <v>80</v>
      </c>
      <c r="C6" t="s">
        <v>34</v>
      </c>
      <c r="D6">
        <v>6.3148</v>
      </c>
      <c r="E6">
        <v>15.84</v>
      </c>
      <c r="F6">
        <v>12.9</v>
      </c>
      <c r="G6">
        <v>40.729999999999997</v>
      </c>
      <c r="H6">
        <v>0.54</v>
      </c>
      <c r="I6">
        <v>19</v>
      </c>
      <c r="J6">
        <v>164.83</v>
      </c>
      <c r="K6">
        <v>50.28</v>
      </c>
      <c r="L6">
        <v>5</v>
      </c>
      <c r="M6">
        <v>17</v>
      </c>
      <c r="N6">
        <v>29.55</v>
      </c>
      <c r="O6">
        <v>20563.61</v>
      </c>
      <c r="P6">
        <v>124.26</v>
      </c>
      <c r="Q6">
        <v>1206.82</v>
      </c>
      <c r="R6">
        <v>113.34</v>
      </c>
      <c r="S6">
        <v>79.25</v>
      </c>
      <c r="T6">
        <v>14580.87</v>
      </c>
      <c r="U6">
        <v>0.7</v>
      </c>
      <c r="V6">
        <v>0.86</v>
      </c>
      <c r="W6">
        <v>0.17</v>
      </c>
      <c r="X6">
        <v>0.84</v>
      </c>
      <c r="Y6">
        <v>2</v>
      </c>
      <c r="Z6">
        <v>10</v>
      </c>
      <c r="AA6">
        <v>61.532695424145587</v>
      </c>
      <c r="AB6">
        <v>84.191748510218076</v>
      </c>
      <c r="AC6">
        <v>76.156606196283946</v>
      </c>
      <c r="AD6">
        <v>61532.695424145597</v>
      </c>
      <c r="AE6">
        <v>84191.74851021808</v>
      </c>
      <c r="AF6">
        <v>9.5300056293627802E-6</v>
      </c>
      <c r="AG6">
        <v>4</v>
      </c>
      <c r="AH6">
        <v>76156.606196283945</v>
      </c>
    </row>
    <row r="7" spans="1:34" x14ac:dyDescent="0.25">
      <c r="A7">
        <v>5</v>
      </c>
      <c r="B7">
        <v>80</v>
      </c>
      <c r="C7" t="s">
        <v>34</v>
      </c>
      <c r="D7">
        <v>6.3777999999999997</v>
      </c>
      <c r="E7">
        <v>15.68</v>
      </c>
      <c r="F7">
        <v>12.81</v>
      </c>
      <c r="G7">
        <v>45.2</v>
      </c>
      <c r="H7">
        <v>0.64</v>
      </c>
      <c r="I7">
        <v>17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118.36</v>
      </c>
      <c r="Q7">
        <v>1206.98</v>
      </c>
      <c r="R7">
        <v>109.51</v>
      </c>
      <c r="S7">
        <v>79.25</v>
      </c>
      <c r="T7">
        <v>12674.17</v>
      </c>
      <c r="U7">
        <v>0.72</v>
      </c>
      <c r="V7">
        <v>0.87</v>
      </c>
      <c r="W7">
        <v>0.19</v>
      </c>
      <c r="X7">
        <v>0.74</v>
      </c>
      <c r="Y7">
        <v>2</v>
      </c>
      <c r="Z7">
        <v>10</v>
      </c>
      <c r="AA7">
        <v>60.408126709613782</v>
      </c>
      <c r="AB7">
        <v>82.653063982526191</v>
      </c>
      <c r="AC7">
        <v>74.76477156035719</v>
      </c>
      <c r="AD7">
        <v>60408.126709613767</v>
      </c>
      <c r="AE7">
        <v>82653.06398252619</v>
      </c>
      <c r="AF7">
        <v>9.625082330865575E-6</v>
      </c>
      <c r="AG7">
        <v>4</v>
      </c>
      <c r="AH7">
        <v>74764.771560357185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5.2027999999999999</v>
      </c>
      <c r="E2">
        <v>19.22</v>
      </c>
      <c r="F2">
        <v>15.9</v>
      </c>
      <c r="G2">
        <v>11.49</v>
      </c>
      <c r="H2">
        <v>0.22</v>
      </c>
      <c r="I2">
        <v>83</v>
      </c>
      <c r="J2">
        <v>80.84</v>
      </c>
      <c r="K2">
        <v>35.1</v>
      </c>
      <c r="L2">
        <v>1</v>
      </c>
      <c r="M2">
        <v>81</v>
      </c>
      <c r="N2">
        <v>9.74</v>
      </c>
      <c r="O2">
        <v>10204.209999999999</v>
      </c>
      <c r="P2">
        <v>112.93</v>
      </c>
      <c r="Q2">
        <v>1207.24</v>
      </c>
      <c r="R2">
        <v>215.07</v>
      </c>
      <c r="S2">
        <v>79.25</v>
      </c>
      <c r="T2">
        <v>65125.05</v>
      </c>
      <c r="U2">
        <v>0.37</v>
      </c>
      <c r="V2">
        <v>0.7</v>
      </c>
      <c r="W2">
        <v>0.27</v>
      </c>
      <c r="X2">
        <v>3.83</v>
      </c>
      <c r="Y2">
        <v>2</v>
      </c>
      <c r="Z2">
        <v>10</v>
      </c>
      <c r="AA2">
        <v>69.191335300211037</v>
      </c>
      <c r="AB2">
        <v>94.670637463990829</v>
      </c>
      <c r="AC2">
        <v>85.635404695524997</v>
      </c>
      <c r="AD2">
        <v>69191.335300211038</v>
      </c>
      <c r="AE2">
        <v>94670.637463990832</v>
      </c>
      <c r="AF2">
        <v>8.7614944157458791E-6</v>
      </c>
      <c r="AG2">
        <v>5</v>
      </c>
      <c r="AH2">
        <v>85635.404695524994</v>
      </c>
    </row>
    <row r="3" spans="1:34" x14ac:dyDescent="0.25">
      <c r="A3">
        <v>1</v>
      </c>
      <c r="B3">
        <v>35</v>
      </c>
      <c r="C3" t="s">
        <v>34</v>
      </c>
      <c r="D3">
        <v>6.1520999999999999</v>
      </c>
      <c r="E3">
        <v>16.25</v>
      </c>
      <c r="F3">
        <v>13.74</v>
      </c>
      <c r="G3">
        <v>22.9</v>
      </c>
      <c r="H3">
        <v>0.43</v>
      </c>
      <c r="I3">
        <v>36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84.25</v>
      </c>
      <c r="Q3">
        <v>1207.0999999999999</v>
      </c>
      <c r="R3">
        <v>140.37</v>
      </c>
      <c r="S3">
        <v>79.25</v>
      </c>
      <c r="T3">
        <v>28010.35</v>
      </c>
      <c r="U3">
        <v>0.56000000000000005</v>
      </c>
      <c r="V3">
        <v>0.81</v>
      </c>
      <c r="W3">
        <v>0.24</v>
      </c>
      <c r="X3">
        <v>1.68</v>
      </c>
      <c r="Y3">
        <v>2</v>
      </c>
      <c r="Z3">
        <v>10</v>
      </c>
      <c r="AA3">
        <v>51.788014023772099</v>
      </c>
      <c r="AB3">
        <v>70.858645513231522</v>
      </c>
      <c r="AC3">
        <v>64.095995836197972</v>
      </c>
      <c r="AD3">
        <v>51788.014023772099</v>
      </c>
      <c r="AE3">
        <v>70858.645513231517</v>
      </c>
      <c r="AF3">
        <v>1.036011182346241E-5</v>
      </c>
      <c r="AG3">
        <v>4</v>
      </c>
      <c r="AH3">
        <v>64095.995836197973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4.4907000000000004</v>
      </c>
      <c r="E2">
        <v>22.27</v>
      </c>
      <c r="F2">
        <v>17.63</v>
      </c>
      <c r="G2">
        <v>9.0399999999999991</v>
      </c>
      <c r="H2">
        <v>0.16</v>
      </c>
      <c r="I2">
        <v>117</v>
      </c>
      <c r="J2">
        <v>107.41</v>
      </c>
      <c r="K2">
        <v>41.65</v>
      </c>
      <c r="L2">
        <v>1</v>
      </c>
      <c r="M2">
        <v>115</v>
      </c>
      <c r="N2">
        <v>14.77</v>
      </c>
      <c r="O2">
        <v>13481.73</v>
      </c>
      <c r="P2">
        <v>158.9</v>
      </c>
      <c r="Q2">
        <v>1207.52</v>
      </c>
      <c r="R2">
        <v>274.17</v>
      </c>
      <c r="S2">
        <v>79.25</v>
      </c>
      <c r="T2">
        <v>94506.72</v>
      </c>
      <c r="U2">
        <v>0.28999999999999998</v>
      </c>
      <c r="V2">
        <v>0.63</v>
      </c>
      <c r="W2">
        <v>0.32</v>
      </c>
      <c r="X2">
        <v>5.56</v>
      </c>
      <c r="Y2">
        <v>2</v>
      </c>
      <c r="Z2">
        <v>10</v>
      </c>
      <c r="AA2">
        <v>86.997381460651255</v>
      </c>
      <c r="AB2">
        <v>119.0336553680084</v>
      </c>
      <c r="AC2">
        <v>107.6732503645012</v>
      </c>
      <c r="AD2">
        <v>86997.381460651261</v>
      </c>
      <c r="AE2">
        <v>119033.6553680084</v>
      </c>
      <c r="AF2">
        <v>7.2346323967599058E-6</v>
      </c>
      <c r="AG2">
        <v>5</v>
      </c>
      <c r="AH2">
        <v>107673.2503645012</v>
      </c>
    </row>
    <row r="3" spans="1:34" x14ac:dyDescent="0.25">
      <c r="A3">
        <v>1</v>
      </c>
      <c r="B3">
        <v>50</v>
      </c>
      <c r="C3" t="s">
        <v>34</v>
      </c>
      <c r="D3">
        <v>5.8052999999999999</v>
      </c>
      <c r="E3">
        <v>17.23</v>
      </c>
      <c r="F3">
        <v>14.23</v>
      </c>
      <c r="G3">
        <v>19.86</v>
      </c>
      <c r="H3">
        <v>0.32</v>
      </c>
      <c r="I3">
        <v>43</v>
      </c>
      <c r="J3">
        <v>108.68</v>
      </c>
      <c r="K3">
        <v>41.65</v>
      </c>
      <c r="L3">
        <v>2</v>
      </c>
      <c r="M3">
        <v>41</v>
      </c>
      <c r="N3">
        <v>15.03</v>
      </c>
      <c r="O3">
        <v>13638.32</v>
      </c>
      <c r="P3">
        <v>116.45</v>
      </c>
      <c r="Q3">
        <v>1206.9000000000001</v>
      </c>
      <c r="R3">
        <v>160.13</v>
      </c>
      <c r="S3">
        <v>79.25</v>
      </c>
      <c r="T3">
        <v>37854.550000000003</v>
      </c>
      <c r="U3">
        <v>0.49</v>
      </c>
      <c r="V3">
        <v>0.78</v>
      </c>
      <c r="W3">
        <v>0.18</v>
      </c>
      <c r="X3">
        <v>2.17</v>
      </c>
      <c r="Y3">
        <v>2</v>
      </c>
      <c r="Z3">
        <v>10</v>
      </c>
      <c r="AA3">
        <v>60.215958401232029</v>
      </c>
      <c r="AB3">
        <v>82.390130825130981</v>
      </c>
      <c r="AC3">
        <v>74.526932374474711</v>
      </c>
      <c r="AD3">
        <v>60215.958401232027</v>
      </c>
      <c r="AE3">
        <v>82390.130825130982</v>
      </c>
      <c r="AF3">
        <v>9.3524865728973838E-6</v>
      </c>
      <c r="AG3">
        <v>4</v>
      </c>
      <c r="AH3">
        <v>74526.932374474709</v>
      </c>
    </row>
    <row r="4" spans="1:34" x14ac:dyDescent="0.25">
      <c r="A4">
        <v>2</v>
      </c>
      <c r="B4">
        <v>50</v>
      </c>
      <c r="C4" t="s">
        <v>34</v>
      </c>
      <c r="D4">
        <v>6.3010000000000002</v>
      </c>
      <c r="E4">
        <v>15.87</v>
      </c>
      <c r="F4">
        <v>13.26</v>
      </c>
      <c r="G4">
        <v>30.59</v>
      </c>
      <c r="H4">
        <v>0.48</v>
      </c>
      <c r="I4">
        <v>26</v>
      </c>
      <c r="J4">
        <v>109.96</v>
      </c>
      <c r="K4">
        <v>41.65</v>
      </c>
      <c r="L4">
        <v>3</v>
      </c>
      <c r="M4">
        <v>1</v>
      </c>
      <c r="N4">
        <v>15.31</v>
      </c>
      <c r="O4">
        <v>13795.21</v>
      </c>
      <c r="P4">
        <v>96.56</v>
      </c>
      <c r="Q4">
        <v>1207.28</v>
      </c>
      <c r="R4">
        <v>124.46</v>
      </c>
      <c r="S4">
        <v>79.25</v>
      </c>
      <c r="T4">
        <v>20106.990000000002</v>
      </c>
      <c r="U4">
        <v>0.64</v>
      </c>
      <c r="V4">
        <v>0.84</v>
      </c>
      <c r="W4">
        <v>0.21</v>
      </c>
      <c r="X4">
        <v>1.19</v>
      </c>
      <c r="Y4">
        <v>2</v>
      </c>
      <c r="Z4">
        <v>10</v>
      </c>
      <c r="AA4">
        <v>54.839741043759247</v>
      </c>
      <c r="AB4">
        <v>75.034153054670085</v>
      </c>
      <c r="AC4">
        <v>67.872998798244609</v>
      </c>
      <c r="AD4">
        <v>54839.741043759248</v>
      </c>
      <c r="AE4">
        <v>75034.153054670081</v>
      </c>
      <c r="AF4">
        <v>1.0151071933548039E-5</v>
      </c>
      <c r="AG4">
        <v>4</v>
      </c>
      <c r="AH4">
        <v>67872.998798244604</v>
      </c>
    </row>
    <row r="5" spans="1:34" x14ac:dyDescent="0.25">
      <c r="A5">
        <v>3</v>
      </c>
      <c r="B5">
        <v>50</v>
      </c>
      <c r="C5" t="s">
        <v>34</v>
      </c>
      <c r="D5">
        <v>6.3002000000000002</v>
      </c>
      <c r="E5">
        <v>15.87</v>
      </c>
      <c r="F5">
        <v>13.26</v>
      </c>
      <c r="G5">
        <v>30.6</v>
      </c>
      <c r="H5">
        <v>0.63</v>
      </c>
      <c r="I5">
        <v>26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97.63</v>
      </c>
      <c r="Q5">
        <v>1207.22</v>
      </c>
      <c r="R5">
        <v>124.47</v>
      </c>
      <c r="S5">
        <v>79.25</v>
      </c>
      <c r="T5">
        <v>20110.29</v>
      </c>
      <c r="U5">
        <v>0.64</v>
      </c>
      <c r="V5">
        <v>0.84</v>
      </c>
      <c r="W5">
        <v>0.21</v>
      </c>
      <c r="X5">
        <v>1.2</v>
      </c>
      <c r="Y5">
        <v>2</v>
      </c>
      <c r="Z5">
        <v>10</v>
      </c>
      <c r="AA5">
        <v>54.990279775369522</v>
      </c>
      <c r="AB5">
        <v>75.240126788559266</v>
      </c>
      <c r="AC5">
        <v>68.059314688057427</v>
      </c>
      <c r="AD5">
        <v>54990.279775369519</v>
      </c>
      <c r="AE5">
        <v>75240.126788559268</v>
      </c>
      <c r="AF5">
        <v>1.0149783113115269E-5</v>
      </c>
      <c r="AG5">
        <v>4</v>
      </c>
      <c r="AH5">
        <v>68059.31468805742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5.7976999999999999</v>
      </c>
      <c r="E2">
        <v>17.25</v>
      </c>
      <c r="F2">
        <v>14.65</v>
      </c>
      <c r="G2">
        <v>15.15</v>
      </c>
      <c r="H2">
        <v>0.28000000000000003</v>
      </c>
      <c r="I2">
        <v>58</v>
      </c>
      <c r="J2">
        <v>61.76</v>
      </c>
      <c r="K2">
        <v>28.92</v>
      </c>
      <c r="L2">
        <v>1</v>
      </c>
      <c r="M2">
        <v>45</v>
      </c>
      <c r="N2">
        <v>6.84</v>
      </c>
      <c r="O2">
        <v>7851.41</v>
      </c>
      <c r="P2">
        <v>78.45</v>
      </c>
      <c r="Q2">
        <v>1207.08</v>
      </c>
      <c r="R2">
        <v>171.71</v>
      </c>
      <c r="S2">
        <v>79.25</v>
      </c>
      <c r="T2">
        <v>43571.46</v>
      </c>
      <c r="U2">
        <v>0.46</v>
      </c>
      <c r="V2">
        <v>0.76</v>
      </c>
      <c r="W2">
        <v>0.25</v>
      </c>
      <c r="X2">
        <v>2.58</v>
      </c>
      <c r="Y2">
        <v>2</v>
      </c>
      <c r="Z2">
        <v>10</v>
      </c>
      <c r="AA2">
        <v>50.726728305924937</v>
      </c>
      <c r="AB2">
        <v>69.406547573452315</v>
      </c>
      <c r="AC2">
        <v>62.782484085758583</v>
      </c>
      <c r="AD2">
        <v>50726.728305924938</v>
      </c>
      <c r="AE2">
        <v>69406.547573452321</v>
      </c>
      <c r="AF2">
        <v>1.0140012337881701E-5</v>
      </c>
      <c r="AG2">
        <v>4</v>
      </c>
      <c r="AH2">
        <v>62782.48408575858</v>
      </c>
    </row>
    <row r="3" spans="1:34" x14ac:dyDescent="0.25">
      <c r="A3">
        <v>1</v>
      </c>
      <c r="B3">
        <v>25</v>
      </c>
      <c r="C3" t="s">
        <v>34</v>
      </c>
      <c r="D3">
        <v>5.9198000000000004</v>
      </c>
      <c r="E3">
        <v>16.89</v>
      </c>
      <c r="F3">
        <v>14.4</v>
      </c>
      <c r="G3">
        <v>17.28</v>
      </c>
      <c r="H3">
        <v>0.55000000000000004</v>
      </c>
      <c r="I3">
        <v>50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75.73</v>
      </c>
      <c r="Q3">
        <v>1207.69</v>
      </c>
      <c r="R3">
        <v>162.05000000000001</v>
      </c>
      <c r="S3">
        <v>79.25</v>
      </c>
      <c r="T3">
        <v>38781.769999999997</v>
      </c>
      <c r="U3">
        <v>0.49</v>
      </c>
      <c r="V3">
        <v>0.77</v>
      </c>
      <c r="W3">
        <v>0.28000000000000003</v>
      </c>
      <c r="X3">
        <v>2.34</v>
      </c>
      <c r="Y3">
        <v>2</v>
      </c>
      <c r="Z3">
        <v>10</v>
      </c>
      <c r="AA3">
        <v>49.825759204538379</v>
      </c>
      <c r="AB3">
        <v>68.173801900984373</v>
      </c>
      <c r="AC3">
        <v>61.667389930101152</v>
      </c>
      <c r="AD3">
        <v>49825.759204538379</v>
      </c>
      <c r="AE3">
        <v>68173.80190098437</v>
      </c>
      <c r="AF3">
        <v>1.035356176376703E-5</v>
      </c>
      <c r="AG3">
        <v>4</v>
      </c>
      <c r="AH3">
        <v>61667.389930101162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3.1448999999999998</v>
      </c>
      <c r="E2">
        <v>31.8</v>
      </c>
      <c r="F2">
        <v>22.41</v>
      </c>
      <c r="G2">
        <v>6.5</v>
      </c>
      <c r="H2">
        <v>0.11</v>
      </c>
      <c r="I2">
        <v>207</v>
      </c>
      <c r="J2">
        <v>167.88</v>
      </c>
      <c r="K2">
        <v>51.39</v>
      </c>
      <c r="L2">
        <v>1</v>
      </c>
      <c r="M2">
        <v>205</v>
      </c>
      <c r="N2">
        <v>30.49</v>
      </c>
      <c r="O2">
        <v>20939.59</v>
      </c>
      <c r="P2">
        <v>279.64999999999998</v>
      </c>
      <c r="Q2">
        <v>1207.79</v>
      </c>
      <c r="R2">
        <v>436.78</v>
      </c>
      <c r="S2">
        <v>79.25</v>
      </c>
      <c r="T2">
        <v>175362.47</v>
      </c>
      <c r="U2">
        <v>0.18</v>
      </c>
      <c r="V2">
        <v>0.5</v>
      </c>
      <c r="W2">
        <v>0.48</v>
      </c>
      <c r="X2">
        <v>10.34</v>
      </c>
      <c r="Y2">
        <v>2</v>
      </c>
      <c r="Z2">
        <v>10</v>
      </c>
      <c r="AA2">
        <v>170.7118414982472</v>
      </c>
      <c r="AB2">
        <v>233.57547281271209</v>
      </c>
      <c r="AC2">
        <v>211.2833575127693</v>
      </c>
      <c r="AD2">
        <v>170711.8414982472</v>
      </c>
      <c r="AE2">
        <v>233575.47281271211</v>
      </c>
      <c r="AF2">
        <v>4.7035041691580819E-6</v>
      </c>
      <c r="AG2">
        <v>7</v>
      </c>
      <c r="AH2">
        <v>211283.35751276929</v>
      </c>
    </row>
    <row r="3" spans="1:34" x14ac:dyDescent="0.25">
      <c r="A3">
        <v>1</v>
      </c>
      <c r="B3">
        <v>85</v>
      </c>
      <c r="C3" t="s">
        <v>34</v>
      </c>
      <c r="D3">
        <v>5.0663999999999998</v>
      </c>
      <c r="E3">
        <v>19.739999999999998</v>
      </c>
      <c r="F3">
        <v>15.09</v>
      </c>
      <c r="G3">
        <v>13.52</v>
      </c>
      <c r="H3">
        <v>0.21</v>
      </c>
      <c r="I3">
        <v>67</v>
      </c>
      <c r="J3">
        <v>169.33</v>
      </c>
      <c r="K3">
        <v>51.39</v>
      </c>
      <c r="L3">
        <v>2</v>
      </c>
      <c r="M3">
        <v>65</v>
      </c>
      <c r="N3">
        <v>30.94</v>
      </c>
      <c r="O3">
        <v>21118.46</v>
      </c>
      <c r="P3">
        <v>180.65</v>
      </c>
      <c r="Q3">
        <v>1207.1300000000001</v>
      </c>
      <c r="R3">
        <v>187.57</v>
      </c>
      <c r="S3">
        <v>79.25</v>
      </c>
      <c r="T3">
        <v>51455.29</v>
      </c>
      <c r="U3">
        <v>0.42</v>
      </c>
      <c r="V3">
        <v>0.74</v>
      </c>
      <c r="W3">
        <v>0.24</v>
      </c>
      <c r="X3">
        <v>3.03</v>
      </c>
      <c r="Y3">
        <v>2</v>
      </c>
      <c r="Z3">
        <v>10</v>
      </c>
      <c r="AA3">
        <v>88.642758108323122</v>
      </c>
      <c r="AB3">
        <v>121.2849322862465</v>
      </c>
      <c r="AC3">
        <v>109.7096685733505</v>
      </c>
      <c r="AD3">
        <v>88642.75810832312</v>
      </c>
      <c r="AE3">
        <v>121284.93228624651</v>
      </c>
      <c r="AF3">
        <v>7.5772945157628243E-6</v>
      </c>
      <c r="AG3">
        <v>5</v>
      </c>
      <c r="AH3">
        <v>109709.6685733505</v>
      </c>
    </row>
    <row r="4" spans="1:34" x14ac:dyDescent="0.25">
      <c r="A4">
        <v>2</v>
      </c>
      <c r="B4">
        <v>85</v>
      </c>
      <c r="C4" t="s">
        <v>34</v>
      </c>
      <c r="D4">
        <v>5.6273999999999997</v>
      </c>
      <c r="E4">
        <v>17.77</v>
      </c>
      <c r="F4">
        <v>14.04</v>
      </c>
      <c r="G4">
        <v>21.06</v>
      </c>
      <c r="H4">
        <v>0.31</v>
      </c>
      <c r="I4">
        <v>40</v>
      </c>
      <c r="J4">
        <v>170.79</v>
      </c>
      <c r="K4">
        <v>51.39</v>
      </c>
      <c r="L4">
        <v>3</v>
      </c>
      <c r="M4">
        <v>38</v>
      </c>
      <c r="N4">
        <v>31.4</v>
      </c>
      <c r="O4">
        <v>21297.94</v>
      </c>
      <c r="P4">
        <v>161.31</v>
      </c>
      <c r="Q4">
        <v>1206.9100000000001</v>
      </c>
      <c r="R4">
        <v>152.62</v>
      </c>
      <c r="S4">
        <v>79.25</v>
      </c>
      <c r="T4">
        <v>34117.39</v>
      </c>
      <c r="U4">
        <v>0.52</v>
      </c>
      <c r="V4">
        <v>0.79</v>
      </c>
      <c r="W4">
        <v>0.2</v>
      </c>
      <c r="X4">
        <v>1.98</v>
      </c>
      <c r="Y4">
        <v>2</v>
      </c>
      <c r="Z4">
        <v>10</v>
      </c>
      <c r="AA4">
        <v>71.830804446835955</v>
      </c>
      <c r="AB4">
        <v>98.282075595561707</v>
      </c>
      <c r="AC4">
        <v>88.902172240505138</v>
      </c>
      <c r="AD4">
        <v>71830.804446835959</v>
      </c>
      <c r="AE4">
        <v>98282.075595561706</v>
      </c>
      <c r="AF4">
        <v>8.4163246403765424E-6</v>
      </c>
      <c r="AG4">
        <v>4</v>
      </c>
      <c r="AH4">
        <v>88902.172240505141</v>
      </c>
    </row>
    <row r="5" spans="1:34" x14ac:dyDescent="0.25">
      <c r="A5">
        <v>3</v>
      </c>
      <c r="B5">
        <v>85</v>
      </c>
      <c r="C5" t="s">
        <v>34</v>
      </c>
      <c r="D5">
        <v>6.0523999999999996</v>
      </c>
      <c r="E5">
        <v>16.52</v>
      </c>
      <c r="F5">
        <v>13.23</v>
      </c>
      <c r="G5">
        <v>29.41</v>
      </c>
      <c r="H5">
        <v>0.41</v>
      </c>
      <c r="I5">
        <v>27</v>
      </c>
      <c r="J5">
        <v>172.25</v>
      </c>
      <c r="K5">
        <v>51.39</v>
      </c>
      <c r="L5">
        <v>4</v>
      </c>
      <c r="M5">
        <v>25</v>
      </c>
      <c r="N5">
        <v>31.86</v>
      </c>
      <c r="O5">
        <v>21478.05</v>
      </c>
      <c r="P5">
        <v>144.08000000000001</v>
      </c>
      <c r="Q5">
        <v>1206.8800000000001</v>
      </c>
      <c r="R5">
        <v>124.68</v>
      </c>
      <c r="S5">
        <v>79.25</v>
      </c>
      <c r="T5">
        <v>20211.91</v>
      </c>
      <c r="U5">
        <v>0.64</v>
      </c>
      <c r="V5">
        <v>0.84</v>
      </c>
      <c r="W5">
        <v>0.18</v>
      </c>
      <c r="X5">
        <v>1.17</v>
      </c>
      <c r="Y5">
        <v>2</v>
      </c>
      <c r="Z5">
        <v>10</v>
      </c>
      <c r="AA5">
        <v>66.215632105751197</v>
      </c>
      <c r="AB5">
        <v>90.599149074573162</v>
      </c>
      <c r="AC5">
        <v>81.952493443622217</v>
      </c>
      <c r="AD5">
        <v>66215.632105751196</v>
      </c>
      <c r="AE5">
        <v>90599.149074573157</v>
      </c>
      <c r="AF5">
        <v>9.051953522659663E-6</v>
      </c>
      <c r="AG5">
        <v>4</v>
      </c>
      <c r="AH5">
        <v>81952.49344362221</v>
      </c>
    </row>
    <row r="6" spans="1:34" x14ac:dyDescent="0.25">
      <c r="A6">
        <v>4</v>
      </c>
      <c r="B6">
        <v>85</v>
      </c>
      <c r="C6" t="s">
        <v>34</v>
      </c>
      <c r="D6">
        <v>6.1886999999999999</v>
      </c>
      <c r="E6">
        <v>16.16</v>
      </c>
      <c r="F6">
        <v>13.07</v>
      </c>
      <c r="G6">
        <v>37.36</v>
      </c>
      <c r="H6">
        <v>0.51</v>
      </c>
      <c r="I6">
        <v>21</v>
      </c>
      <c r="J6">
        <v>173.71</v>
      </c>
      <c r="K6">
        <v>51.39</v>
      </c>
      <c r="L6">
        <v>5</v>
      </c>
      <c r="M6">
        <v>19</v>
      </c>
      <c r="N6">
        <v>32.32</v>
      </c>
      <c r="O6">
        <v>21658.78</v>
      </c>
      <c r="P6">
        <v>134.87</v>
      </c>
      <c r="Q6">
        <v>1206.8699999999999</v>
      </c>
      <c r="R6">
        <v>119.57</v>
      </c>
      <c r="S6">
        <v>79.25</v>
      </c>
      <c r="T6">
        <v>17683.7</v>
      </c>
      <c r="U6">
        <v>0.66</v>
      </c>
      <c r="V6">
        <v>0.85</v>
      </c>
      <c r="W6">
        <v>0.17</v>
      </c>
      <c r="X6">
        <v>1.01</v>
      </c>
      <c r="Y6">
        <v>2</v>
      </c>
      <c r="Z6">
        <v>10</v>
      </c>
      <c r="AA6">
        <v>64.131984036345855</v>
      </c>
      <c r="AB6">
        <v>87.748209861949093</v>
      </c>
      <c r="AC6">
        <v>79.373643868131737</v>
      </c>
      <c r="AD6">
        <v>64131.984036345857</v>
      </c>
      <c r="AE6">
        <v>87748.209861949086</v>
      </c>
      <c r="AF6">
        <v>9.2558034442012861E-6</v>
      </c>
      <c r="AG6">
        <v>4</v>
      </c>
      <c r="AH6">
        <v>79373.643868131738</v>
      </c>
    </row>
    <row r="7" spans="1:34" x14ac:dyDescent="0.25">
      <c r="A7">
        <v>5</v>
      </c>
      <c r="B7">
        <v>85</v>
      </c>
      <c r="C7" t="s">
        <v>34</v>
      </c>
      <c r="D7">
        <v>6.4054000000000002</v>
      </c>
      <c r="E7">
        <v>15.61</v>
      </c>
      <c r="F7">
        <v>12.7</v>
      </c>
      <c r="G7">
        <v>47.61</v>
      </c>
      <c r="H7">
        <v>0.61</v>
      </c>
      <c r="I7">
        <v>16</v>
      </c>
      <c r="J7">
        <v>175.18</v>
      </c>
      <c r="K7">
        <v>51.39</v>
      </c>
      <c r="L7">
        <v>6</v>
      </c>
      <c r="M7">
        <v>6</v>
      </c>
      <c r="N7">
        <v>32.79</v>
      </c>
      <c r="O7">
        <v>21840.16</v>
      </c>
      <c r="P7">
        <v>121.98</v>
      </c>
      <c r="Q7">
        <v>1206.81</v>
      </c>
      <c r="R7">
        <v>106.05</v>
      </c>
      <c r="S7">
        <v>79.25</v>
      </c>
      <c r="T7">
        <v>10951.3</v>
      </c>
      <c r="U7">
        <v>0.75</v>
      </c>
      <c r="V7">
        <v>0.88</v>
      </c>
      <c r="W7">
        <v>0.17</v>
      </c>
      <c r="X7">
        <v>0.64</v>
      </c>
      <c r="Y7">
        <v>2</v>
      </c>
      <c r="Z7">
        <v>10</v>
      </c>
      <c r="AA7">
        <v>61.159238584153478</v>
      </c>
      <c r="AB7">
        <v>83.680768385988131</v>
      </c>
      <c r="AC7">
        <v>75.694393297945254</v>
      </c>
      <c r="AD7">
        <v>61159.238584153478</v>
      </c>
      <c r="AE7">
        <v>83680.768385988136</v>
      </c>
      <c r="AF7">
        <v>9.5798993942971727E-6</v>
      </c>
      <c r="AG7">
        <v>4</v>
      </c>
      <c r="AH7">
        <v>75694.393297945251</v>
      </c>
    </row>
    <row r="8" spans="1:34" x14ac:dyDescent="0.25">
      <c r="A8">
        <v>6</v>
      </c>
      <c r="B8">
        <v>85</v>
      </c>
      <c r="C8" t="s">
        <v>34</v>
      </c>
      <c r="D8">
        <v>6.4225000000000003</v>
      </c>
      <c r="E8">
        <v>15.57</v>
      </c>
      <c r="F8">
        <v>12.66</v>
      </c>
      <c r="G8">
        <v>47.46</v>
      </c>
      <c r="H8">
        <v>0.7</v>
      </c>
      <c r="I8">
        <v>16</v>
      </c>
      <c r="J8">
        <v>176.66</v>
      </c>
      <c r="K8">
        <v>51.39</v>
      </c>
      <c r="L8">
        <v>7</v>
      </c>
      <c r="M8">
        <v>0</v>
      </c>
      <c r="N8">
        <v>33.270000000000003</v>
      </c>
      <c r="O8">
        <v>22022.17</v>
      </c>
      <c r="P8">
        <v>121.54</v>
      </c>
      <c r="Q8">
        <v>1206.98</v>
      </c>
      <c r="R8">
        <v>104.27</v>
      </c>
      <c r="S8">
        <v>79.25</v>
      </c>
      <c r="T8">
        <v>10059.299999999999</v>
      </c>
      <c r="U8">
        <v>0.76</v>
      </c>
      <c r="V8">
        <v>0.88</v>
      </c>
      <c r="W8">
        <v>0.18</v>
      </c>
      <c r="X8">
        <v>0.59</v>
      </c>
      <c r="Y8">
        <v>2</v>
      </c>
      <c r="Z8">
        <v>10</v>
      </c>
      <c r="AA8">
        <v>61.003911138351199</v>
      </c>
      <c r="AB8">
        <v>83.468242522078285</v>
      </c>
      <c r="AC8">
        <v>75.502150604204971</v>
      </c>
      <c r="AD8">
        <v>61003.911138351199</v>
      </c>
      <c r="AE8">
        <v>83468.24252207829</v>
      </c>
      <c r="AF8">
        <v>9.6054741093255061E-6</v>
      </c>
      <c r="AG8">
        <v>4</v>
      </c>
      <c r="AH8">
        <v>75502.150604204973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5.7381000000000002</v>
      </c>
      <c r="E2">
        <v>17.43</v>
      </c>
      <c r="F2">
        <v>14.92</v>
      </c>
      <c r="G2">
        <v>14.44</v>
      </c>
      <c r="H2">
        <v>0.34</v>
      </c>
      <c r="I2">
        <v>62</v>
      </c>
      <c r="J2">
        <v>51.33</v>
      </c>
      <c r="K2">
        <v>24.83</v>
      </c>
      <c r="L2">
        <v>1</v>
      </c>
      <c r="M2">
        <v>1</v>
      </c>
      <c r="N2">
        <v>5.51</v>
      </c>
      <c r="O2">
        <v>6564.78</v>
      </c>
      <c r="P2">
        <v>68.77</v>
      </c>
      <c r="Q2">
        <v>1207.67</v>
      </c>
      <c r="R2">
        <v>179.15</v>
      </c>
      <c r="S2">
        <v>79.25</v>
      </c>
      <c r="T2">
        <v>47270.68</v>
      </c>
      <c r="U2">
        <v>0.44</v>
      </c>
      <c r="V2">
        <v>0.75</v>
      </c>
      <c r="W2">
        <v>0.31</v>
      </c>
      <c r="X2">
        <v>2.86</v>
      </c>
      <c r="Y2">
        <v>2</v>
      </c>
      <c r="Z2">
        <v>10</v>
      </c>
      <c r="AA2">
        <v>48.475028565981539</v>
      </c>
      <c r="AB2">
        <v>66.325672651281721</v>
      </c>
      <c r="AC2">
        <v>59.995643542123837</v>
      </c>
      <c r="AD2">
        <v>48475.028565981542</v>
      </c>
      <c r="AE2">
        <v>66325.672651281726</v>
      </c>
      <c r="AF2">
        <v>1.0270428159513161E-5</v>
      </c>
      <c r="AG2">
        <v>4</v>
      </c>
      <c r="AH2">
        <v>59995.643542123842</v>
      </c>
    </row>
    <row r="3" spans="1:34" x14ac:dyDescent="0.25">
      <c r="A3">
        <v>1</v>
      </c>
      <c r="B3">
        <v>20</v>
      </c>
      <c r="C3" t="s">
        <v>34</v>
      </c>
      <c r="D3">
        <v>5.7367999999999997</v>
      </c>
      <c r="E3">
        <v>17.43</v>
      </c>
      <c r="F3">
        <v>14.93</v>
      </c>
      <c r="G3">
        <v>14.44</v>
      </c>
      <c r="H3">
        <v>0.66</v>
      </c>
      <c r="I3">
        <v>62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70.19</v>
      </c>
      <c r="Q3">
        <v>1207.73</v>
      </c>
      <c r="R3">
        <v>179.22</v>
      </c>
      <c r="S3">
        <v>79.25</v>
      </c>
      <c r="T3">
        <v>47306.44</v>
      </c>
      <c r="U3">
        <v>0.44</v>
      </c>
      <c r="V3">
        <v>0.75</v>
      </c>
      <c r="W3">
        <v>0.31</v>
      </c>
      <c r="X3">
        <v>2.86</v>
      </c>
      <c r="Y3">
        <v>2</v>
      </c>
      <c r="Z3">
        <v>10</v>
      </c>
      <c r="AA3">
        <v>48.698742761137879</v>
      </c>
      <c r="AB3">
        <v>66.631768282668205</v>
      </c>
      <c r="AC3">
        <v>60.272525836058797</v>
      </c>
      <c r="AD3">
        <v>48698.742761137881</v>
      </c>
      <c r="AE3">
        <v>66631.768282668199</v>
      </c>
      <c r="AF3">
        <v>1.026810133415156E-5</v>
      </c>
      <c r="AG3">
        <v>4</v>
      </c>
      <c r="AH3">
        <v>60272.525836058798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3.8822999999999999</v>
      </c>
      <c r="E2">
        <v>25.76</v>
      </c>
      <c r="F2">
        <v>19.440000000000001</v>
      </c>
      <c r="G2">
        <v>7.67</v>
      </c>
      <c r="H2">
        <v>0.13</v>
      </c>
      <c r="I2">
        <v>152</v>
      </c>
      <c r="J2">
        <v>133.21</v>
      </c>
      <c r="K2">
        <v>46.47</v>
      </c>
      <c r="L2">
        <v>1</v>
      </c>
      <c r="M2">
        <v>150</v>
      </c>
      <c r="N2">
        <v>20.75</v>
      </c>
      <c r="O2">
        <v>16663.419999999998</v>
      </c>
      <c r="P2">
        <v>205.99</v>
      </c>
      <c r="Q2">
        <v>1207.95</v>
      </c>
      <c r="R2">
        <v>335.69</v>
      </c>
      <c r="S2">
        <v>79.25</v>
      </c>
      <c r="T2">
        <v>125091.37</v>
      </c>
      <c r="U2">
        <v>0.24</v>
      </c>
      <c r="V2">
        <v>0.56999999999999995</v>
      </c>
      <c r="W2">
        <v>0.37</v>
      </c>
      <c r="X2">
        <v>7.37</v>
      </c>
      <c r="Y2">
        <v>2</v>
      </c>
      <c r="Z2">
        <v>10</v>
      </c>
      <c r="AA2">
        <v>117.69425082181461</v>
      </c>
      <c r="AB2">
        <v>161.03446627822899</v>
      </c>
      <c r="AC2">
        <v>145.66556282997209</v>
      </c>
      <c r="AD2">
        <v>117694.2508218146</v>
      </c>
      <c r="AE2">
        <v>161034.466278229</v>
      </c>
      <c r="AF2">
        <v>6.0365737378698163E-6</v>
      </c>
      <c r="AG2">
        <v>6</v>
      </c>
      <c r="AH2">
        <v>145665.5628299721</v>
      </c>
    </row>
    <row r="3" spans="1:34" x14ac:dyDescent="0.25">
      <c r="A3">
        <v>1</v>
      </c>
      <c r="B3">
        <v>65</v>
      </c>
      <c r="C3" t="s">
        <v>34</v>
      </c>
      <c r="D3">
        <v>5.6025999999999998</v>
      </c>
      <c r="E3">
        <v>17.850000000000001</v>
      </c>
      <c r="F3">
        <v>14.25</v>
      </c>
      <c r="G3">
        <v>16.45</v>
      </c>
      <c r="H3">
        <v>0.26</v>
      </c>
      <c r="I3">
        <v>52</v>
      </c>
      <c r="J3">
        <v>134.55000000000001</v>
      </c>
      <c r="K3">
        <v>46.47</v>
      </c>
      <c r="L3">
        <v>2</v>
      </c>
      <c r="M3">
        <v>50</v>
      </c>
      <c r="N3">
        <v>21.09</v>
      </c>
      <c r="O3">
        <v>16828.84</v>
      </c>
      <c r="P3">
        <v>141.33000000000001</v>
      </c>
      <c r="Q3">
        <v>1207.1199999999999</v>
      </c>
      <c r="R3">
        <v>158.66999999999999</v>
      </c>
      <c r="S3">
        <v>79.25</v>
      </c>
      <c r="T3">
        <v>37081.769999999997</v>
      </c>
      <c r="U3">
        <v>0.5</v>
      </c>
      <c r="V3">
        <v>0.78</v>
      </c>
      <c r="W3">
        <v>0.22</v>
      </c>
      <c r="X3">
        <v>2.19</v>
      </c>
      <c r="Y3">
        <v>2</v>
      </c>
      <c r="Z3">
        <v>10</v>
      </c>
      <c r="AA3">
        <v>66.921465704521495</v>
      </c>
      <c r="AB3">
        <v>91.564901743590909</v>
      </c>
      <c r="AC3">
        <v>82.826076033351598</v>
      </c>
      <c r="AD3">
        <v>66921.465704521499</v>
      </c>
      <c r="AE3">
        <v>91564.901743590905</v>
      </c>
      <c r="AF3">
        <v>8.7114617684850303E-6</v>
      </c>
      <c r="AG3">
        <v>4</v>
      </c>
      <c r="AH3">
        <v>82826.076033351594</v>
      </c>
    </row>
    <row r="4" spans="1:34" x14ac:dyDescent="0.25">
      <c r="A4">
        <v>2</v>
      </c>
      <c r="B4">
        <v>65</v>
      </c>
      <c r="C4" t="s">
        <v>34</v>
      </c>
      <c r="D4">
        <v>6.0697999999999999</v>
      </c>
      <c r="E4">
        <v>16.48</v>
      </c>
      <c r="F4">
        <v>13.45</v>
      </c>
      <c r="G4">
        <v>26.03</v>
      </c>
      <c r="H4">
        <v>0.39</v>
      </c>
      <c r="I4">
        <v>31</v>
      </c>
      <c r="J4">
        <v>135.9</v>
      </c>
      <c r="K4">
        <v>46.47</v>
      </c>
      <c r="L4">
        <v>3</v>
      </c>
      <c r="M4">
        <v>29</v>
      </c>
      <c r="N4">
        <v>21.43</v>
      </c>
      <c r="O4">
        <v>16994.64</v>
      </c>
      <c r="P4">
        <v>124.03</v>
      </c>
      <c r="Q4">
        <v>1206.8900000000001</v>
      </c>
      <c r="R4">
        <v>132.09</v>
      </c>
      <c r="S4">
        <v>79.25</v>
      </c>
      <c r="T4">
        <v>23896.86</v>
      </c>
      <c r="U4">
        <v>0.6</v>
      </c>
      <c r="V4">
        <v>0.83</v>
      </c>
      <c r="W4">
        <v>0.19</v>
      </c>
      <c r="X4">
        <v>1.39</v>
      </c>
      <c r="Y4">
        <v>2</v>
      </c>
      <c r="Z4">
        <v>10</v>
      </c>
      <c r="AA4">
        <v>61.432742266391543</v>
      </c>
      <c r="AB4">
        <v>84.054988190156919</v>
      </c>
      <c r="AC4">
        <v>76.032898089225085</v>
      </c>
      <c r="AD4">
        <v>61432.742266391528</v>
      </c>
      <c r="AE4">
        <v>84054.988190156917</v>
      </c>
      <c r="AF4">
        <v>9.4379092996734444E-6</v>
      </c>
      <c r="AG4">
        <v>4</v>
      </c>
      <c r="AH4">
        <v>76032.898089225084</v>
      </c>
    </row>
    <row r="5" spans="1:34" x14ac:dyDescent="0.25">
      <c r="A5">
        <v>3</v>
      </c>
      <c r="B5">
        <v>65</v>
      </c>
      <c r="C5" t="s">
        <v>34</v>
      </c>
      <c r="D5">
        <v>6.3174999999999999</v>
      </c>
      <c r="E5">
        <v>15.83</v>
      </c>
      <c r="F5">
        <v>13.08</v>
      </c>
      <c r="G5">
        <v>37.36</v>
      </c>
      <c r="H5">
        <v>0.52</v>
      </c>
      <c r="I5">
        <v>21</v>
      </c>
      <c r="J5">
        <v>137.25</v>
      </c>
      <c r="K5">
        <v>46.47</v>
      </c>
      <c r="L5">
        <v>4</v>
      </c>
      <c r="M5">
        <v>12</v>
      </c>
      <c r="N5">
        <v>21.78</v>
      </c>
      <c r="O5">
        <v>17160.919999999998</v>
      </c>
      <c r="P5">
        <v>109.49</v>
      </c>
      <c r="Q5">
        <v>1206.99</v>
      </c>
      <c r="R5">
        <v>119.29</v>
      </c>
      <c r="S5">
        <v>79.25</v>
      </c>
      <c r="T5">
        <v>17545.349999999999</v>
      </c>
      <c r="U5">
        <v>0.66</v>
      </c>
      <c r="V5">
        <v>0.85</v>
      </c>
      <c r="W5">
        <v>0.18</v>
      </c>
      <c r="X5">
        <v>1.01</v>
      </c>
      <c r="Y5">
        <v>2</v>
      </c>
      <c r="Z5">
        <v>10</v>
      </c>
      <c r="AA5">
        <v>58.146643197051347</v>
      </c>
      <c r="AB5">
        <v>79.558802471028642</v>
      </c>
      <c r="AC5">
        <v>71.965822024692699</v>
      </c>
      <c r="AD5">
        <v>58146.643197051351</v>
      </c>
      <c r="AE5">
        <v>79558.802471028641</v>
      </c>
      <c r="AF5">
        <v>9.8230571024888774E-6</v>
      </c>
      <c r="AG5">
        <v>4</v>
      </c>
      <c r="AH5">
        <v>71965.822024692694</v>
      </c>
    </row>
    <row r="6" spans="1:34" x14ac:dyDescent="0.25">
      <c r="A6">
        <v>4</v>
      </c>
      <c r="B6">
        <v>65</v>
      </c>
      <c r="C6" t="s">
        <v>34</v>
      </c>
      <c r="D6">
        <v>6.3882000000000003</v>
      </c>
      <c r="E6">
        <v>15.65</v>
      </c>
      <c r="F6">
        <v>12.93</v>
      </c>
      <c r="G6">
        <v>38.79</v>
      </c>
      <c r="H6">
        <v>0.64</v>
      </c>
      <c r="I6">
        <v>20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17327.689999999999</v>
      </c>
      <c r="P6">
        <v>107.69</v>
      </c>
      <c r="Q6">
        <v>1207.24</v>
      </c>
      <c r="R6">
        <v>113.48</v>
      </c>
      <c r="S6">
        <v>79.25</v>
      </c>
      <c r="T6">
        <v>14645.8</v>
      </c>
      <c r="U6">
        <v>0.7</v>
      </c>
      <c r="V6">
        <v>0.86</v>
      </c>
      <c r="W6">
        <v>0.19</v>
      </c>
      <c r="X6">
        <v>0.87</v>
      </c>
      <c r="Y6">
        <v>2</v>
      </c>
      <c r="Z6">
        <v>10</v>
      </c>
      <c r="AA6">
        <v>57.547846038072201</v>
      </c>
      <c r="AB6">
        <v>78.739501781047551</v>
      </c>
      <c r="AC6">
        <v>71.224714242667375</v>
      </c>
      <c r="AD6">
        <v>57547.846038072203</v>
      </c>
      <c r="AE6">
        <v>78739.501781047555</v>
      </c>
      <c r="AF6">
        <v>9.9329882678463701E-6</v>
      </c>
      <c r="AG6">
        <v>4</v>
      </c>
      <c r="AH6">
        <v>71224.714242667382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3.5034999999999998</v>
      </c>
      <c r="E2">
        <v>28.54</v>
      </c>
      <c r="F2">
        <v>20.83</v>
      </c>
      <c r="G2">
        <v>7.02</v>
      </c>
      <c r="H2">
        <v>0.12</v>
      </c>
      <c r="I2">
        <v>178</v>
      </c>
      <c r="J2">
        <v>150.44</v>
      </c>
      <c r="K2">
        <v>49.1</v>
      </c>
      <c r="L2">
        <v>1</v>
      </c>
      <c r="M2">
        <v>176</v>
      </c>
      <c r="N2">
        <v>25.34</v>
      </c>
      <c r="O2">
        <v>18787.759999999998</v>
      </c>
      <c r="P2">
        <v>240.74</v>
      </c>
      <c r="Q2">
        <v>1207.72</v>
      </c>
      <c r="R2">
        <v>382.98</v>
      </c>
      <c r="S2">
        <v>79.25</v>
      </c>
      <c r="T2">
        <v>148604.99</v>
      </c>
      <c r="U2">
        <v>0.21</v>
      </c>
      <c r="V2">
        <v>0.54</v>
      </c>
      <c r="W2">
        <v>0.42</v>
      </c>
      <c r="X2">
        <v>8.75</v>
      </c>
      <c r="Y2">
        <v>2</v>
      </c>
      <c r="Z2">
        <v>10</v>
      </c>
      <c r="AA2">
        <v>137.26717832925141</v>
      </c>
      <c r="AB2">
        <v>187.8150091905097</v>
      </c>
      <c r="AC2">
        <v>169.89020831344129</v>
      </c>
      <c r="AD2">
        <v>137267.17832925139</v>
      </c>
      <c r="AE2">
        <v>187815.00919050971</v>
      </c>
      <c r="AF2">
        <v>5.3375421378372556E-6</v>
      </c>
      <c r="AG2">
        <v>6</v>
      </c>
      <c r="AH2">
        <v>169890.20831344131</v>
      </c>
    </row>
    <row r="3" spans="1:34" x14ac:dyDescent="0.25">
      <c r="A3">
        <v>1</v>
      </c>
      <c r="B3">
        <v>75</v>
      </c>
      <c r="C3" t="s">
        <v>34</v>
      </c>
      <c r="D3">
        <v>5.3136999999999999</v>
      </c>
      <c r="E3">
        <v>18.82</v>
      </c>
      <c r="F3">
        <v>14.71</v>
      </c>
      <c r="G3">
        <v>14.71</v>
      </c>
      <c r="H3">
        <v>0.23</v>
      </c>
      <c r="I3">
        <v>60</v>
      </c>
      <c r="J3">
        <v>151.83000000000001</v>
      </c>
      <c r="K3">
        <v>49.1</v>
      </c>
      <c r="L3">
        <v>2</v>
      </c>
      <c r="M3">
        <v>58</v>
      </c>
      <c r="N3">
        <v>25.73</v>
      </c>
      <c r="O3">
        <v>18959.54</v>
      </c>
      <c r="P3">
        <v>161.65</v>
      </c>
      <c r="Q3">
        <v>1207.1500000000001</v>
      </c>
      <c r="R3">
        <v>174.84</v>
      </c>
      <c r="S3">
        <v>79.25</v>
      </c>
      <c r="T3">
        <v>45124.9</v>
      </c>
      <c r="U3">
        <v>0.45</v>
      </c>
      <c r="V3">
        <v>0.76</v>
      </c>
      <c r="W3">
        <v>0.23</v>
      </c>
      <c r="X3">
        <v>2.65</v>
      </c>
      <c r="Y3">
        <v>2</v>
      </c>
      <c r="Z3">
        <v>10</v>
      </c>
      <c r="AA3">
        <v>73.511159896045868</v>
      </c>
      <c r="AB3">
        <v>100.58121205322</v>
      </c>
      <c r="AC3">
        <v>90.98188234150355</v>
      </c>
      <c r="AD3">
        <v>73511.159896045865</v>
      </c>
      <c r="AE3">
        <v>100581.21205322001</v>
      </c>
      <c r="AF3">
        <v>8.0953611125519716E-6</v>
      </c>
      <c r="AG3">
        <v>4</v>
      </c>
      <c r="AH3">
        <v>90981.882341503544</v>
      </c>
    </row>
    <row r="4" spans="1:34" x14ac:dyDescent="0.25">
      <c r="A4">
        <v>2</v>
      </c>
      <c r="B4">
        <v>75</v>
      </c>
      <c r="C4" t="s">
        <v>34</v>
      </c>
      <c r="D4">
        <v>5.8391000000000002</v>
      </c>
      <c r="E4">
        <v>17.13</v>
      </c>
      <c r="F4">
        <v>13.75</v>
      </c>
      <c r="G4">
        <v>22.92</v>
      </c>
      <c r="H4">
        <v>0.35</v>
      </c>
      <c r="I4">
        <v>36</v>
      </c>
      <c r="J4">
        <v>153.22999999999999</v>
      </c>
      <c r="K4">
        <v>49.1</v>
      </c>
      <c r="L4">
        <v>3</v>
      </c>
      <c r="M4">
        <v>34</v>
      </c>
      <c r="N4">
        <v>26.13</v>
      </c>
      <c r="O4">
        <v>19131.849999999999</v>
      </c>
      <c r="P4">
        <v>142.83000000000001</v>
      </c>
      <c r="Q4">
        <v>1207.08</v>
      </c>
      <c r="R4">
        <v>142.31</v>
      </c>
      <c r="S4">
        <v>79.25</v>
      </c>
      <c r="T4">
        <v>28977.52</v>
      </c>
      <c r="U4">
        <v>0.56000000000000005</v>
      </c>
      <c r="V4">
        <v>0.81</v>
      </c>
      <c r="W4">
        <v>0.19</v>
      </c>
      <c r="X4">
        <v>1.68</v>
      </c>
      <c r="Y4">
        <v>2</v>
      </c>
      <c r="Z4">
        <v>10</v>
      </c>
      <c r="AA4">
        <v>66.560896364523629</v>
      </c>
      <c r="AB4">
        <v>91.071554865409425</v>
      </c>
      <c r="AC4">
        <v>82.379813488806917</v>
      </c>
      <c r="AD4">
        <v>66560.896364523622</v>
      </c>
      <c r="AE4">
        <v>91071.554865409431</v>
      </c>
      <c r="AF4">
        <v>8.8958019971587068E-6</v>
      </c>
      <c r="AG4">
        <v>4</v>
      </c>
      <c r="AH4">
        <v>82379.813488806918</v>
      </c>
    </row>
    <row r="5" spans="1:34" x14ac:dyDescent="0.25">
      <c r="A5">
        <v>3</v>
      </c>
      <c r="B5">
        <v>75</v>
      </c>
      <c r="C5" t="s">
        <v>34</v>
      </c>
      <c r="D5">
        <v>6.258</v>
      </c>
      <c r="E5">
        <v>15.98</v>
      </c>
      <c r="F5">
        <v>12.97</v>
      </c>
      <c r="G5">
        <v>32.42</v>
      </c>
      <c r="H5">
        <v>0.46</v>
      </c>
      <c r="I5">
        <v>24</v>
      </c>
      <c r="J5">
        <v>154.63</v>
      </c>
      <c r="K5">
        <v>49.1</v>
      </c>
      <c r="L5">
        <v>4</v>
      </c>
      <c r="M5">
        <v>22</v>
      </c>
      <c r="N5">
        <v>26.53</v>
      </c>
      <c r="O5">
        <v>19304.72</v>
      </c>
      <c r="P5">
        <v>125.94</v>
      </c>
      <c r="Q5">
        <v>1206.8399999999999</v>
      </c>
      <c r="R5">
        <v>115.5</v>
      </c>
      <c r="S5">
        <v>79.25</v>
      </c>
      <c r="T5">
        <v>15633.33</v>
      </c>
      <c r="U5">
        <v>0.69</v>
      </c>
      <c r="V5">
        <v>0.86</v>
      </c>
      <c r="W5">
        <v>0.17</v>
      </c>
      <c r="X5">
        <v>0.91</v>
      </c>
      <c r="Y5">
        <v>2</v>
      </c>
      <c r="Z5">
        <v>10</v>
      </c>
      <c r="AA5">
        <v>61.583461088121403</v>
      </c>
      <c r="AB5">
        <v>84.261208331292764</v>
      </c>
      <c r="AC5">
        <v>76.219436869522767</v>
      </c>
      <c r="AD5">
        <v>61583.461088121403</v>
      </c>
      <c r="AE5">
        <v>84261.208331292757</v>
      </c>
      <c r="AF5">
        <v>9.5339913511019135E-6</v>
      </c>
      <c r="AG5">
        <v>4</v>
      </c>
      <c r="AH5">
        <v>76219.43686952276</v>
      </c>
    </row>
    <row r="6" spans="1:34" x14ac:dyDescent="0.25">
      <c r="A6">
        <v>4</v>
      </c>
      <c r="B6">
        <v>75</v>
      </c>
      <c r="C6" t="s">
        <v>34</v>
      </c>
      <c r="D6">
        <v>6.3710000000000004</v>
      </c>
      <c r="E6">
        <v>15.7</v>
      </c>
      <c r="F6">
        <v>12.87</v>
      </c>
      <c r="G6">
        <v>42.9</v>
      </c>
      <c r="H6">
        <v>0.56999999999999995</v>
      </c>
      <c r="I6">
        <v>18</v>
      </c>
      <c r="J6">
        <v>156.03</v>
      </c>
      <c r="K6">
        <v>49.1</v>
      </c>
      <c r="L6">
        <v>5</v>
      </c>
      <c r="M6">
        <v>8</v>
      </c>
      <c r="N6">
        <v>26.94</v>
      </c>
      <c r="O6">
        <v>19478.150000000001</v>
      </c>
      <c r="P6">
        <v>115.15</v>
      </c>
      <c r="Q6">
        <v>1206.82</v>
      </c>
      <c r="R6">
        <v>111.97</v>
      </c>
      <c r="S6">
        <v>79.25</v>
      </c>
      <c r="T6">
        <v>13900.58</v>
      </c>
      <c r="U6">
        <v>0.71</v>
      </c>
      <c r="V6">
        <v>0.87</v>
      </c>
      <c r="W6">
        <v>0.18</v>
      </c>
      <c r="X6">
        <v>0.81</v>
      </c>
      <c r="Y6">
        <v>2</v>
      </c>
      <c r="Z6">
        <v>10</v>
      </c>
      <c r="AA6">
        <v>59.574686130235619</v>
      </c>
      <c r="AB6">
        <v>81.512713813018223</v>
      </c>
      <c r="AC6">
        <v>73.733254810535172</v>
      </c>
      <c r="AD6">
        <v>59574.686130235619</v>
      </c>
      <c r="AE6">
        <v>81512.713813018228</v>
      </c>
      <c r="AF6">
        <v>9.7061455573458445E-6</v>
      </c>
      <c r="AG6">
        <v>4</v>
      </c>
      <c r="AH6">
        <v>73733.254810535174</v>
      </c>
    </row>
    <row r="7" spans="1:34" x14ac:dyDescent="0.25">
      <c r="A7">
        <v>5</v>
      </c>
      <c r="B7">
        <v>75</v>
      </c>
      <c r="C7" t="s">
        <v>34</v>
      </c>
      <c r="D7">
        <v>6.3665000000000003</v>
      </c>
      <c r="E7">
        <v>15.71</v>
      </c>
      <c r="F7">
        <v>12.88</v>
      </c>
      <c r="G7">
        <v>42.94</v>
      </c>
      <c r="H7">
        <v>0.67</v>
      </c>
      <c r="I7">
        <v>18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115.68</v>
      </c>
      <c r="Q7">
        <v>1206.93</v>
      </c>
      <c r="R7">
        <v>112.07</v>
      </c>
      <c r="S7">
        <v>79.25</v>
      </c>
      <c r="T7">
        <v>13950.25</v>
      </c>
      <c r="U7">
        <v>0.71</v>
      </c>
      <c r="V7">
        <v>0.86</v>
      </c>
      <c r="W7">
        <v>0.19</v>
      </c>
      <c r="X7">
        <v>0.82</v>
      </c>
      <c r="Y7">
        <v>2</v>
      </c>
      <c r="Z7">
        <v>10</v>
      </c>
      <c r="AA7">
        <v>59.671061331553261</v>
      </c>
      <c r="AB7">
        <v>81.644578615234764</v>
      </c>
      <c r="AC7">
        <v>73.852534621101626</v>
      </c>
      <c r="AD7">
        <v>59671.061331553261</v>
      </c>
      <c r="AE7">
        <v>81644.578615234757</v>
      </c>
      <c r="AF7">
        <v>9.6992898588671041E-6</v>
      </c>
      <c r="AG7">
        <v>4</v>
      </c>
      <c r="AH7">
        <v>73852.534621101629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2.8052000000000001</v>
      </c>
      <c r="E2">
        <v>35.65</v>
      </c>
      <c r="F2">
        <v>24.25</v>
      </c>
      <c r="G2">
        <v>6.06</v>
      </c>
      <c r="H2">
        <v>0.1</v>
      </c>
      <c r="I2">
        <v>240</v>
      </c>
      <c r="J2">
        <v>185.69</v>
      </c>
      <c r="K2">
        <v>53.44</v>
      </c>
      <c r="L2">
        <v>1</v>
      </c>
      <c r="M2">
        <v>238</v>
      </c>
      <c r="N2">
        <v>36.26</v>
      </c>
      <c r="O2">
        <v>23136.14</v>
      </c>
      <c r="P2">
        <v>324.08999999999997</v>
      </c>
      <c r="Q2">
        <v>1208</v>
      </c>
      <c r="R2">
        <v>499.7</v>
      </c>
      <c r="S2">
        <v>79.25</v>
      </c>
      <c r="T2">
        <v>206655.88</v>
      </c>
      <c r="U2">
        <v>0.16</v>
      </c>
      <c r="V2">
        <v>0.46</v>
      </c>
      <c r="W2">
        <v>0.53</v>
      </c>
      <c r="X2">
        <v>12.17</v>
      </c>
      <c r="Y2">
        <v>2</v>
      </c>
      <c r="Z2">
        <v>10</v>
      </c>
      <c r="AA2">
        <v>211.88097719836051</v>
      </c>
      <c r="AB2">
        <v>289.90490053166121</v>
      </c>
      <c r="AC2">
        <v>262.23678370908817</v>
      </c>
      <c r="AD2">
        <v>211880.97719836049</v>
      </c>
      <c r="AE2">
        <v>289904.90053166117</v>
      </c>
      <c r="AF2">
        <v>4.1250643527604678E-6</v>
      </c>
      <c r="AG2">
        <v>8</v>
      </c>
      <c r="AH2">
        <v>262236.78370908822</v>
      </c>
    </row>
    <row r="3" spans="1:34" x14ac:dyDescent="0.25">
      <c r="A3">
        <v>1</v>
      </c>
      <c r="B3">
        <v>95</v>
      </c>
      <c r="C3" t="s">
        <v>34</v>
      </c>
      <c r="D3">
        <v>4.8311999999999999</v>
      </c>
      <c r="E3">
        <v>20.7</v>
      </c>
      <c r="F3">
        <v>15.48</v>
      </c>
      <c r="G3">
        <v>12.55</v>
      </c>
      <c r="H3">
        <v>0.19</v>
      </c>
      <c r="I3">
        <v>74</v>
      </c>
      <c r="J3">
        <v>187.21</v>
      </c>
      <c r="K3">
        <v>53.44</v>
      </c>
      <c r="L3">
        <v>2</v>
      </c>
      <c r="M3">
        <v>72</v>
      </c>
      <c r="N3">
        <v>36.770000000000003</v>
      </c>
      <c r="O3">
        <v>23322.880000000001</v>
      </c>
      <c r="P3">
        <v>199.81</v>
      </c>
      <c r="Q3">
        <v>1207.1600000000001</v>
      </c>
      <c r="R3">
        <v>200.6</v>
      </c>
      <c r="S3">
        <v>79.25</v>
      </c>
      <c r="T3">
        <v>57934.04</v>
      </c>
      <c r="U3">
        <v>0.4</v>
      </c>
      <c r="V3">
        <v>0.72</v>
      </c>
      <c r="W3">
        <v>0.26</v>
      </c>
      <c r="X3">
        <v>3.41</v>
      </c>
      <c r="Y3">
        <v>2</v>
      </c>
      <c r="Z3">
        <v>10</v>
      </c>
      <c r="AA3">
        <v>95.815597219686325</v>
      </c>
      <c r="AB3">
        <v>131.09912720173691</v>
      </c>
      <c r="AC3">
        <v>118.58721050041861</v>
      </c>
      <c r="AD3">
        <v>95815.597219686329</v>
      </c>
      <c r="AE3">
        <v>131099.1272017369</v>
      </c>
      <c r="AF3">
        <v>7.1043101743392178E-6</v>
      </c>
      <c r="AG3">
        <v>5</v>
      </c>
      <c r="AH3">
        <v>118587.2105004186</v>
      </c>
    </row>
    <row r="4" spans="1:34" x14ac:dyDescent="0.25">
      <c r="A4">
        <v>2</v>
      </c>
      <c r="B4">
        <v>95</v>
      </c>
      <c r="C4" t="s">
        <v>34</v>
      </c>
      <c r="D4">
        <v>5.4901</v>
      </c>
      <c r="E4">
        <v>18.21</v>
      </c>
      <c r="F4">
        <v>14.11</v>
      </c>
      <c r="G4">
        <v>19.239999999999998</v>
      </c>
      <c r="H4">
        <v>0.28000000000000003</v>
      </c>
      <c r="I4">
        <v>44</v>
      </c>
      <c r="J4">
        <v>188.73</v>
      </c>
      <c r="K4">
        <v>53.44</v>
      </c>
      <c r="L4">
        <v>3</v>
      </c>
      <c r="M4">
        <v>42</v>
      </c>
      <c r="N4">
        <v>37.29</v>
      </c>
      <c r="O4">
        <v>23510.33</v>
      </c>
      <c r="P4">
        <v>176.12</v>
      </c>
      <c r="Q4">
        <v>1207.05</v>
      </c>
      <c r="R4">
        <v>155.16999999999999</v>
      </c>
      <c r="S4">
        <v>79.25</v>
      </c>
      <c r="T4">
        <v>35371.81</v>
      </c>
      <c r="U4">
        <v>0.51</v>
      </c>
      <c r="V4">
        <v>0.79</v>
      </c>
      <c r="W4">
        <v>0.19</v>
      </c>
      <c r="X4">
        <v>2.04</v>
      </c>
      <c r="Y4">
        <v>2</v>
      </c>
      <c r="Z4">
        <v>10</v>
      </c>
      <c r="AA4">
        <v>76.099653584339478</v>
      </c>
      <c r="AB4">
        <v>104.1229033138235</v>
      </c>
      <c r="AC4">
        <v>94.185559558991045</v>
      </c>
      <c r="AD4">
        <v>76099.653584339481</v>
      </c>
      <c r="AE4">
        <v>104122.9033138235</v>
      </c>
      <c r="AF4">
        <v>8.073226794200145E-6</v>
      </c>
      <c r="AG4">
        <v>4</v>
      </c>
      <c r="AH4">
        <v>94185.559558991052</v>
      </c>
    </row>
    <row r="5" spans="1:34" x14ac:dyDescent="0.25">
      <c r="A5">
        <v>3</v>
      </c>
      <c r="B5">
        <v>95</v>
      </c>
      <c r="C5" t="s">
        <v>34</v>
      </c>
      <c r="D5">
        <v>5.8856999999999999</v>
      </c>
      <c r="E5">
        <v>16.989999999999998</v>
      </c>
      <c r="F5">
        <v>13.4</v>
      </c>
      <c r="G5">
        <v>26.81</v>
      </c>
      <c r="H5">
        <v>0.37</v>
      </c>
      <c r="I5">
        <v>30</v>
      </c>
      <c r="J5">
        <v>190.25</v>
      </c>
      <c r="K5">
        <v>53.44</v>
      </c>
      <c r="L5">
        <v>4</v>
      </c>
      <c r="M5">
        <v>28</v>
      </c>
      <c r="N5">
        <v>37.82</v>
      </c>
      <c r="O5">
        <v>23698.48</v>
      </c>
      <c r="P5">
        <v>160.6</v>
      </c>
      <c r="Q5">
        <v>1207.01</v>
      </c>
      <c r="R5">
        <v>130.38</v>
      </c>
      <c r="S5">
        <v>79.25</v>
      </c>
      <c r="T5">
        <v>23045.03</v>
      </c>
      <c r="U5">
        <v>0.61</v>
      </c>
      <c r="V5">
        <v>0.83</v>
      </c>
      <c r="W5">
        <v>0.19</v>
      </c>
      <c r="X5">
        <v>1.34</v>
      </c>
      <c r="Y5">
        <v>2</v>
      </c>
      <c r="Z5">
        <v>10</v>
      </c>
      <c r="AA5">
        <v>70.552251923529852</v>
      </c>
      <c r="AB5">
        <v>96.532703627418755</v>
      </c>
      <c r="AC5">
        <v>87.319757877742219</v>
      </c>
      <c r="AD5">
        <v>70552.251923529853</v>
      </c>
      <c r="AE5">
        <v>96532.703627418756</v>
      </c>
      <c r="AF5">
        <v>8.6549590977621157E-6</v>
      </c>
      <c r="AG5">
        <v>4</v>
      </c>
      <c r="AH5">
        <v>87319.757877742217</v>
      </c>
    </row>
    <row r="6" spans="1:34" x14ac:dyDescent="0.25">
      <c r="A6">
        <v>4</v>
      </c>
      <c r="B6">
        <v>95</v>
      </c>
      <c r="C6" t="s">
        <v>34</v>
      </c>
      <c r="D6">
        <v>6.1334</v>
      </c>
      <c r="E6">
        <v>16.3</v>
      </c>
      <c r="F6">
        <v>12.98</v>
      </c>
      <c r="G6">
        <v>33.86</v>
      </c>
      <c r="H6">
        <v>0.46</v>
      </c>
      <c r="I6">
        <v>23</v>
      </c>
      <c r="J6">
        <v>191.78</v>
      </c>
      <c r="K6">
        <v>53.44</v>
      </c>
      <c r="L6">
        <v>5</v>
      </c>
      <c r="M6">
        <v>21</v>
      </c>
      <c r="N6">
        <v>38.35</v>
      </c>
      <c r="O6">
        <v>23887.360000000001</v>
      </c>
      <c r="P6">
        <v>148.66999999999999</v>
      </c>
      <c r="Q6">
        <v>1206.92</v>
      </c>
      <c r="R6">
        <v>116.16</v>
      </c>
      <c r="S6">
        <v>79.25</v>
      </c>
      <c r="T6">
        <v>15969.88</v>
      </c>
      <c r="U6">
        <v>0.68</v>
      </c>
      <c r="V6">
        <v>0.86</v>
      </c>
      <c r="W6">
        <v>0.17</v>
      </c>
      <c r="X6">
        <v>0.92</v>
      </c>
      <c r="Y6">
        <v>2</v>
      </c>
      <c r="Z6">
        <v>10</v>
      </c>
      <c r="AA6">
        <v>67.147807655306764</v>
      </c>
      <c r="AB6">
        <v>91.874592786157265</v>
      </c>
      <c r="AC6">
        <v>83.106210597469612</v>
      </c>
      <c r="AD6">
        <v>67147.807655306766</v>
      </c>
      <c r="AE6">
        <v>91874.592786157271</v>
      </c>
      <c r="AF6">
        <v>9.0192035153361816E-6</v>
      </c>
      <c r="AG6">
        <v>4</v>
      </c>
      <c r="AH6">
        <v>83106.210597469617</v>
      </c>
    </row>
    <row r="7" spans="1:34" x14ac:dyDescent="0.25">
      <c r="A7">
        <v>5</v>
      </c>
      <c r="B7">
        <v>95</v>
      </c>
      <c r="C7" t="s">
        <v>34</v>
      </c>
      <c r="D7">
        <v>6.2552000000000003</v>
      </c>
      <c r="E7">
        <v>15.99</v>
      </c>
      <c r="F7">
        <v>12.85</v>
      </c>
      <c r="G7">
        <v>42.83</v>
      </c>
      <c r="H7">
        <v>0.55000000000000004</v>
      </c>
      <c r="I7">
        <v>18</v>
      </c>
      <c r="J7">
        <v>193.32</v>
      </c>
      <c r="K7">
        <v>53.44</v>
      </c>
      <c r="L7">
        <v>6</v>
      </c>
      <c r="M7">
        <v>16</v>
      </c>
      <c r="N7">
        <v>38.89</v>
      </c>
      <c r="O7">
        <v>24076.95</v>
      </c>
      <c r="P7">
        <v>139.88999999999999</v>
      </c>
      <c r="Q7">
        <v>1207.04</v>
      </c>
      <c r="R7">
        <v>111.59</v>
      </c>
      <c r="S7">
        <v>79.25</v>
      </c>
      <c r="T7">
        <v>13710.69</v>
      </c>
      <c r="U7">
        <v>0.71</v>
      </c>
      <c r="V7">
        <v>0.87</v>
      </c>
      <c r="W7">
        <v>0.17</v>
      </c>
      <c r="X7">
        <v>0.78</v>
      </c>
      <c r="Y7">
        <v>2</v>
      </c>
      <c r="Z7">
        <v>10</v>
      </c>
      <c r="AA7">
        <v>65.224356675323534</v>
      </c>
      <c r="AB7">
        <v>89.242842298677189</v>
      </c>
      <c r="AC7">
        <v>80.725630682828779</v>
      </c>
      <c r="AD7">
        <v>65224.356675323543</v>
      </c>
      <c r="AE7">
        <v>89242.842298677191</v>
      </c>
      <c r="AF7">
        <v>9.1983111861497506E-6</v>
      </c>
      <c r="AG7">
        <v>4</v>
      </c>
      <c r="AH7">
        <v>80725.630682828778</v>
      </c>
    </row>
    <row r="8" spans="1:34" x14ac:dyDescent="0.25">
      <c r="A8">
        <v>6</v>
      </c>
      <c r="B8">
        <v>95</v>
      </c>
      <c r="C8" t="s">
        <v>34</v>
      </c>
      <c r="D8">
        <v>6.3319000000000001</v>
      </c>
      <c r="E8">
        <v>15.79</v>
      </c>
      <c r="F8">
        <v>12.77</v>
      </c>
      <c r="G8">
        <v>51.06</v>
      </c>
      <c r="H8">
        <v>0.64</v>
      </c>
      <c r="I8">
        <v>15</v>
      </c>
      <c r="J8">
        <v>194.86</v>
      </c>
      <c r="K8">
        <v>53.44</v>
      </c>
      <c r="L8">
        <v>7</v>
      </c>
      <c r="M8">
        <v>9</v>
      </c>
      <c r="N8">
        <v>39.43</v>
      </c>
      <c r="O8">
        <v>24267.279999999999</v>
      </c>
      <c r="P8">
        <v>132.1</v>
      </c>
      <c r="Q8">
        <v>1206.9000000000001</v>
      </c>
      <c r="R8">
        <v>108.89</v>
      </c>
      <c r="S8">
        <v>79.25</v>
      </c>
      <c r="T8">
        <v>12376.6</v>
      </c>
      <c r="U8">
        <v>0.73</v>
      </c>
      <c r="V8">
        <v>0.87</v>
      </c>
      <c r="W8">
        <v>0.16</v>
      </c>
      <c r="X8">
        <v>0.7</v>
      </c>
      <c r="Y8">
        <v>2</v>
      </c>
      <c r="Z8">
        <v>10</v>
      </c>
      <c r="AA8">
        <v>63.741547256266337</v>
      </c>
      <c r="AB8">
        <v>87.213997034589482</v>
      </c>
      <c r="AC8">
        <v>78.89041556324274</v>
      </c>
      <c r="AD8">
        <v>63741.547256266327</v>
      </c>
      <c r="AE8">
        <v>87213.997034589484</v>
      </c>
      <c r="AF8">
        <v>9.3110990215471293E-6</v>
      </c>
      <c r="AG8">
        <v>4</v>
      </c>
      <c r="AH8">
        <v>78890.415563242743</v>
      </c>
    </row>
    <row r="9" spans="1:34" x14ac:dyDescent="0.25">
      <c r="A9">
        <v>7</v>
      </c>
      <c r="B9">
        <v>95</v>
      </c>
      <c r="C9" t="s">
        <v>34</v>
      </c>
      <c r="D9">
        <v>6.3926999999999996</v>
      </c>
      <c r="E9">
        <v>15.64</v>
      </c>
      <c r="F9">
        <v>12.65</v>
      </c>
      <c r="G9">
        <v>54.23</v>
      </c>
      <c r="H9">
        <v>0.72</v>
      </c>
      <c r="I9">
        <v>14</v>
      </c>
      <c r="J9">
        <v>196.41</v>
      </c>
      <c r="K9">
        <v>53.44</v>
      </c>
      <c r="L9">
        <v>8</v>
      </c>
      <c r="M9">
        <v>0</v>
      </c>
      <c r="N9">
        <v>39.979999999999997</v>
      </c>
      <c r="O9">
        <v>24458.36</v>
      </c>
      <c r="P9">
        <v>129.08000000000001</v>
      </c>
      <c r="Q9">
        <v>1207.1099999999999</v>
      </c>
      <c r="R9">
        <v>104.39</v>
      </c>
      <c r="S9">
        <v>79.25</v>
      </c>
      <c r="T9">
        <v>10129.299999999999</v>
      </c>
      <c r="U9">
        <v>0.76</v>
      </c>
      <c r="V9">
        <v>0.88</v>
      </c>
      <c r="W9">
        <v>0.18</v>
      </c>
      <c r="X9">
        <v>0.59</v>
      </c>
      <c r="Y9">
        <v>2</v>
      </c>
      <c r="Z9">
        <v>10</v>
      </c>
      <c r="AA9">
        <v>62.97969508528071</v>
      </c>
      <c r="AB9">
        <v>86.171597283701786</v>
      </c>
      <c r="AC9">
        <v>77.947500981562214</v>
      </c>
      <c r="AD9">
        <v>62979.695085280713</v>
      </c>
      <c r="AE9">
        <v>86171.597283701791</v>
      </c>
      <c r="AF9">
        <v>9.400505806321062E-6</v>
      </c>
      <c r="AG9">
        <v>4</v>
      </c>
      <c r="AH9">
        <v>77947.500981562218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2.6303000000000001</v>
      </c>
      <c r="E2">
        <v>38.020000000000003</v>
      </c>
      <c r="F2">
        <v>25.39</v>
      </c>
      <c r="G2">
        <v>5.86</v>
      </c>
      <c r="H2">
        <v>0.09</v>
      </c>
      <c r="I2">
        <v>260</v>
      </c>
      <c r="J2">
        <v>194.77</v>
      </c>
      <c r="K2">
        <v>54.38</v>
      </c>
      <c r="L2">
        <v>1</v>
      </c>
      <c r="M2">
        <v>258</v>
      </c>
      <c r="N2">
        <v>39.4</v>
      </c>
      <c r="O2">
        <v>24256.19</v>
      </c>
      <c r="P2">
        <v>350.47</v>
      </c>
      <c r="Q2">
        <v>1208.26</v>
      </c>
      <c r="R2">
        <v>539.17999999999995</v>
      </c>
      <c r="S2">
        <v>79.25</v>
      </c>
      <c r="T2">
        <v>226297.31</v>
      </c>
      <c r="U2">
        <v>0.15</v>
      </c>
      <c r="V2">
        <v>0.44</v>
      </c>
      <c r="W2">
        <v>0.55000000000000004</v>
      </c>
      <c r="X2">
        <v>13.31</v>
      </c>
      <c r="Y2">
        <v>2</v>
      </c>
      <c r="Z2">
        <v>10</v>
      </c>
      <c r="AA2">
        <v>233.38063898031211</v>
      </c>
      <c r="AB2">
        <v>319.32168627984868</v>
      </c>
      <c r="AC2">
        <v>288.84607271219608</v>
      </c>
      <c r="AD2">
        <v>233380.6389803121</v>
      </c>
      <c r="AE2">
        <v>319321.68627984868</v>
      </c>
      <c r="AF2">
        <v>3.8371980966743714E-6</v>
      </c>
      <c r="AG2">
        <v>8</v>
      </c>
      <c r="AH2">
        <v>288846.07271219621</v>
      </c>
    </row>
    <row r="3" spans="1:34" x14ac:dyDescent="0.25">
      <c r="A3">
        <v>1</v>
      </c>
      <c r="B3">
        <v>100</v>
      </c>
      <c r="C3" t="s">
        <v>34</v>
      </c>
      <c r="D3">
        <v>4.7342000000000004</v>
      </c>
      <c r="E3">
        <v>21.12</v>
      </c>
      <c r="F3">
        <v>15.61</v>
      </c>
      <c r="G3">
        <v>12.16</v>
      </c>
      <c r="H3">
        <v>0.18</v>
      </c>
      <c r="I3">
        <v>77</v>
      </c>
      <c r="J3">
        <v>196.32</v>
      </c>
      <c r="K3">
        <v>54.38</v>
      </c>
      <c r="L3">
        <v>2</v>
      </c>
      <c r="M3">
        <v>75</v>
      </c>
      <c r="N3">
        <v>39.950000000000003</v>
      </c>
      <c r="O3">
        <v>24447.22</v>
      </c>
      <c r="P3">
        <v>208.81</v>
      </c>
      <c r="Q3">
        <v>1207.23</v>
      </c>
      <c r="R3">
        <v>205.15</v>
      </c>
      <c r="S3">
        <v>79.25</v>
      </c>
      <c r="T3">
        <v>60197.31</v>
      </c>
      <c r="U3">
        <v>0.39</v>
      </c>
      <c r="V3">
        <v>0.71</v>
      </c>
      <c r="W3">
        <v>0.26</v>
      </c>
      <c r="X3">
        <v>3.55</v>
      </c>
      <c r="Y3">
        <v>2</v>
      </c>
      <c r="Z3">
        <v>10</v>
      </c>
      <c r="AA3">
        <v>99.224488049950125</v>
      </c>
      <c r="AB3">
        <v>135.7633220253509</v>
      </c>
      <c r="AC3">
        <v>122.806261116307</v>
      </c>
      <c r="AD3">
        <v>99224.488049950131</v>
      </c>
      <c r="AE3">
        <v>135763.32202535091</v>
      </c>
      <c r="AF3">
        <v>6.9064605669603509E-6</v>
      </c>
      <c r="AG3">
        <v>5</v>
      </c>
      <c r="AH3">
        <v>122806.261116307</v>
      </c>
    </row>
    <row r="4" spans="1:34" x14ac:dyDescent="0.25">
      <c r="A4">
        <v>2</v>
      </c>
      <c r="B4">
        <v>100</v>
      </c>
      <c r="C4" t="s">
        <v>34</v>
      </c>
      <c r="D4">
        <v>5.4928999999999997</v>
      </c>
      <c r="E4">
        <v>18.21</v>
      </c>
      <c r="F4">
        <v>13.94</v>
      </c>
      <c r="G4">
        <v>18.579999999999998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43</v>
      </c>
      <c r="N4">
        <v>40.5</v>
      </c>
      <c r="O4">
        <v>24639</v>
      </c>
      <c r="P4">
        <v>180.23</v>
      </c>
      <c r="Q4">
        <v>1207.07</v>
      </c>
      <c r="R4">
        <v>148.74</v>
      </c>
      <c r="S4">
        <v>79.25</v>
      </c>
      <c r="T4">
        <v>32147.65</v>
      </c>
      <c r="U4">
        <v>0.53</v>
      </c>
      <c r="V4">
        <v>0.8</v>
      </c>
      <c r="W4">
        <v>0.19</v>
      </c>
      <c r="X4">
        <v>1.87</v>
      </c>
      <c r="Y4">
        <v>2</v>
      </c>
      <c r="Z4">
        <v>10</v>
      </c>
      <c r="AA4">
        <v>77.039800673342171</v>
      </c>
      <c r="AB4">
        <v>105.40925403735859</v>
      </c>
      <c r="AC4">
        <v>95.349142774876995</v>
      </c>
      <c r="AD4">
        <v>77039.800673342164</v>
      </c>
      <c r="AE4">
        <v>105409.25403735859</v>
      </c>
      <c r="AF4">
        <v>8.0132857184437716E-6</v>
      </c>
      <c r="AG4">
        <v>4</v>
      </c>
      <c r="AH4">
        <v>95349.142774876993</v>
      </c>
    </row>
    <row r="5" spans="1:34" x14ac:dyDescent="0.25">
      <c r="A5">
        <v>3</v>
      </c>
      <c r="B5">
        <v>100</v>
      </c>
      <c r="C5" t="s">
        <v>34</v>
      </c>
      <c r="D5">
        <v>5.7877999999999998</v>
      </c>
      <c r="E5">
        <v>17.28</v>
      </c>
      <c r="F5">
        <v>13.52</v>
      </c>
      <c r="G5">
        <v>25.34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169.37</v>
      </c>
      <c r="Q5">
        <v>1206.99</v>
      </c>
      <c r="R5">
        <v>134.19999999999999</v>
      </c>
      <c r="S5">
        <v>79.25</v>
      </c>
      <c r="T5">
        <v>24946.6</v>
      </c>
      <c r="U5">
        <v>0.59</v>
      </c>
      <c r="V5">
        <v>0.82</v>
      </c>
      <c r="W5">
        <v>0.19</v>
      </c>
      <c r="X5">
        <v>1.45</v>
      </c>
      <c r="Y5">
        <v>2</v>
      </c>
      <c r="Z5">
        <v>10</v>
      </c>
      <c r="AA5">
        <v>72.985143229383425</v>
      </c>
      <c r="AB5">
        <v>99.861492843675279</v>
      </c>
      <c r="AC5">
        <v>90.330852123185295</v>
      </c>
      <c r="AD5">
        <v>72985.143229383422</v>
      </c>
      <c r="AE5">
        <v>99861.492843675282</v>
      </c>
      <c r="AF5">
        <v>8.4434988951571793E-6</v>
      </c>
      <c r="AG5">
        <v>4</v>
      </c>
      <c r="AH5">
        <v>90330.852123185294</v>
      </c>
    </row>
    <row r="6" spans="1:34" x14ac:dyDescent="0.25">
      <c r="A6">
        <v>4</v>
      </c>
      <c r="B6">
        <v>100</v>
      </c>
      <c r="C6" t="s">
        <v>34</v>
      </c>
      <c r="D6">
        <v>6.0922000000000001</v>
      </c>
      <c r="E6">
        <v>16.41</v>
      </c>
      <c r="F6">
        <v>12.96</v>
      </c>
      <c r="G6">
        <v>32.409999999999997</v>
      </c>
      <c r="H6">
        <v>0.44</v>
      </c>
      <c r="I6">
        <v>24</v>
      </c>
      <c r="J6">
        <v>201.01</v>
      </c>
      <c r="K6">
        <v>54.38</v>
      </c>
      <c r="L6">
        <v>5</v>
      </c>
      <c r="M6">
        <v>22</v>
      </c>
      <c r="N6">
        <v>41.63</v>
      </c>
      <c r="O6">
        <v>25024.84</v>
      </c>
      <c r="P6">
        <v>155.91</v>
      </c>
      <c r="Q6">
        <v>1207.05</v>
      </c>
      <c r="R6">
        <v>115.28</v>
      </c>
      <c r="S6">
        <v>79.25</v>
      </c>
      <c r="T6">
        <v>15522.53</v>
      </c>
      <c r="U6">
        <v>0.69</v>
      </c>
      <c r="V6">
        <v>0.86</v>
      </c>
      <c r="W6">
        <v>0.17</v>
      </c>
      <c r="X6">
        <v>0.9</v>
      </c>
      <c r="Y6">
        <v>2</v>
      </c>
      <c r="Z6">
        <v>10</v>
      </c>
      <c r="AA6">
        <v>68.790725957748492</v>
      </c>
      <c r="AB6">
        <v>94.122506087996996</v>
      </c>
      <c r="AC6">
        <v>85.139586208748625</v>
      </c>
      <c r="AD6">
        <v>68790.725957748495</v>
      </c>
      <c r="AE6">
        <v>94122.506087996997</v>
      </c>
      <c r="AF6">
        <v>8.8875710924835974E-6</v>
      </c>
      <c r="AG6">
        <v>4</v>
      </c>
      <c r="AH6">
        <v>85139.586208748631</v>
      </c>
    </row>
    <row r="7" spans="1:34" x14ac:dyDescent="0.25">
      <c r="A7">
        <v>5</v>
      </c>
      <c r="B7">
        <v>100</v>
      </c>
      <c r="C7" t="s">
        <v>34</v>
      </c>
      <c r="D7">
        <v>6.1904000000000003</v>
      </c>
      <c r="E7">
        <v>16.149999999999999</v>
      </c>
      <c r="F7">
        <v>12.9</v>
      </c>
      <c r="G7">
        <v>40.729999999999997</v>
      </c>
      <c r="H7">
        <v>0.53</v>
      </c>
      <c r="I7">
        <v>19</v>
      </c>
      <c r="J7">
        <v>202.58</v>
      </c>
      <c r="K7">
        <v>54.38</v>
      </c>
      <c r="L7">
        <v>6</v>
      </c>
      <c r="M7">
        <v>17</v>
      </c>
      <c r="N7">
        <v>42.2</v>
      </c>
      <c r="O7">
        <v>25218.93</v>
      </c>
      <c r="P7">
        <v>149</v>
      </c>
      <c r="Q7">
        <v>1206.8699999999999</v>
      </c>
      <c r="R7">
        <v>113.46</v>
      </c>
      <c r="S7">
        <v>79.25</v>
      </c>
      <c r="T7">
        <v>14638.13</v>
      </c>
      <c r="U7">
        <v>0.7</v>
      </c>
      <c r="V7">
        <v>0.86</v>
      </c>
      <c r="W7">
        <v>0.17</v>
      </c>
      <c r="X7">
        <v>0.84</v>
      </c>
      <c r="Y7">
        <v>2</v>
      </c>
      <c r="Z7">
        <v>10</v>
      </c>
      <c r="AA7">
        <v>67.257621697990686</v>
      </c>
      <c r="AB7">
        <v>92.024845204010987</v>
      </c>
      <c r="AC7">
        <v>83.242123135444004</v>
      </c>
      <c r="AD7">
        <v>67257.621697990689</v>
      </c>
      <c r="AE7">
        <v>92024.845204010984</v>
      </c>
      <c r="AF7">
        <v>9.0308296002938957E-6</v>
      </c>
      <c r="AG7">
        <v>4</v>
      </c>
      <c r="AH7">
        <v>83242.12313544401</v>
      </c>
    </row>
    <row r="8" spans="1:34" x14ac:dyDescent="0.25">
      <c r="A8">
        <v>6</v>
      </c>
      <c r="B8">
        <v>100</v>
      </c>
      <c r="C8" t="s">
        <v>34</v>
      </c>
      <c r="D8">
        <v>6.3064999999999998</v>
      </c>
      <c r="E8">
        <v>15.86</v>
      </c>
      <c r="F8">
        <v>12.72</v>
      </c>
      <c r="G8">
        <v>47.69</v>
      </c>
      <c r="H8">
        <v>0.61</v>
      </c>
      <c r="I8">
        <v>16</v>
      </c>
      <c r="J8">
        <v>204.16</v>
      </c>
      <c r="K8">
        <v>54.38</v>
      </c>
      <c r="L8">
        <v>7</v>
      </c>
      <c r="M8">
        <v>14</v>
      </c>
      <c r="N8">
        <v>42.78</v>
      </c>
      <c r="O8">
        <v>25413.94</v>
      </c>
      <c r="P8">
        <v>137.9</v>
      </c>
      <c r="Q8">
        <v>1206.8399999999999</v>
      </c>
      <c r="R8">
        <v>107.43</v>
      </c>
      <c r="S8">
        <v>79.25</v>
      </c>
      <c r="T8">
        <v>11641.98</v>
      </c>
      <c r="U8">
        <v>0.74</v>
      </c>
      <c r="V8">
        <v>0.88</v>
      </c>
      <c r="W8">
        <v>0.16</v>
      </c>
      <c r="X8">
        <v>0.66</v>
      </c>
      <c r="Y8">
        <v>2</v>
      </c>
      <c r="Z8">
        <v>10</v>
      </c>
      <c r="AA8">
        <v>65.019373175725875</v>
      </c>
      <c r="AB8">
        <v>88.962374831294028</v>
      </c>
      <c r="AC8">
        <v>80.471930636894044</v>
      </c>
      <c r="AD8">
        <v>65019.373175725879</v>
      </c>
      <c r="AE8">
        <v>88962.37483129403</v>
      </c>
      <c r="AF8">
        <v>9.2002014206276557E-6</v>
      </c>
      <c r="AG8">
        <v>4</v>
      </c>
      <c r="AH8">
        <v>80471.930636894045</v>
      </c>
    </row>
    <row r="9" spans="1:34" x14ac:dyDescent="0.25">
      <c r="A9">
        <v>7</v>
      </c>
      <c r="B9">
        <v>100</v>
      </c>
      <c r="C9" t="s">
        <v>34</v>
      </c>
      <c r="D9">
        <v>6.3517999999999999</v>
      </c>
      <c r="E9">
        <v>15.74</v>
      </c>
      <c r="F9">
        <v>12.68</v>
      </c>
      <c r="G9">
        <v>54.35</v>
      </c>
      <c r="H9">
        <v>0.69</v>
      </c>
      <c r="I9">
        <v>14</v>
      </c>
      <c r="J9">
        <v>205.75</v>
      </c>
      <c r="K9">
        <v>54.38</v>
      </c>
      <c r="L9">
        <v>8</v>
      </c>
      <c r="M9">
        <v>2</v>
      </c>
      <c r="N9">
        <v>43.37</v>
      </c>
      <c r="O9">
        <v>25609.61</v>
      </c>
      <c r="P9">
        <v>132.91999999999999</v>
      </c>
      <c r="Q9">
        <v>1206.95</v>
      </c>
      <c r="R9">
        <v>105.65</v>
      </c>
      <c r="S9">
        <v>79.25</v>
      </c>
      <c r="T9">
        <v>10760.21</v>
      </c>
      <c r="U9">
        <v>0.75</v>
      </c>
      <c r="V9">
        <v>0.88</v>
      </c>
      <c r="W9">
        <v>0.17</v>
      </c>
      <c r="X9">
        <v>0.62</v>
      </c>
      <c r="Y9">
        <v>2</v>
      </c>
      <c r="Z9">
        <v>10</v>
      </c>
      <c r="AA9">
        <v>64.102035368950553</v>
      </c>
      <c r="AB9">
        <v>87.70723277397687</v>
      </c>
      <c r="AC9">
        <v>79.336577575923869</v>
      </c>
      <c r="AD9">
        <v>64102.03536895055</v>
      </c>
      <c r="AE9">
        <v>87707.232773976866</v>
      </c>
      <c r="AF9">
        <v>9.2662870662875999E-6</v>
      </c>
      <c r="AG9">
        <v>4</v>
      </c>
      <c r="AH9">
        <v>79336.577575923875</v>
      </c>
    </row>
    <row r="10" spans="1:34" x14ac:dyDescent="0.25">
      <c r="A10">
        <v>8</v>
      </c>
      <c r="B10">
        <v>100</v>
      </c>
      <c r="C10" t="s">
        <v>34</v>
      </c>
      <c r="D10">
        <v>6.3464</v>
      </c>
      <c r="E10">
        <v>15.76</v>
      </c>
      <c r="F10">
        <v>12.7</v>
      </c>
      <c r="G10">
        <v>54.41</v>
      </c>
      <c r="H10">
        <v>0.77</v>
      </c>
      <c r="I10">
        <v>14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133.96</v>
      </c>
      <c r="Q10">
        <v>1206.97</v>
      </c>
      <c r="R10">
        <v>106</v>
      </c>
      <c r="S10">
        <v>79.25</v>
      </c>
      <c r="T10">
        <v>10935.8</v>
      </c>
      <c r="U10">
        <v>0.75</v>
      </c>
      <c r="V10">
        <v>0.88</v>
      </c>
      <c r="W10">
        <v>0.17</v>
      </c>
      <c r="X10">
        <v>0.63</v>
      </c>
      <c r="Y10">
        <v>2</v>
      </c>
      <c r="Z10">
        <v>10</v>
      </c>
      <c r="AA10">
        <v>64.283414223358179</v>
      </c>
      <c r="AB10">
        <v>87.955403324447573</v>
      </c>
      <c r="AC10">
        <v>79.561063077367294</v>
      </c>
      <c r="AD10">
        <v>64283.414223358181</v>
      </c>
      <c r="AE10">
        <v>87955.403324447572</v>
      </c>
      <c r="AF10">
        <v>9.258409307202308E-6</v>
      </c>
      <c r="AG10">
        <v>4</v>
      </c>
      <c r="AH10">
        <v>79561.063077367289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4.2896000000000001</v>
      </c>
      <c r="E2">
        <v>23.31</v>
      </c>
      <c r="F2">
        <v>18.170000000000002</v>
      </c>
      <c r="G2">
        <v>8.52</v>
      </c>
      <c r="H2">
        <v>0.15</v>
      </c>
      <c r="I2">
        <v>128</v>
      </c>
      <c r="J2">
        <v>116.05</v>
      </c>
      <c r="K2">
        <v>43.4</v>
      </c>
      <c r="L2">
        <v>1</v>
      </c>
      <c r="M2">
        <v>126</v>
      </c>
      <c r="N2">
        <v>16.649999999999999</v>
      </c>
      <c r="O2">
        <v>14546.17</v>
      </c>
      <c r="P2">
        <v>173.88</v>
      </c>
      <c r="Q2">
        <v>1207.51</v>
      </c>
      <c r="R2">
        <v>292.49</v>
      </c>
      <c r="S2">
        <v>79.25</v>
      </c>
      <c r="T2">
        <v>103610.79</v>
      </c>
      <c r="U2">
        <v>0.27</v>
      </c>
      <c r="V2">
        <v>0.61</v>
      </c>
      <c r="W2">
        <v>0.34</v>
      </c>
      <c r="X2">
        <v>6.1</v>
      </c>
      <c r="Y2">
        <v>2</v>
      </c>
      <c r="Z2">
        <v>10</v>
      </c>
      <c r="AA2">
        <v>93.574769223679738</v>
      </c>
      <c r="AB2">
        <v>128.03312747924809</v>
      </c>
      <c r="AC2">
        <v>115.8138254882855</v>
      </c>
      <c r="AD2">
        <v>93574.769223679745</v>
      </c>
      <c r="AE2">
        <v>128033.1274792481</v>
      </c>
      <c r="AF2">
        <v>6.8241655317691494E-6</v>
      </c>
      <c r="AG2">
        <v>5</v>
      </c>
      <c r="AH2">
        <v>115813.8254882855</v>
      </c>
    </row>
    <row r="3" spans="1:34" x14ac:dyDescent="0.25">
      <c r="A3">
        <v>1</v>
      </c>
      <c r="B3">
        <v>55</v>
      </c>
      <c r="C3" t="s">
        <v>34</v>
      </c>
      <c r="D3">
        <v>5.8625999999999996</v>
      </c>
      <c r="E3">
        <v>17.059999999999999</v>
      </c>
      <c r="F3">
        <v>13.9</v>
      </c>
      <c r="G3">
        <v>18.53</v>
      </c>
      <c r="H3">
        <v>0.3</v>
      </c>
      <c r="I3">
        <v>45</v>
      </c>
      <c r="J3">
        <v>117.34</v>
      </c>
      <c r="K3">
        <v>43.4</v>
      </c>
      <c r="L3">
        <v>2</v>
      </c>
      <c r="M3">
        <v>43</v>
      </c>
      <c r="N3">
        <v>16.940000000000001</v>
      </c>
      <c r="O3">
        <v>14705.49</v>
      </c>
      <c r="P3">
        <v>121.59</v>
      </c>
      <c r="Q3">
        <v>1207.33</v>
      </c>
      <c r="R3">
        <v>147.35</v>
      </c>
      <c r="S3">
        <v>79.25</v>
      </c>
      <c r="T3">
        <v>31452.73</v>
      </c>
      <c r="U3">
        <v>0.54</v>
      </c>
      <c r="V3">
        <v>0.8</v>
      </c>
      <c r="W3">
        <v>0.19</v>
      </c>
      <c r="X3">
        <v>1.83</v>
      </c>
      <c r="Y3">
        <v>2</v>
      </c>
      <c r="Z3">
        <v>10</v>
      </c>
      <c r="AA3">
        <v>61.151857234374923</v>
      </c>
      <c r="AB3">
        <v>83.670668897578963</v>
      </c>
      <c r="AC3">
        <v>75.685257690535096</v>
      </c>
      <c r="AD3">
        <v>61151.857234374933</v>
      </c>
      <c r="AE3">
        <v>83670.668897578958</v>
      </c>
      <c r="AF3">
        <v>9.3265928866443985E-6</v>
      </c>
      <c r="AG3">
        <v>4</v>
      </c>
      <c r="AH3">
        <v>75685.257690535102</v>
      </c>
    </row>
    <row r="4" spans="1:34" x14ac:dyDescent="0.25">
      <c r="A4">
        <v>2</v>
      </c>
      <c r="B4">
        <v>55</v>
      </c>
      <c r="C4" t="s">
        <v>34</v>
      </c>
      <c r="D4">
        <v>6.3010999999999999</v>
      </c>
      <c r="E4">
        <v>15.87</v>
      </c>
      <c r="F4">
        <v>13.16</v>
      </c>
      <c r="G4">
        <v>30.38</v>
      </c>
      <c r="H4">
        <v>0.45</v>
      </c>
      <c r="I4">
        <v>26</v>
      </c>
      <c r="J4">
        <v>118.63</v>
      </c>
      <c r="K4">
        <v>43.4</v>
      </c>
      <c r="L4">
        <v>3</v>
      </c>
      <c r="M4">
        <v>20</v>
      </c>
      <c r="N4">
        <v>17.23</v>
      </c>
      <c r="O4">
        <v>14865.24</v>
      </c>
      <c r="P4">
        <v>103.14</v>
      </c>
      <c r="Q4">
        <v>1207</v>
      </c>
      <c r="R4">
        <v>121.97</v>
      </c>
      <c r="S4">
        <v>79.25</v>
      </c>
      <c r="T4">
        <v>18857.55</v>
      </c>
      <c r="U4">
        <v>0.65</v>
      </c>
      <c r="V4">
        <v>0.85</v>
      </c>
      <c r="W4">
        <v>0.19</v>
      </c>
      <c r="X4">
        <v>1.1000000000000001</v>
      </c>
      <c r="Y4">
        <v>2</v>
      </c>
      <c r="Z4">
        <v>10</v>
      </c>
      <c r="AA4">
        <v>56.284584853385198</v>
      </c>
      <c r="AB4">
        <v>77.011052097009497</v>
      </c>
      <c r="AC4">
        <v>69.661225370579004</v>
      </c>
      <c r="AD4">
        <v>56284.584853385197</v>
      </c>
      <c r="AE4">
        <v>77011.052097009495</v>
      </c>
      <c r="AF4">
        <v>1.0024186271967221E-5</v>
      </c>
      <c r="AG4">
        <v>4</v>
      </c>
      <c r="AH4">
        <v>69661.225370579006</v>
      </c>
    </row>
    <row r="5" spans="1:34" x14ac:dyDescent="0.25">
      <c r="A5">
        <v>3</v>
      </c>
      <c r="B5">
        <v>55</v>
      </c>
      <c r="C5" t="s">
        <v>34</v>
      </c>
      <c r="D5">
        <v>6.3704000000000001</v>
      </c>
      <c r="E5">
        <v>15.7</v>
      </c>
      <c r="F5">
        <v>13.06</v>
      </c>
      <c r="G5">
        <v>34.08</v>
      </c>
      <c r="H5">
        <v>0.59</v>
      </c>
      <c r="I5">
        <v>23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99.85</v>
      </c>
      <c r="Q5">
        <v>1207.02</v>
      </c>
      <c r="R5">
        <v>117.76</v>
      </c>
      <c r="S5">
        <v>79.25</v>
      </c>
      <c r="T5">
        <v>16769.38</v>
      </c>
      <c r="U5">
        <v>0.67</v>
      </c>
      <c r="V5">
        <v>0.85</v>
      </c>
      <c r="W5">
        <v>0.21</v>
      </c>
      <c r="X5">
        <v>1</v>
      </c>
      <c r="Y5">
        <v>2</v>
      </c>
      <c r="Z5">
        <v>10</v>
      </c>
      <c r="AA5">
        <v>55.535534425581197</v>
      </c>
      <c r="AB5">
        <v>75.98616825591597</v>
      </c>
      <c r="AC5">
        <v>68.734155004845618</v>
      </c>
      <c r="AD5">
        <v>55535.534425581187</v>
      </c>
      <c r="AE5">
        <v>75986.168255915967</v>
      </c>
      <c r="AF5">
        <v>1.0134433071517669E-5</v>
      </c>
      <c r="AG5">
        <v>4</v>
      </c>
      <c r="AH5">
        <v>68734.155004845612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8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2.6303000000000001</v>
      </c>
      <c r="E2">
        <v>38.020000000000003</v>
      </c>
      <c r="F2">
        <v>25.39</v>
      </c>
      <c r="G2">
        <v>5.86</v>
      </c>
      <c r="H2">
        <v>0.09</v>
      </c>
      <c r="I2">
        <v>260</v>
      </c>
      <c r="J2">
        <v>194.77</v>
      </c>
      <c r="K2">
        <v>54.38</v>
      </c>
      <c r="L2">
        <v>1</v>
      </c>
      <c r="M2">
        <v>258</v>
      </c>
      <c r="N2">
        <v>39.4</v>
      </c>
      <c r="O2">
        <v>24256.19</v>
      </c>
      <c r="P2">
        <v>350.47</v>
      </c>
      <c r="Q2">
        <v>1208.26</v>
      </c>
      <c r="R2">
        <v>539.17999999999995</v>
      </c>
      <c r="S2">
        <v>79.25</v>
      </c>
      <c r="T2">
        <v>226297.31</v>
      </c>
      <c r="U2">
        <v>0.15</v>
      </c>
      <c r="V2">
        <v>0.44</v>
      </c>
      <c r="W2">
        <v>0.55000000000000004</v>
      </c>
      <c r="X2">
        <v>13.31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4.7342000000000004</v>
      </c>
      <c r="E3">
        <v>21.12</v>
      </c>
      <c r="F3">
        <v>15.61</v>
      </c>
      <c r="G3">
        <v>12.16</v>
      </c>
      <c r="H3">
        <v>0.18</v>
      </c>
      <c r="I3">
        <v>77</v>
      </c>
      <c r="J3">
        <v>196.32</v>
      </c>
      <c r="K3">
        <v>54.38</v>
      </c>
      <c r="L3">
        <v>2</v>
      </c>
      <c r="M3">
        <v>75</v>
      </c>
      <c r="N3">
        <v>39.950000000000003</v>
      </c>
      <c r="O3">
        <v>24447.22</v>
      </c>
      <c r="P3">
        <v>208.81</v>
      </c>
      <c r="Q3">
        <v>1207.23</v>
      </c>
      <c r="R3">
        <v>205.15</v>
      </c>
      <c r="S3">
        <v>79.25</v>
      </c>
      <c r="T3">
        <v>60197.31</v>
      </c>
      <c r="U3">
        <v>0.39</v>
      </c>
      <c r="V3">
        <v>0.71</v>
      </c>
      <c r="W3">
        <v>0.26</v>
      </c>
      <c r="X3">
        <v>3.55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5.4928999999999997</v>
      </c>
      <c r="E4">
        <v>18.21</v>
      </c>
      <c r="F4">
        <v>13.94</v>
      </c>
      <c r="G4">
        <v>18.579999999999998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43</v>
      </c>
      <c r="N4">
        <v>40.5</v>
      </c>
      <c r="O4">
        <v>24639</v>
      </c>
      <c r="P4">
        <v>180.23</v>
      </c>
      <c r="Q4">
        <v>1207.07</v>
      </c>
      <c r="R4">
        <v>148.74</v>
      </c>
      <c r="S4">
        <v>79.25</v>
      </c>
      <c r="T4">
        <v>32147.65</v>
      </c>
      <c r="U4">
        <v>0.53</v>
      </c>
      <c r="V4">
        <v>0.8</v>
      </c>
      <c r="W4">
        <v>0.19</v>
      </c>
      <c r="X4">
        <v>1.87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5.7877999999999998</v>
      </c>
      <c r="E5">
        <v>17.28</v>
      </c>
      <c r="F5">
        <v>13.52</v>
      </c>
      <c r="G5">
        <v>25.34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169.37</v>
      </c>
      <c r="Q5">
        <v>1206.99</v>
      </c>
      <c r="R5">
        <v>134.19999999999999</v>
      </c>
      <c r="S5">
        <v>79.25</v>
      </c>
      <c r="T5">
        <v>24946.6</v>
      </c>
      <c r="U5">
        <v>0.59</v>
      </c>
      <c r="V5">
        <v>0.82</v>
      </c>
      <c r="W5">
        <v>0.19</v>
      </c>
      <c r="X5">
        <v>1.45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6.0922000000000001</v>
      </c>
      <c r="E6">
        <v>16.41</v>
      </c>
      <c r="F6">
        <v>12.96</v>
      </c>
      <c r="G6">
        <v>32.409999999999997</v>
      </c>
      <c r="H6">
        <v>0.44</v>
      </c>
      <c r="I6">
        <v>24</v>
      </c>
      <c r="J6">
        <v>201.01</v>
      </c>
      <c r="K6">
        <v>54.38</v>
      </c>
      <c r="L6">
        <v>5</v>
      </c>
      <c r="M6">
        <v>22</v>
      </c>
      <c r="N6">
        <v>41.63</v>
      </c>
      <c r="O6">
        <v>25024.84</v>
      </c>
      <c r="P6">
        <v>155.91</v>
      </c>
      <c r="Q6">
        <v>1207.05</v>
      </c>
      <c r="R6">
        <v>115.28</v>
      </c>
      <c r="S6">
        <v>79.25</v>
      </c>
      <c r="T6">
        <v>15522.53</v>
      </c>
      <c r="U6">
        <v>0.69</v>
      </c>
      <c r="V6">
        <v>0.86</v>
      </c>
      <c r="W6">
        <v>0.17</v>
      </c>
      <c r="X6">
        <v>0.9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6.1904000000000003</v>
      </c>
      <c r="E7">
        <v>16.149999999999999</v>
      </c>
      <c r="F7">
        <v>12.9</v>
      </c>
      <c r="G7">
        <v>40.729999999999997</v>
      </c>
      <c r="H7">
        <v>0.53</v>
      </c>
      <c r="I7">
        <v>19</v>
      </c>
      <c r="J7">
        <v>202.58</v>
      </c>
      <c r="K7">
        <v>54.38</v>
      </c>
      <c r="L7">
        <v>6</v>
      </c>
      <c r="M7">
        <v>17</v>
      </c>
      <c r="N7">
        <v>42.2</v>
      </c>
      <c r="O7">
        <v>25218.93</v>
      </c>
      <c r="P7">
        <v>149</v>
      </c>
      <c r="Q7">
        <v>1206.8699999999999</v>
      </c>
      <c r="R7">
        <v>113.46</v>
      </c>
      <c r="S7">
        <v>79.25</v>
      </c>
      <c r="T7">
        <v>14638.13</v>
      </c>
      <c r="U7">
        <v>0.7</v>
      </c>
      <c r="V7">
        <v>0.86</v>
      </c>
      <c r="W7">
        <v>0.17</v>
      </c>
      <c r="X7">
        <v>0.84</v>
      </c>
      <c r="Y7">
        <v>2</v>
      </c>
      <c r="Z7">
        <v>10</v>
      </c>
    </row>
    <row r="8" spans="1:26" x14ac:dyDescent="0.25">
      <c r="A8">
        <v>6</v>
      </c>
      <c r="B8">
        <v>100</v>
      </c>
      <c r="C8" t="s">
        <v>34</v>
      </c>
      <c r="D8">
        <v>6.3064999999999998</v>
      </c>
      <c r="E8">
        <v>15.86</v>
      </c>
      <c r="F8">
        <v>12.72</v>
      </c>
      <c r="G8">
        <v>47.69</v>
      </c>
      <c r="H8">
        <v>0.61</v>
      </c>
      <c r="I8">
        <v>16</v>
      </c>
      <c r="J8">
        <v>204.16</v>
      </c>
      <c r="K8">
        <v>54.38</v>
      </c>
      <c r="L8">
        <v>7</v>
      </c>
      <c r="M8">
        <v>14</v>
      </c>
      <c r="N8">
        <v>42.78</v>
      </c>
      <c r="O8">
        <v>25413.94</v>
      </c>
      <c r="P8">
        <v>137.9</v>
      </c>
      <c r="Q8">
        <v>1206.8399999999999</v>
      </c>
      <c r="R8">
        <v>107.43</v>
      </c>
      <c r="S8">
        <v>79.25</v>
      </c>
      <c r="T8">
        <v>11641.98</v>
      </c>
      <c r="U8">
        <v>0.74</v>
      </c>
      <c r="V8">
        <v>0.88</v>
      </c>
      <c r="W8">
        <v>0.16</v>
      </c>
      <c r="X8">
        <v>0.66</v>
      </c>
      <c r="Y8">
        <v>2</v>
      </c>
      <c r="Z8">
        <v>10</v>
      </c>
    </row>
    <row r="9" spans="1:26" x14ac:dyDescent="0.25">
      <c r="A9">
        <v>7</v>
      </c>
      <c r="B9">
        <v>100</v>
      </c>
      <c r="C9" t="s">
        <v>34</v>
      </c>
      <c r="D9">
        <v>6.3517999999999999</v>
      </c>
      <c r="E9">
        <v>15.74</v>
      </c>
      <c r="F9">
        <v>12.68</v>
      </c>
      <c r="G9">
        <v>54.35</v>
      </c>
      <c r="H9">
        <v>0.69</v>
      </c>
      <c r="I9">
        <v>14</v>
      </c>
      <c r="J9">
        <v>205.75</v>
      </c>
      <c r="K9">
        <v>54.38</v>
      </c>
      <c r="L9">
        <v>8</v>
      </c>
      <c r="M9">
        <v>2</v>
      </c>
      <c r="N9">
        <v>43.37</v>
      </c>
      <c r="O9">
        <v>25609.61</v>
      </c>
      <c r="P9">
        <v>132.91999999999999</v>
      </c>
      <c r="Q9">
        <v>1206.95</v>
      </c>
      <c r="R9">
        <v>105.65</v>
      </c>
      <c r="S9">
        <v>79.25</v>
      </c>
      <c r="T9">
        <v>10760.21</v>
      </c>
      <c r="U9">
        <v>0.75</v>
      </c>
      <c r="V9">
        <v>0.88</v>
      </c>
      <c r="W9">
        <v>0.17</v>
      </c>
      <c r="X9">
        <v>0.62</v>
      </c>
      <c r="Y9">
        <v>2</v>
      </c>
      <c r="Z9">
        <v>10</v>
      </c>
    </row>
    <row r="10" spans="1:26" x14ac:dyDescent="0.25">
      <c r="A10">
        <v>8</v>
      </c>
      <c r="B10">
        <v>100</v>
      </c>
      <c r="C10" t="s">
        <v>34</v>
      </c>
      <c r="D10">
        <v>6.3464</v>
      </c>
      <c r="E10">
        <v>15.76</v>
      </c>
      <c r="F10">
        <v>12.7</v>
      </c>
      <c r="G10">
        <v>54.41</v>
      </c>
      <c r="H10">
        <v>0.77</v>
      </c>
      <c r="I10">
        <v>14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133.96</v>
      </c>
      <c r="Q10">
        <v>1206.97</v>
      </c>
      <c r="R10">
        <v>106</v>
      </c>
      <c r="S10">
        <v>79.25</v>
      </c>
      <c r="T10">
        <v>10935.8</v>
      </c>
      <c r="U10">
        <v>0.75</v>
      </c>
      <c r="V10">
        <v>0.88</v>
      </c>
      <c r="W10">
        <v>0.17</v>
      </c>
      <c r="X10">
        <v>0.63</v>
      </c>
      <c r="Y10">
        <v>2</v>
      </c>
      <c r="Z10">
        <v>10</v>
      </c>
    </row>
    <row r="11" spans="1:26" x14ac:dyDescent="0.25">
      <c r="A11">
        <v>0</v>
      </c>
      <c r="B11">
        <v>40</v>
      </c>
      <c r="C11" t="s">
        <v>34</v>
      </c>
      <c r="D11">
        <v>4.9657</v>
      </c>
      <c r="E11">
        <v>20.14</v>
      </c>
      <c r="F11">
        <v>16.420000000000002</v>
      </c>
      <c r="G11">
        <v>10.48</v>
      </c>
      <c r="H11">
        <v>0.2</v>
      </c>
      <c r="I11">
        <v>94</v>
      </c>
      <c r="J11">
        <v>89.87</v>
      </c>
      <c r="K11">
        <v>37.549999999999997</v>
      </c>
      <c r="L11">
        <v>1</v>
      </c>
      <c r="M11">
        <v>92</v>
      </c>
      <c r="N11">
        <v>11.32</v>
      </c>
      <c r="O11">
        <v>11317.98</v>
      </c>
      <c r="P11">
        <v>127.84</v>
      </c>
      <c r="Q11">
        <v>1207.57</v>
      </c>
      <c r="R11">
        <v>232.71</v>
      </c>
      <c r="S11">
        <v>79.25</v>
      </c>
      <c r="T11">
        <v>73889.47</v>
      </c>
      <c r="U11">
        <v>0.34</v>
      </c>
      <c r="V11">
        <v>0.68</v>
      </c>
      <c r="W11">
        <v>0.28999999999999998</v>
      </c>
      <c r="X11">
        <v>4.3499999999999996</v>
      </c>
      <c r="Y11">
        <v>2</v>
      </c>
      <c r="Z11">
        <v>10</v>
      </c>
    </row>
    <row r="12" spans="1:26" x14ac:dyDescent="0.25">
      <c r="A12">
        <v>1</v>
      </c>
      <c r="B12">
        <v>40</v>
      </c>
      <c r="C12" t="s">
        <v>34</v>
      </c>
      <c r="D12">
        <v>6.1722999999999999</v>
      </c>
      <c r="E12">
        <v>16.2</v>
      </c>
      <c r="F12">
        <v>13.62</v>
      </c>
      <c r="G12">
        <v>24.03</v>
      </c>
      <c r="H12">
        <v>0.39</v>
      </c>
      <c r="I12">
        <v>34</v>
      </c>
      <c r="J12">
        <v>91.1</v>
      </c>
      <c r="K12">
        <v>37.549999999999997</v>
      </c>
      <c r="L12">
        <v>2</v>
      </c>
      <c r="M12">
        <v>22</v>
      </c>
      <c r="N12">
        <v>11.54</v>
      </c>
      <c r="O12">
        <v>11468.97</v>
      </c>
      <c r="P12">
        <v>90.56</v>
      </c>
      <c r="Q12">
        <v>1207.26</v>
      </c>
      <c r="R12">
        <v>137.30000000000001</v>
      </c>
      <c r="S12">
        <v>79.25</v>
      </c>
      <c r="T12">
        <v>26484.62</v>
      </c>
      <c r="U12">
        <v>0.57999999999999996</v>
      </c>
      <c r="V12">
        <v>0.82</v>
      </c>
      <c r="W12">
        <v>0.21</v>
      </c>
      <c r="X12">
        <v>1.55</v>
      </c>
      <c r="Y12">
        <v>2</v>
      </c>
      <c r="Z12">
        <v>10</v>
      </c>
    </row>
    <row r="13" spans="1:26" x14ac:dyDescent="0.25">
      <c r="A13">
        <v>2</v>
      </c>
      <c r="B13">
        <v>40</v>
      </c>
      <c r="C13" t="s">
        <v>34</v>
      </c>
      <c r="D13">
        <v>6.2264999999999997</v>
      </c>
      <c r="E13">
        <v>16.059999999999999</v>
      </c>
      <c r="F13">
        <v>13.52</v>
      </c>
      <c r="G13">
        <v>25.34</v>
      </c>
      <c r="H13">
        <v>0.56999999999999995</v>
      </c>
      <c r="I13">
        <v>32</v>
      </c>
      <c r="J13">
        <v>92.32</v>
      </c>
      <c r="K13">
        <v>37.549999999999997</v>
      </c>
      <c r="L13">
        <v>3</v>
      </c>
      <c r="M13">
        <v>0</v>
      </c>
      <c r="N13">
        <v>11.77</v>
      </c>
      <c r="O13">
        <v>11620.34</v>
      </c>
      <c r="P13">
        <v>89.2</v>
      </c>
      <c r="Q13">
        <v>1207.32</v>
      </c>
      <c r="R13">
        <v>132.88</v>
      </c>
      <c r="S13">
        <v>79.25</v>
      </c>
      <c r="T13">
        <v>24286</v>
      </c>
      <c r="U13">
        <v>0.6</v>
      </c>
      <c r="V13">
        <v>0.82</v>
      </c>
      <c r="W13">
        <v>0.23</v>
      </c>
      <c r="X13">
        <v>1.45</v>
      </c>
      <c r="Y13">
        <v>2</v>
      </c>
      <c r="Z13">
        <v>10</v>
      </c>
    </row>
    <row r="14" spans="1:26" x14ac:dyDescent="0.25">
      <c r="A14">
        <v>0</v>
      </c>
      <c r="B14">
        <v>30</v>
      </c>
      <c r="C14" t="s">
        <v>34</v>
      </c>
      <c r="D14">
        <v>5.4790999999999999</v>
      </c>
      <c r="E14">
        <v>18.25</v>
      </c>
      <c r="F14">
        <v>15.3</v>
      </c>
      <c r="G14">
        <v>12.93</v>
      </c>
      <c r="H14">
        <v>0.24</v>
      </c>
      <c r="I14">
        <v>71</v>
      </c>
      <c r="J14">
        <v>71.52</v>
      </c>
      <c r="K14">
        <v>32.270000000000003</v>
      </c>
      <c r="L14">
        <v>1</v>
      </c>
      <c r="M14">
        <v>69</v>
      </c>
      <c r="N14">
        <v>8.25</v>
      </c>
      <c r="O14">
        <v>9054.6</v>
      </c>
      <c r="P14">
        <v>96.52</v>
      </c>
      <c r="Q14">
        <v>1207.0899999999999</v>
      </c>
      <c r="R14">
        <v>194.91</v>
      </c>
      <c r="S14">
        <v>79.25</v>
      </c>
      <c r="T14">
        <v>55107.31</v>
      </c>
      <c r="U14">
        <v>0.41</v>
      </c>
      <c r="V14">
        <v>0.73</v>
      </c>
      <c r="W14">
        <v>0.25</v>
      </c>
      <c r="X14">
        <v>3.24</v>
      </c>
      <c r="Y14">
        <v>2</v>
      </c>
      <c r="Z14">
        <v>10</v>
      </c>
    </row>
    <row r="15" spans="1:26" x14ac:dyDescent="0.25">
      <c r="A15">
        <v>1</v>
      </c>
      <c r="B15">
        <v>30</v>
      </c>
      <c r="C15" t="s">
        <v>34</v>
      </c>
      <c r="D15">
        <v>6.1045999999999996</v>
      </c>
      <c r="E15">
        <v>16.38</v>
      </c>
      <c r="F15">
        <v>13.88</v>
      </c>
      <c r="G15">
        <v>19.829999999999998</v>
      </c>
      <c r="H15">
        <v>0.48</v>
      </c>
      <c r="I15">
        <v>42</v>
      </c>
      <c r="J15">
        <v>72.7</v>
      </c>
      <c r="K15">
        <v>32.270000000000003</v>
      </c>
      <c r="L15">
        <v>2</v>
      </c>
      <c r="M15">
        <v>0</v>
      </c>
      <c r="N15">
        <v>8.43</v>
      </c>
      <c r="O15">
        <v>9200.25</v>
      </c>
      <c r="P15">
        <v>79.709999999999994</v>
      </c>
      <c r="Q15">
        <v>1207.42</v>
      </c>
      <c r="R15">
        <v>144.69999999999999</v>
      </c>
      <c r="S15">
        <v>79.25</v>
      </c>
      <c r="T15">
        <v>30146.98</v>
      </c>
      <c r="U15">
        <v>0.55000000000000004</v>
      </c>
      <c r="V15">
        <v>0.8</v>
      </c>
      <c r="W15">
        <v>0.26</v>
      </c>
      <c r="X15">
        <v>1.82</v>
      </c>
      <c r="Y15">
        <v>2</v>
      </c>
      <c r="Z15">
        <v>10</v>
      </c>
    </row>
    <row r="16" spans="1:26" x14ac:dyDescent="0.25">
      <c r="A16">
        <v>0</v>
      </c>
      <c r="B16">
        <v>15</v>
      </c>
      <c r="C16" t="s">
        <v>34</v>
      </c>
      <c r="D16">
        <v>5.4169999999999998</v>
      </c>
      <c r="E16">
        <v>18.46</v>
      </c>
      <c r="F16">
        <v>15.85</v>
      </c>
      <c r="G16">
        <v>11.6</v>
      </c>
      <c r="H16">
        <v>0.43</v>
      </c>
      <c r="I16">
        <v>82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61.95</v>
      </c>
      <c r="Q16">
        <v>1207.7</v>
      </c>
      <c r="R16">
        <v>209.63</v>
      </c>
      <c r="S16">
        <v>79.25</v>
      </c>
      <c r="T16">
        <v>62410.080000000002</v>
      </c>
      <c r="U16">
        <v>0.38</v>
      </c>
      <c r="V16">
        <v>0.7</v>
      </c>
      <c r="W16">
        <v>0.37</v>
      </c>
      <c r="X16">
        <v>3.78</v>
      </c>
      <c r="Y16">
        <v>2</v>
      </c>
      <c r="Z16">
        <v>10</v>
      </c>
    </row>
    <row r="17" spans="1:26" x14ac:dyDescent="0.25">
      <c r="A17">
        <v>0</v>
      </c>
      <c r="B17">
        <v>70</v>
      </c>
      <c r="C17" t="s">
        <v>34</v>
      </c>
      <c r="D17">
        <v>3.6993</v>
      </c>
      <c r="E17">
        <v>27.03</v>
      </c>
      <c r="F17">
        <v>20.07</v>
      </c>
      <c r="G17">
        <v>7.34</v>
      </c>
      <c r="H17">
        <v>0.12</v>
      </c>
      <c r="I17">
        <v>164</v>
      </c>
      <c r="J17">
        <v>141.81</v>
      </c>
      <c r="K17">
        <v>47.83</v>
      </c>
      <c r="L17">
        <v>1</v>
      </c>
      <c r="M17">
        <v>162</v>
      </c>
      <c r="N17">
        <v>22.98</v>
      </c>
      <c r="O17">
        <v>17723.39</v>
      </c>
      <c r="P17">
        <v>222.42</v>
      </c>
      <c r="Q17">
        <v>1207.3800000000001</v>
      </c>
      <c r="R17">
        <v>356.73</v>
      </c>
      <c r="S17">
        <v>79.25</v>
      </c>
      <c r="T17">
        <v>135550.12</v>
      </c>
      <c r="U17">
        <v>0.22</v>
      </c>
      <c r="V17">
        <v>0.56000000000000005</v>
      </c>
      <c r="W17">
        <v>0.4</v>
      </c>
      <c r="X17">
        <v>8</v>
      </c>
      <c r="Y17">
        <v>2</v>
      </c>
      <c r="Z17">
        <v>10</v>
      </c>
    </row>
    <row r="18" spans="1:26" x14ac:dyDescent="0.25">
      <c r="A18">
        <v>1</v>
      </c>
      <c r="B18">
        <v>70</v>
      </c>
      <c r="C18" t="s">
        <v>34</v>
      </c>
      <c r="D18">
        <v>5.4500999999999999</v>
      </c>
      <c r="E18">
        <v>18.350000000000001</v>
      </c>
      <c r="F18">
        <v>14.5</v>
      </c>
      <c r="G18">
        <v>15.54</v>
      </c>
      <c r="H18">
        <v>0.25</v>
      </c>
      <c r="I18">
        <v>56</v>
      </c>
      <c r="J18">
        <v>143.16999999999999</v>
      </c>
      <c r="K18">
        <v>47.83</v>
      </c>
      <c r="L18">
        <v>2</v>
      </c>
      <c r="M18">
        <v>54</v>
      </c>
      <c r="N18">
        <v>23.34</v>
      </c>
      <c r="O18">
        <v>17891.86</v>
      </c>
      <c r="P18">
        <v>151.80000000000001</v>
      </c>
      <c r="Q18">
        <v>1207.06</v>
      </c>
      <c r="R18">
        <v>167.38</v>
      </c>
      <c r="S18">
        <v>79.25</v>
      </c>
      <c r="T18">
        <v>41413.64</v>
      </c>
      <c r="U18">
        <v>0.47</v>
      </c>
      <c r="V18">
        <v>0.77</v>
      </c>
      <c r="W18">
        <v>0.23</v>
      </c>
      <c r="X18">
        <v>2.44</v>
      </c>
      <c r="Y18">
        <v>2</v>
      </c>
      <c r="Z18">
        <v>10</v>
      </c>
    </row>
    <row r="19" spans="1:26" x14ac:dyDescent="0.25">
      <c r="A19">
        <v>2</v>
      </c>
      <c r="B19">
        <v>70</v>
      </c>
      <c r="C19" t="s">
        <v>34</v>
      </c>
      <c r="D19">
        <v>5.9728000000000003</v>
      </c>
      <c r="E19">
        <v>16.739999999999998</v>
      </c>
      <c r="F19">
        <v>13.56</v>
      </c>
      <c r="G19">
        <v>24.66</v>
      </c>
      <c r="H19">
        <v>0.37</v>
      </c>
      <c r="I19">
        <v>33</v>
      </c>
      <c r="J19">
        <v>144.54</v>
      </c>
      <c r="K19">
        <v>47.83</v>
      </c>
      <c r="L19">
        <v>3</v>
      </c>
      <c r="M19">
        <v>31</v>
      </c>
      <c r="N19">
        <v>23.71</v>
      </c>
      <c r="O19">
        <v>18060.849999999999</v>
      </c>
      <c r="P19">
        <v>133.32</v>
      </c>
      <c r="Q19">
        <v>1206.8599999999999</v>
      </c>
      <c r="R19">
        <v>135.91999999999999</v>
      </c>
      <c r="S19">
        <v>79.25</v>
      </c>
      <c r="T19">
        <v>25800.02</v>
      </c>
      <c r="U19">
        <v>0.57999999999999996</v>
      </c>
      <c r="V19">
        <v>0.82</v>
      </c>
      <c r="W19">
        <v>0.19</v>
      </c>
      <c r="X19">
        <v>1.5</v>
      </c>
      <c r="Y19">
        <v>2</v>
      </c>
      <c r="Z19">
        <v>10</v>
      </c>
    </row>
    <row r="20" spans="1:26" x14ac:dyDescent="0.25">
      <c r="A20">
        <v>3</v>
      </c>
      <c r="B20">
        <v>70</v>
      </c>
      <c r="C20" t="s">
        <v>34</v>
      </c>
      <c r="D20">
        <v>6.2587000000000002</v>
      </c>
      <c r="E20">
        <v>15.98</v>
      </c>
      <c r="F20">
        <v>13.09</v>
      </c>
      <c r="G20">
        <v>34.130000000000003</v>
      </c>
      <c r="H20">
        <v>0.49</v>
      </c>
      <c r="I20">
        <v>23</v>
      </c>
      <c r="J20">
        <v>145.91999999999999</v>
      </c>
      <c r="K20">
        <v>47.83</v>
      </c>
      <c r="L20">
        <v>4</v>
      </c>
      <c r="M20">
        <v>21</v>
      </c>
      <c r="N20">
        <v>24.09</v>
      </c>
      <c r="O20">
        <v>18230.349999999999</v>
      </c>
      <c r="P20">
        <v>118.24</v>
      </c>
      <c r="Q20">
        <v>1206.8399999999999</v>
      </c>
      <c r="R20">
        <v>120.06</v>
      </c>
      <c r="S20">
        <v>79.25</v>
      </c>
      <c r="T20">
        <v>17919.39</v>
      </c>
      <c r="U20">
        <v>0.66</v>
      </c>
      <c r="V20">
        <v>0.85</v>
      </c>
      <c r="W20">
        <v>0.16</v>
      </c>
      <c r="X20">
        <v>1.02</v>
      </c>
      <c r="Y20">
        <v>2</v>
      </c>
      <c r="Z20">
        <v>10</v>
      </c>
    </row>
    <row r="21" spans="1:26" x14ac:dyDescent="0.25">
      <c r="A21">
        <v>4</v>
      </c>
      <c r="B21">
        <v>70</v>
      </c>
      <c r="C21" t="s">
        <v>34</v>
      </c>
      <c r="D21">
        <v>6.3700999999999999</v>
      </c>
      <c r="E21">
        <v>15.7</v>
      </c>
      <c r="F21">
        <v>12.92</v>
      </c>
      <c r="G21">
        <v>40.799999999999997</v>
      </c>
      <c r="H21">
        <v>0.6</v>
      </c>
      <c r="I21">
        <v>19</v>
      </c>
      <c r="J21">
        <v>147.30000000000001</v>
      </c>
      <c r="K21">
        <v>47.83</v>
      </c>
      <c r="L21">
        <v>5</v>
      </c>
      <c r="M21">
        <v>0</v>
      </c>
      <c r="N21">
        <v>24.47</v>
      </c>
      <c r="O21">
        <v>18400.38</v>
      </c>
      <c r="P21">
        <v>111.5</v>
      </c>
      <c r="Q21">
        <v>1206.92</v>
      </c>
      <c r="R21">
        <v>113.33</v>
      </c>
      <c r="S21">
        <v>79.25</v>
      </c>
      <c r="T21">
        <v>14576.61</v>
      </c>
      <c r="U21">
        <v>0.7</v>
      </c>
      <c r="V21">
        <v>0.86</v>
      </c>
      <c r="W21">
        <v>0.19</v>
      </c>
      <c r="X21">
        <v>0.86</v>
      </c>
      <c r="Y21">
        <v>2</v>
      </c>
      <c r="Z21">
        <v>10</v>
      </c>
    </row>
    <row r="22" spans="1:26" x14ac:dyDescent="0.25">
      <c r="A22">
        <v>0</v>
      </c>
      <c r="B22">
        <v>90</v>
      </c>
      <c r="C22" t="s">
        <v>34</v>
      </c>
      <c r="D22">
        <v>2.9821</v>
      </c>
      <c r="E22">
        <v>33.53</v>
      </c>
      <c r="F22">
        <v>23.22</v>
      </c>
      <c r="G22">
        <v>6.28</v>
      </c>
      <c r="H22">
        <v>0.1</v>
      </c>
      <c r="I22">
        <v>222</v>
      </c>
      <c r="J22">
        <v>176.73</v>
      </c>
      <c r="K22">
        <v>52.44</v>
      </c>
      <c r="L22">
        <v>1</v>
      </c>
      <c r="M22">
        <v>220</v>
      </c>
      <c r="N22">
        <v>33.29</v>
      </c>
      <c r="O22">
        <v>22031.19</v>
      </c>
      <c r="P22">
        <v>300.08</v>
      </c>
      <c r="Q22">
        <v>1208.01</v>
      </c>
      <c r="R22">
        <v>464.83</v>
      </c>
      <c r="S22">
        <v>79.25</v>
      </c>
      <c r="T22">
        <v>189310.52</v>
      </c>
      <c r="U22">
        <v>0.17</v>
      </c>
      <c r="V22">
        <v>0.48</v>
      </c>
      <c r="W22">
        <v>0.49</v>
      </c>
      <c r="X22">
        <v>11.15</v>
      </c>
      <c r="Y22">
        <v>2</v>
      </c>
      <c r="Z22">
        <v>10</v>
      </c>
    </row>
    <row r="23" spans="1:26" x14ac:dyDescent="0.25">
      <c r="A23">
        <v>1</v>
      </c>
      <c r="B23">
        <v>90</v>
      </c>
      <c r="C23" t="s">
        <v>34</v>
      </c>
      <c r="D23">
        <v>4.9634</v>
      </c>
      <c r="E23">
        <v>20.149999999999999</v>
      </c>
      <c r="F23">
        <v>15.24</v>
      </c>
      <c r="G23">
        <v>13.06</v>
      </c>
      <c r="H23">
        <v>0.2</v>
      </c>
      <c r="I23">
        <v>70</v>
      </c>
      <c r="J23">
        <v>178.21</v>
      </c>
      <c r="K23">
        <v>52.44</v>
      </c>
      <c r="L23">
        <v>2</v>
      </c>
      <c r="M23">
        <v>68</v>
      </c>
      <c r="N23">
        <v>33.770000000000003</v>
      </c>
      <c r="O23">
        <v>22213.89</v>
      </c>
      <c r="P23">
        <v>189.6</v>
      </c>
      <c r="Q23">
        <v>1207.56</v>
      </c>
      <c r="R23">
        <v>192.6</v>
      </c>
      <c r="S23">
        <v>79.25</v>
      </c>
      <c r="T23">
        <v>53953.440000000002</v>
      </c>
      <c r="U23">
        <v>0.41</v>
      </c>
      <c r="V23">
        <v>0.73</v>
      </c>
      <c r="W23">
        <v>0.24</v>
      </c>
      <c r="X23">
        <v>3.17</v>
      </c>
      <c r="Y23">
        <v>2</v>
      </c>
      <c r="Z23">
        <v>10</v>
      </c>
    </row>
    <row r="24" spans="1:26" x14ac:dyDescent="0.25">
      <c r="A24">
        <v>2</v>
      </c>
      <c r="B24">
        <v>90</v>
      </c>
      <c r="C24" t="s">
        <v>34</v>
      </c>
      <c r="D24">
        <v>5.4386000000000001</v>
      </c>
      <c r="E24">
        <v>18.39</v>
      </c>
      <c r="F24">
        <v>14.44</v>
      </c>
      <c r="G24">
        <v>20.149999999999999</v>
      </c>
      <c r="H24">
        <v>0.3</v>
      </c>
      <c r="I24">
        <v>43</v>
      </c>
      <c r="J24">
        <v>179.7</v>
      </c>
      <c r="K24">
        <v>52.44</v>
      </c>
      <c r="L24">
        <v>3</v>
      </c>
      <c r="M24">
        <v>41</v>
      </c>
      <c r="N24">
        <v>34.26</v>
      </c>
      <c r="O24">
        <v>22397.24</v>
      </c>
      <c r="P24">
        <v>173.84</v>
      </c>
      <c r="Q24">
        <v>1207.21</v>
      </c>
      <c r="R24">
        <v>167.32</v>
      </c>
      <c r="S24">
        <v>79.25</v>
      </c>
      <c r="T24">
        <v>41448.69</v>
      </c>
      <c r="U24">
        <v>0.47</v>
      </c>
      <c r="V24">
        <v>0.77</v>
      </c>
      <c r="W24">
        <v>0.18</v>
      </c>
      <c r="X24">
        <v>2.37</v>
      </c>
      <c r="Y24">
        <v>2</v>
      </c>
      <c r="Z24">
        <v>10</v>
      </c>
    </row>
    <row r="25" spans="1:26" x14ac:dyDescent="0.25">
      <c r="A25">
        <v>3</v>
      </c>
      <c r="B25">
        <v>90</v>
      </c>
      <c r="C25" t="s">
        <v>34</v>
      </c>
      <c r="D25">
        <v>5.9511000000000003</v>
      </c>
      <c r="E25">
        <v>16.8</v>
      </c>
      <c r="F25">
        <v>13.35</v>
      </c>
      <c r="G25">
        <v>27.62</v>
      </c>
      <c r="H25">
        <v>0.39</v>
      </c>
      <c r="I25">
        <v>29</v>
      </c>
      <c r="J25">
        <v>181.19</v>
      </c>
      <c r="K25">
        <v>52.44</v>
      </c>
      <c r="L25">
        <v>4</v>
      </c>
      <c r="M25">
        <v>27</v>
      </c>
      <c r="N25">
        <v>34.75</v>
      </c>
      <c r="O25">
        <v>22581.25</v>
      </c>
      <c r="P25">
        <v>153.06</v>
      </c>
      <c r="Q25">
        <v>1206.95</v>
      </c>
      <c r="R25">
        <v>128.65</v>
      </c>
      <c r="S25">
        <v>79.25</v>
      </c>
      <c r="T25">
        <v>22185.06</v>
      </c>
      <c r="U25">
        <v>0.62</v>
      </c>
      <c r="V25">
        <v>0.83</v>
      </c>
      <c r="W25">
        <v>0.18</v>
      </c>
      <c r="X25">
        <v>1.29</v>
      </c>
      <c r="Y25">
        <v>2</v>
      </c>
      <c r="Z25">
        <v>10</v>
      </c>
    </row>
    <row r="26" spans="1:26" x14ac:dyDescent="0.25">
      <c r="A26">
        <v>4</v>
      </c>
      <c r="B26">
        <v>90</v>
      </c>
      <c r="C26" t="s">
        <v>34</v>
      </c>
      <c r="D26">
        <v>6.1001000000000003</v>
      </c>
      <c r="E26">
        <v>16.39</v>
      </c>
      <c r="F26">
        <v>13.19</v>
      </c>
      <c r="G26">
        <v>35.97</v>
      </c>
      <c r="H26">
        <v>0.49</v>
      </c>
      <c r="I26">
        <v>22</v>
      </c>
      <c r="J26">
        <v>182.69</v>
      </c>
      <c r="K26">
        <v>52.44</v>
      </c>
      <c r="L26">
        <v>5</v>
      </c>
      <c r="M26">
        <v>20</v>
      </c>
      <c r="N26">
        <v>35.25</v>
      </c>
      <c r="O26">
        <v>22766.06</v>
      </c>
      <c r="P26">
        <v>143.87</v>
      </c>
      <c r="Q26">
        <v>1206.8399999999999</v>
      </c>
      <c r="R26">
        <v>123.34</v>
      </c>
      <c r="S26">
        <v>79.25</v>
      </c>
      <c r="T26">
        <v>19565.45</v>
      </c>
      <c r="U26">
        <v>0.64</v>
      </c>
      <c r="V26">
        <v>0.84</v>
      </c>
      <c r="W26">
        <v>0.18</v>
      </c>
      <c r="X26">
        <v>1.1299999999999999</v>
      </c>
      <c r="Y26">
        <v>2</v>
      </c>
      <c r="Z26">
        <v>10</v>
      </c>
    </row>
    <row r="27" spans="1:26" x14ac:dyDescent="0.25">
      <c r="A27">
        <v>5</v>
      </c>
      <c r="B27">
        <v>90</v>
      </c>
      <c r="C27" t="s">
        <v>34</v>
      </c>
      <c r="D27">
        <v>6.3230000000000004</v>
      </c>
      <c r="E27">
        <v>15.82</v>
      </c>
      <c r="F27">
        <v>12.79</v>
      </c>
      <c r="G27">
        <v>45.14</v>
      </c>
      <c r="H27">
        <v>0.57999999999999996</v>
      </c>
      <c r="I27">
        <v>17</v>
      </c>
      <c r="J27">
        <v>184.19</v>
      </c>
      <c r="K27">
        <v>52.44</v>
      </c>
      <c r="L27">
        <v>6</v>
      </c>
      <c r="M27">
        <v>15</v>
      </c>
      <c r="N27">
        <v>35.75</v>
      </c>
      <c r="O27">
        <v>22951.43</v>
      </c>
      <c r="P27">
        <v>130.91999999999999</v>
      </c>
      <c r="Q27">
        <v>1206.99</v>
      </c>
      <c r="R27">
        <v>109.61</v>
      </c>
      <c r="S27">
        <v>79.25</v>
      </c>
      <c r="T27">
        <v>12722.51</v>
      </c>
      <c r="U27">
        <v>0.72</v>
      </c>
      <c r="V27">
        <v>0.87</v>
      </c>
      <c r="W27">
        <v>0.17</v>
      </c>
      <c r="X27">
        <v>0.73</v>
      </c>
      <c r="Y27">
        <v>2</v>
      </c>
      <c r="Z27">
        <v>10</v>
      </c>
    </row>
    <row r="28" spans="1:26" x14ac:dyDescent="0.25">
      <c r="A28">
        <v>6</v>
      </c>
      <c r="B28">
        <v>90</v>
      </c>
      <c r="C28" t="s">
        <v>34</v>
      </c>
      <c r="D28">
        <v>6.3922999999999996</v>
      </c>
      <c r="E28">
        <v>15.64</v>
      </c>
      <c r="F28">
        <v>12.69</v>
      </c>
      <c r="G28">
        <v>50.76</v>
      </c>
      <c r="H28">
        <v>0.67</v>
      </c>
      <c r="I28">
        <v>15</v>
      </c>
      <c r="J28">
        <v>185.7</v>
      </c>
      <c r="K28">
        <v>52.44</v>
      </c>
      <c r="L28">
        <v>7</v>
      </c>
      <c r="M28">
        <v>0</v>
      </c>
      <c r="N28">
        <v>36.26</v>
      </c>
      <c r="O28">
        <v>23137.49</v>
      </c>
      <c r="P28">
        <v>125.56</v>
      </c>
      <c r="Q28">
        <v>1206.9000000000001</v>
      </c>
      <c r="R28">
        <v>105.66</v>
      </c>
      <c r="S28">
        <v>79.25</v>
      </c>
      <c r="T28">
        <v>10758.53</v>
      </c>
      <c r="U28">
        <v>0.75</v>
      </c>
      <c r="V28">
        <v>0.88</v>
      </c>
      <c r="W28">
        <v>0.18</v>
      </c>
      <c r="X28">
        <v>0.63</v>
      </c>
      <c r="Y28">
        <v>2</v>
      </c>
      <c r="Z28">
        <v>10</v>
      </c>
    </row>
    <row r="29" spans="1:26" x14ac:dyDescent="0.25">
      <c r="A29">
        <v>0</v>
      </c>
      <c r="B29">
        <v>10</v>
      </c>
      <c r="C29" t="s">
        <v>34</v>
      </c>
      <c r="D29">
        <v>4.8323</v>
      </c>
      <c r="E29">
        <v>20.69</v>
      </c>
      <c r="F29">
        <v>17.690000000000001</v>
      </c>
      <c r="G29">
        <v>8.6999999999999993</v>
      </c>
      <c r="H29">
        <v>0.64</v>
      </c>
      <c r="I29">
        <v>122</v>
      </c>
      <c r="J29">
        <v>26.11</v>
      </c>
      <c r="K29">
        <v>12.1</v>
      </c>
      <c r="L29">
        <v>1</v>
      </c>
      <c r="M29">
        <v>0</v>
      </c>
      <c r="N29">
        <v>3.01</v>
      </c>
      <c r="O29">
        <v>3454.41</v>
      </c>
      <c r="P29">
        <v>51.09</v>
      </c>
      <c r="Q29">
        <v>1208.01</v>
      </c>
      <c r="R29">
        <v>270.24</v>
      </c>
      <c r="S29">
        <v>79.25</v>
      </c>
      <c r="T29">
        <v>92512.960000000006</v>
      </c>
      <c r="U29">
        <v>0.28999999999999998</v>
      </c>
      <c r="V29">
        <v>0.63</v>
      </c>
      <c r="W29">
        <v>0.49</v>
      </c>
      <c r="X29">
        <v>5.62</v>
      </c>
      <c r="Y29">
        <v>2</v>
      </c>
      <c r="Z29">
        <v>10</v>
      </c>
    </row>
    <row r="30" spans="1:26" x14ac:dyDescent="0.25">
      <c r="A30">
        <v>0</v>
      </c>
      <c r="B30">
        <v>45</v>
      </c>
      <c r="C30" t="s">
        <v>34</v>
      </c>
      <c r="D30">
        <v>4.7149000000000001</v>
      </c>
      <c r="E30">
        <v>21.21</v>
      </c>
      <c r="F30">
        <v>17.04</v>
      </c>
      <c r="G30">
        <v>9.65</v>
      </c>
      <c r="H30">
        <v>0.18</v>
      </c>
      <c r="I30">
        <v>106</v>
      </c>
      <c r="J30">
        <v>98.71</v>
      </c>
      <c r="K30">
        <v>39.72</v>
      </c>
      <c r="L30">
        <v>1</v>
      </c>
      <c r="M30">
        <v>104</v>
      </c>
      <c r="N30">
        <v>12.99</v>
      </c>
      <c r="O30">
        <v>12407.75</v>
      </c>
      <c r="P30">
        <v>143.62</v>
      </c>
      <c r="Q30">
        <v>1207.43</v>
      </c>
      <c r="R30">
        <v>253.82</v>
      </c>
      <c r="S30">
        <v>79.25</v>
      </c>
      <c r="T30">
        <v>84385.34</v>
      </c>
      <c r="U30">
        <v>0.31</v>
      </c>
      <c r="V30">
        <v>0.65</v>
      </c>
      <c r="W30">
        <v>0.31</v>
      </c>
      <c r="X30">
        <v>4.97</v>
      </c>
      <c r="Y30">
        <v>2</v>
      </c>
      <c r="Z30">
        <v>10</v>
      </c>
    </row>
    <row r="31" spans="1:26" x14ac:dyDescent="0.25">
      <c r="A31">
        <v>1</v>
      </c>
      <c r="B31">
        <v>45</v>
      </c>
      <c r="C31" t="s">
        <v>34</v>
      </c>
      <c r="D31">
        <v>5.9494999999999996</v>
      </c>
      <c r="E31">
        <v>16.809999999999999</v>
      </c>
      <c r="F31">
        <v>14.02</v>
      </c>
      <c r="G31">
        <v>21.57</v>
      </c>
      <c r="H31">
        <v>0.35</v>
      </c>
      <c r="I31">
        <v>39</v>
      </c>
      <c r="J31">
        <v>99.95</v>
      </c>
      <c r="K31">
        <v>39.72</v>
      </c>
      <c r="L31">
        <v>2</v>
      </c>
      <c r="M31">
        <v>37</v>
      </c>
      <c r="N31">
        <v>13.24</v>
      </c>
      <c r="O31">
        <v>12561.45</v>
      </c>
      <c r="P31">
        <v>104.74</v>
      </c>
      <c r="Q31">
        <v>1206.8800000000001</v>
      </c>
      <c r="R31">
        <v>151.80000000000001</v>
      </c>
      <c r="S31">
        <v>79.25</v>
      </c>
      <c r="T31">
        <v>33710.639999999999</v>
      </c>
      <c r="U31">
        <v>0.52</v>
      </c>
      <c r="V31">
        <v>0.79</v>
      </c>
      <c r="W31">
        <v>0.2</v>
      </c>
      <c r="X31">
        <v>1.96</v>
      </c>
      <c r="Y31">
        <v>2</v>
      </c>
      <c r="Z31">
        <v>10</v>
      </c>
    </row>
    <row r="32" spans="1:26" x14ac:dyDescent="0.25">
      <c r="A32">
        <v>2</v>
      </c>
      <c r="B32">
        <v>45</v>
      </c>
      <c r="C32" t="s">
        <v>34</v>
      </c>
      <c r="D32">
        <v>6.2979000000000003</v>
      </c>
      <c r="E32">
        <v>15.88</v>
      </c>
      <c r="F32">
        <v>13.31</v>
      </c>
      <c r="G32">
        <v>28.53</v>
      </c>
      <c r="H32">
        <v>0.52</v>
      </c>
      <c r="I32">
        <v>28</v>
      </c>
      <c r="J32">
        <v>101.2</v>
      </c>
      <c r="K32">
        <v>39.72</v>
      </c>
      <c r="L32">
        <v>3</v>
      </c>
      <c r="M32">
        <v>0</v>
      </c>
      <c r="N32">
        <v>13.49</v>
      </c>
      <c r="O32">
        <v>12715.54</v>
      </c>
      <c r="P32">
        <v>92.44</v>
      </c>
      <c r="Q32">
        <v>1207.18</v>
      </c>
      <c r="R32">
        <v>126.21</v>
      </c>
      <c r="S32">
        <v>79.25</v>
      </c>
      <c r="T32">
        <v>20972.11</v>
      </c>
      <c r="U32">
        <v>0.63</v>
      </c>
      <c r="V32">
        <v>0.84</v>
      </c>
      <c r="W32">
        <v>0.22</v>
      </c>
      <c r="X32">
        <v>1.25</v>
      </c>
      <c r="Y32">
        <v>2</v>
      </c>
      <c r="Z32">
        <v>10</v>
      </c>
    </row>
    <row r="33" spans="1:26" x14ac:dyDescent="0.25">
      <c r="A33">
        <v>0</v>
      </c>
      <c r="B33">
        <v>60</v>
      </c>
      <c r="C33" t="s">
        <v>34</v>
      </c>
      <c r="D33">
        <v>4.0770999999999997</v>
      </c>
      <c r="E33">
        <v>24.53</v>
      </c>
      <c r="F33">
        <v>18.82</v>
      </c>
      <c r="G33">
        <v>8.06</v>
      </c>
      <c r="H33">
        <v>0.14000000000000001</v>
      </c>
      <c r="I33">
        <v>140</v>
      </c>
      <c r="J33">
        <v>124.63</v>
      </c>
      <c r="K33">
        <v>45</v>
      </c>
      <c r="L33">
        <v>1</v>
      </c>
      <c r="M33">
        <v>138</v>
      </c>
      <c r="N33">
        <v>18.64</v>
      </c>
      <c r="O33">
        <v>15605.44</v>
      </c>
      <c r="P33">
        <v>189.88</v>
      </c>
      <c r="Q33">
        <v>1207.6300000000001</v>
      </c>
      <c r="R33">
        <v>314.23</v>
      </c>
      <c r="S33">
        <v>79.25</v>
      </c>
      <c r="T33">
        <v>114418.18</v>
      </c>
      <c r="U33">
        <v>0.25</v>
      </c>
      <c r="V33">
        <v>0.59</v>
      </c>
      <c r="W33">
        <v>0.36</v>
      </c>
      <c r="X33">
        <v>6.75</v>
      </c>
      <c r="Y33">
        <v>2</v>
      </c>
      <c r="Z33">
        <v>10</v>
      </c>
    </row>
    <row r="34" spans="1:26" x14ac:dyDescent="0.25">
      <c r="A34">
        <v>1</v>
      </c>
      <c r="B34">
        <v>60</v>
      </c>
      <c r="C34" t="s">
        <v>34</v>
      </c>
      <c r="D34">
        <v>5.7823000000000002</v>
      </c>
      <c r="E34">
        <v>17.29</v>
      </c>
      <c r="F34">
        <v>13.94</v>
      </c>
      <c r="G34">
        <v>17.420000000000002</v>
      </c>
      <c r="H34">
        <v>0.28000000000000003</v>
      </c>
      <c r="I34">
        <v>48</v>
      </c>
      <c r="J34">
        <v>125.95</v>
      </c>
      <c r="K34">
        <v>45</v>
      </c>
      <c r="L34">
        <v>2</v>
      </c>
      <c r="M34">
        <v>46</v>
      </c>
      <c r="N34">
        <v>18.95</v>
      </c>
      <c r="O34">
        <v>15767.7</v>
      </c>
      <c r="P34">
        <v>130.07</v>
      </c>
      <c r="Q34">
        <v>1207.1400000000001</v>
      </c>
      <c r="R34">
        <v>148.02000000000001</v>
      </c>
      <c r="S34">
        <v>79.25</v>
      </c>
      <c r="T34">
        <v>31774.28</v>
      </c>
      <c r="U34">
        <v>0.54</v>
      </c>
      <c r="V34">
        <v>0.8</v>
      </c>
      <c r="W34">
        <v>0.21</v>
      </c>
      <c r="X34">
        <v>1.87</v>
      </c>
      <c r="Y34">
        <v>2</v>
      </c>
      <c r="Z34">
        <v>10</v>
      </c>
    </row>
    <row r="35" spans="1:26" x14ac:dyDescent="0.25">
      <c r="A35">
        <v>2</v>
      </c>
      <c r="B35">
        <v>60</v>
      </c>
      <c r="C35" t="s">
        <v>34</v>
      </c>
      <c r="D35">
        <v>6.1566999999999998</v>
      </c>
      <c r="E35">
        <v>16.239999999999998</v>
      </c>
      <c r="F35">
        <v>13.37</v>
      </c>
      <c r="G35">
        <v>27.66</v>
      </c>
      <c r="H35">
        <v>0.42</v>
      </c>
      <c r="I35">
        <v>29</v>
      </c>
      <c r="J35">
        <v>127.27</v>
      </c>
      <c r="K35">
        <v>45</v>
      </c>
      <c r="L35">
        <v>3</v>
      </c>
      <c r="M35">
        <v>27</v>
      </c>
      <c r="N35">
        <v>19.27</v>
      </c>
      <c r="O35">
        <v>15930.42</v>
      </c>
      <c r="P35">
        <v>114.16</v>
      </c>
      <c r="Q35">
        <v>1207.01</v>
      </c>
      <c r="R35">
        <v>129.29</v>
      </c>
      <c r="S35">
        <v>79.25</v>
      </c>
      <c r="T35">
        <v>22507.49</v>
      </c>
      <c r="U35">
        <v>0.61</v>
      </c>
      <c r="V35">
        <v>0.83</v>
      </c>
      <c r="W35">
        <v>0.18</v>
      </c>
      <c r="X35">
        <v>1.3</v>
      </c>
      <c r="Y35">
        <v>2</v>
      </c>
      <c r="Z35">
        <v>10</v>
      </c>
    </row>
    <row r="36" spans="1:26" x14ac:dyDescent="0.25">
      <c r="A36">
        <v>3</v>
      </c>
      <c r="B36">
        <v>60</v>
      </c>
      <c r="C36" t="s">
        <v>34</v>
      </c>
      <c r="D36">
        <v>6.3712</v>
      </c>
      <c r="E36">
        <v>15.7</v>
      </c>
      <c r="F36">
        <v>13</v>
      </c>
      <c r="G36">
        <v>35.46</v>
      </c>
      <c r="H36">
        <v>0.55000000000000004</v>
      </c>
      <c r="I36">
        <v>22</v>
      </c>
      <c r="J36">
        <v>128.59</v>
      </c>
      <c r="K36">
        <v>45</v>
      </c>
      <c r="L36">
        <v>4</v>
      </c>
      <c r="M36">
        <v>0</v>
      </c>
      <c r="N36">
        <v>19.59</v>
      </c>
      <c r="O36">
        <v>16093.6</v>
      </c>
      <c r="P36">
        <v>103.42</v>
      </c>
      <c r="Q36">
        <v>1206.92</v>
      </c>
      <c r="R36">
        <v>115.88</v>
      </c>
      <c r="S36">
        <v>79.25</v>
      </c>
      <c r="T36">
        <v>15836.28</v>
      </c>
      <c r="U36">
        <v>0.68</v>
      </c>
      <c r="V36">
        <v>0.86</v>
      </c>
      <c r="W36">
        <v>0.2</v>
      </c>
      <c r="X36">
        <v>0.94</v>
      </c>
      <c r="Y36">
        <v>2</v>
      </c>
      <c r="Z36">
        <v>10</v>
      </c>
    </row>
    <row r="37" spans="1:26" x14ac:dyDescent="0.25">
      <c r="A37">
        <v>0</v>
      </c>
      <c r="B37">
        <v>80</v>
      </c>
      <c r="C37" t="s">
        <v>34</v>
      </c>
      <c r="D37">
        <v>3.3353999999999999</v>
      </c>
      <c r="E37">
        <v>29.98</v>
      </c>
      <c r="F37">
        <v>21.5</v>
      </c>
      <c r="G37">
        <v>6.75</v>
      </c>
      <c r="H37">
        <v>0.11</v>
      </c>
      <c r="I37">
        <v>191</v>
      </c>
      <c r="J37">
        <v>159.12</v>
      </c>
      <c r="K37">
        <v>50.28</v>
      </c>
      <c r="L37">
        <v>1</v>
      </c>
      <c r="M37">
        <v>189</v>
      </c>
      <c r="N37">
        <v>27.84</v>
      </c>
      <c r="O37">
        <v>19859.16</v>
      </c>
      <c r="P37">
        <v>258.5</v>
      </c>
      <c r="Q37">
        <v>1207.6600000000001</v>
      </c>
      <c r="R37">
        <v>406.11</v>
      </c>
      <c r="S37">
        <v>79.25</v>
      </c>
      <c r="T37">
        <v>160102.66</v>
      </c>
      <c r="U37">
        <v>0.2</v>
      </c>
      <c r="V37">
        <v>0.52</v>
      </c>
      <c r="W37">
        <v>0.44</v>
      </c>
      <c r="X37">
        <v>9.43</v>
      </c>
      <c r="Y37">
        <v>2</v>
      </c>
      <c r="Z37">
        <v>10</v>
      </c>
    </row>
    <row r="38" spans="1:26" x14ac:dyDescent="0.25">
      <c r="A38">
        <v>1</v>
      </c>
      <c r="B38">
        <v>80</v>
      </c>
      <c r="C38" t="s">
        <v>34</v>
      </c>
      <c r="D38">
        <v>5.1928000000000001</v>
      </c>
      <c r="E38">
        <v>19.260000000000002</v>
      </c>
      <c r="F38">
        <v>14.9</v>
      </c>
      <c r="G38">
        <v>14.19</v>
      </c>
      <c r="H38">
        <v>0.22</v>
      </c>
      <c r="I38">
        <v>63</v>
      </c>
      <c r="J38">
        <v>160.54</v>
      </c>
      <c r="K38">
        <v>50.28</v>
      </c>
      <c r="L38">
        <v>2</v>
      </c>
      <c r="M38">
        <v>61</v>
      </c>
      <c r="N38">
        <v>28.26</v>
      </c>
      <c r="O38">
        <v>20034.400000000001</v>
      </c>
      <c r="P38">
        <v>171.01</v>
      </c>
      <c r="Q38">
        <v>1207.06</v>
      </c>
      <c r="R38">
        <v>181.23</v>
      </c>
      <c r="S38">
        <v>79.25</v>
      </c>
      <c r="T38">
        <v>48305.22</v>
      </c>
      <c r="U38">
        <v>0.44</v>
      </c>
      <c r="V38">
        <v>0.75</v>
      </c>
      <c r="W38">
        <v>0.24</v>
      </c>
      <c r="X38">
        <v>2.84</v>
      </c>
      <c r="Y38">
        <v>2</v>
      </c>
      <c r="Z38">
        <v>10</v>
      </c>
    </row>
    <row r="39" spans="1:26" x14ac:dyDescent="0.25">
      <c r="A39">
        <v>2</v>
      </c>
      <c r="B39">
        <v>80</v>
      </c>
      <c r="C39" t="s">
        <v>34</v>
      </c>
      <c r="D39">
        <v>5.7245999999999997</v>
      </c>
      <c r="E39">
        <v>17.47</v>
      </c>
      <c r="F39">
        <v>13.92</v>
      </c>
      <c r="G39">
        <v>21.98</v>
      </c>
      <c r="H39">
        <v>0.33</v>
      </c>
      <c r="I39">
        <v>38</v>
      </c>
      <c r="J39">
        <v>161.97</v>
      </c>
      <c r="K39">
        <v>50.28</v>
      </c>
      <c r="L39">
        <v>3</v>
      </c>
      <c r="M39">
        <v>36</v>
      </c>
      <c r="N39">
        <v>28.69</v>
      </c>
      <c r="O39">
        <v>20210.21</v>
      </c>
      <c r="P39">
        <v>152.49</v>
      </c>
      <c r="Q39">
        <v>1206.92</v>
      </c>
      <c r="R39">
        <v>148.36000000000001</v>
      </c>
      <c r="S39">
        <v>79.25</v>
      </c>
      <c r="T39">
        <v>31995.21</v>
      </c>
      <c r="U39">
        <v>0.53</v>
      </c>
      <c r="V39">
        <v>0.8</v>
      </c>
      <c r="W39">
        <v>0.2</v>
      </c>
      <c r="X39">
        <v>1.86</v>
      </c>
      <c r="Y39">
        <v>2</v>
      </c>
      <c r="Z39">
        <v>10</v>
      </c>
    </row>
    <row r="40" spans="1:26" x14ac:dyDescent="0.25">
      <c r="A40">
        <v>3</v>
      </c>
      <c r="B40">
        <v>80</v>
      </c>
      <c r="C40" t="s">
        <v>34</v>
      </c>
      <c r="D40">
        <v>6.1215000000000002</v>
      </c>
      <c r="E40">
        <v>16.34</v>
      </c>
      <c r="F40">
        <v>13.17</v>
      </c>
      <c r="G40">
        <v>30.4</v>
      </c>
      <c r="H40">
        <v>0.43</v>
      </c>
      <c r="I40">
        <v>26</v>
      </c>
      <c r="J40">
        <v>163.4</v>
      </c>
      <c r="K40">
        <v>50.28</v>
      </c>
      <c r="L40">
        <v>4</v>
      </c>
      <c r="M40">
        <v>24</v>
      </c>
      <c r="N40">
        <v>29.12</v>
      </c>
      <c r="O40">
        <v>20386.62</v>
      </c>
      <c r="P40">
        <v>135.72</v>
      </c>
      <c r="Q40">
        <v>1206.94</v>
      </c>
      <c r="R40">
        <v>122.57</v>
      </c>
      <c r="S40">
        <v>79.25</v>
      </c>
      <c r="T40">
        <v>19158.63</v>
      </c>
      <c r="U40">
        <v>0.65</v>
      </c>
      <c r="V40">
        <v>0.85</v>
      </c>
      <c r="W40">
        <v>0.18</v>
      </c>
      <c r="X40">
        <v>1.1100000000000001</v>
      </c>
      <c r="Y40">
        <v>2</v>
      </c>
      <c r="Z40">
        <v>10</v>
      </c>
    </row>
    <row r="41" spans="1:26" x14ac:dyDescent="0.25">
      <c r="A41">
        <v>4</v>
      </c>
      <c r="B41">
        <v>80</v>
      </c>
      <c r="C41" t="s">
        <v>34</v>
      </c>
      <c r="D41">
        <v>6.3148</v>
      </c>
      <c r="E41">
        <v>15.84</v>
      </c>
      <c r="F41">
        <v>12.9</v>
      </c>
      <c r="G41">
        <v>40.729999999999997</v>
      </c>
      <c r="H41">
        <v>0.54</v>
      </c>
      <c r="I41">
        <v>19</v>
      </c>
      <c r="J41">
        <v>164.83</v>
      </c>
      <c r="K41">
        <v>50.28</v>
      </c>
      <c r="L41">
        <v>5</v>
      </c>
      <c r="M41">
        <v>17</v>
      </c>
      <c r="N41">
        <v>29.55</v>
      </c>
      <c r="O41">
        <v>20563.61</v>
      </c>
      <c r="P41">
        <v>124.26</v>
      </c>
      <c r="Q41">
        <v>1206.82</v>
      </c>
      <c r="R41">
        <v>113.34</v>
      </c>
      <c r="S41">
        <v>79.25</v>
      </c>
      <c r="T41">
        <v>14580.87</v>
      </c>
      <c r="U41">
        <v>0.7</v>
      </c>
      <c r="V41">
        <v>0.86</v>
      </c>
      <c r="W41">
        <v>0.17</v>
      </c>
      <c r="X41">
        <v>0.84</v>
      </c>
      <c r="Y41">
        <v>2</v>
      </c>
      <c r="Z41">
        <v>10</v>
      </c>
    </row>
    <row r="42" spans="1:26" x14ac:dyDescent="0.25">
      <c r="A42">
        <v>5</v>
      </c>
      <c r="B42">
        <v>80</v>
      </c>
      <c r="C42" t="s">
        <v>34</v>
      </c>
      <c r="D42">
        <v>6.3777999999999997</v>
      </c>
      <c r="E42">
        <v>15.68</v>
      </c>
      <c r="F42">
        <v>12.81</v>
      </c>
      <c r="G42">
        <v>45.2</v>
      </c>
      <c r="H42">
        <v>0.64</v>
      </c>
      <c r="I42">
        <v>17</v>
      </c>
      <c r="J42">
        <v>166.27</v>
      </c>
      <c r="K42">
        <v>50.28</v>
      </c>
      <c r="L42">
        <v>6</v>
      </c>
      <c r="M42">
        <v>0</v>
      </c>
      <c r="N42">
        <v>29.99</v>
      </c>
      <c r="O42">
        <v>20741.2</v>
      </c>
      <c r="P42">
        <v>118.36</v>
      </c>
      <c r="Q42">
        <v>1206.98</v>
      </c>
      <c r="R42">
        <v>109.51</v>
      </c>
      <c r="S42">
        <v>79.25</v>
      </c>
      <c r="T42">
        <v>12674.17</v>
      </c>
      <c r="U42">
        <v>0.72</v>
      </c>
      <c r="V42">
        <v>0.87</v>
      </c>
      <c r="W42">
        <v>0.19</v>
      </c>
      <c r="X42">
        <v>0.74</v>
      </c>
      <c r="Y42">
        <v>2</v>
      </c>
      <c r="Z42">
        <v>10</v>
      </c>
    </row>
    <row r="43" spans="1:26" x14ac:dyDescent="0.25">
      <c r="A43">
        <v>0</v>
      </c>
      <c r="B43">
        <v>35</v>
      </c>
      <c r="C43" t="s">
        <v>34</v>
      </c>
      <c r="D43">
        <v>5.2027999999999999</v>
      </c>
      <c r="E43">
        <v>19.22</v>
      </c>
      <c r="F43">
        <v>15.9</v>
      </c>
      <c r="G43">
        <v>11.49</v>
      </c>
      <c r="H43">
        <v>0.22</v>
      </c>
      <c r="I43">
        <v>83</v>
      </c>
      <c r="J43">
        <v>80.84</v>
      </c>
      <c r="K43">
        <v>35.1</v>
      </c>
      <c r="L43">
        <v>1</v>
      </c>
      <c r="M43">
        <v>81</v>
      </c>
      <c r="N43">
        <v>9.74</v>
      </c>
      <c r="O43">
        <v>10204.209999999999</v>
      </c>
      <c r="P43">
        <v>112.93</v>
      </c>
      <c r="Q43">
        <v>1207.24</v>
      </c>
      <c r="R43">
        <v>215.07</v>
      </c>
      <c r="S43">
        <v>79.25</v>
      </c>
      <c r="T43">
        <v>65125.05</v>
      </c>
      <c r="U43">
        <v>0.37</v>
      </c>
      <c r="V43">
        <v>0.7</v>
      </c>
      <c r="W43">
        <v>0.27</v>
      </c>
      <c r="X43">
        <v>3.83</v>
      </c>
      <c r="Y43">
        <v>2</v>
      </c>
      <c r="Z43">
        <v>10</v>
      </c>
    </row>
    <row r="44" spans="1:26" x14ac:dyDescent="0.25">
      <c r="A44">
        <v>1</v>
      </c>
      <c r="B44">
        <v>35</v>
      </c>
      <c r="C44" t="s">
        <v>34</v>
      </c>
      <c r="D44">
        <v>6.1520999999999999</v>
      </c>
      <c r="E44">
        <v>16.25</v>
      </c>
      <c r="F44">
        <v>13.74</v>
      </c>
      <c r="G44">
        <v>22.9</v>
      </c>
      <c r="H44">
        <v>0.43</v>
      </c>
      <c r="I44">
        <v>36</v>
      </c>
      <c r="J44">
        <v>82.04</v>
      </c>
      <c r="K44">
        <v>35.1</v>
      </c>
      <c r="L44">
        <v>2</v>
      </c>
      <c r="M44">
        <v>0</v>
      </c>
      <c r="N44">
        <v>9.94</v>
      </c>
      <c r="O44">
        <v>10352.530000000001</v>
      </c>
      <c r="P44">
        <v>84.25</v>
      </c>
      <c r="Q44">
        <v>1207.0999999999999</v>
      </c>
      <c r="R44">
        <v>140.37</v>
      </c>
      <c r="S44">
        <v>79.25</v>
      </c>
      <c r="T44">
        <v>28010.35</v>
      </c>
      <c r="U44">
        <v>0.56000000000000005</v>
      </c>
      <c r="V44">
        <v>0.81</v>
      </c>
      <c r="W44">
        <v>0.24</v>
      </c>
      <c r="X44">
        <v>1.68</v>
      </c>
      <c r="Y44">
        <v>2</v>
      </c>
      <c r="Z44">
        <v>10</v>
      </c>
    </row>
    <row r="45" spans="1:26" x14ac:dyDescent="0.25">
      <c r="A45">
        <v>0</v>
      </c>
      <c r="B45">
        <v>50</v>
      </c>
      <c r="C45" t="s">
        <v>34</v>
      </c>
      <c r="D45">
        <v>4.4907000000000004</v>
      </c>
      <c r="E45">
        <v>22.27</v>
      </c>
      <c r="F45">
        <v>17.63</v>
      </c>
      <c r="G45">
        <v>9.0399999999999991</v>
      </c>
      <c r="H45">
        <v>0.16</v>
      </c>
      <c r="I45">
        <v>117</v>
      </c>
      <c r="J45">
        <v>107.41</v>
      </c>
      <c r="K45">
        <v>41.65</v>
      </c>
      <c r="L45">
        <v>1</v>
      </c>
      <c r="M45">
        <v>115</v>
      </c>
      <c r="N45">
        <v>14.77</v>
      </c>
      <c r="O45">
        <v>13481.73</v>
      </c>
      <c r="P45">
        <v>158.9</v>
      </c>
      <c r="Q45">
        <v>1207.52</v>
      </c>
      <c r="R45">
        <v>274.17</v>
      </c>
      <c r="S45">
        <v>79.25</v>
      </c>
      <c r="T45">
        <v>94506.72</v>
      </c>
      <c r="U45">
        <v>0.28999999999999998</v>
      </c>
      <c r="V45">
        <v>0.63</v>
      </c>
      <c r="W45">
        <v>0.32</v>
      </c>
      <c r="X45">
        <v>5.56</v>
      </c>
      <c r="Y45">
        <v>2</v>
      </c>
      <c r="Z45">
        <v>10</v>
      </c>
    </row>
    <row r="46" spans="1:26" x14ac:dyDescent="0.25">
      <c r="A46">
        <v>1</v>
      </c>
      <c r="B46">
        <v>50</v>
      </c>
      <c r="C46" t="s">
        <v>34</v>
      </c>
      <c r="D46">
        <v>5.8052999999999999</v>
      </c>
      <c r="E46">
        <v>17.23</v>
      </c>
      <c r="F46">
        <v>14.23</v>
      </c>
      <c r="G46">
        <v>19.86</v>
      </c>
      <c r="H46">
        <v>0.32</v>
      </c>
      <c r="I46">
        <v>43</v>
      </c>
      <c r="J46">
        <v>108.68</v>
      </c>
      <c r="K46">
        <v>41.65</v>
      </c>
      <c r="L46">
        <v>2</v>
      </c>
      <c r="M46">
        <v>41</v>
      </c>
      <c r="N46">
        <v>15.03</v>
      </c>
      <c r="O46">
        <v>13638.32</v>
      </c>
      <c r="P46">
        <v>116.45</v>
      </c>
      <c r="Q46">
        <v>1206.9000000000001</v>
      </c>
      <c r="R46">
        <v>160.13</v>
      </c>
      <c r="S46">
        <v>79.25</v>
      </c>
      <c r="T46">
        <v>37854.550000000003</v>
      </c>
      <c r="U46">
        <v>0.49</v>
      </c>
      <c r="V46">
        <v>0.78</v>
      </c>
      <c r="W46">
        <v>0.18</v>
      </c>
      <c r="X46">
        <v>2.17</v>
      </c>
      <c r="Y46">
        <v>2</v>
      </c>
      <c r="Z46">
        <v>10</v>
      </c>
    </row>
    <row r="47" spans="1:26" x14ac:dyDescent="0.25">
      <c r="A47">
        <v>2</v>
      </c>
      <c r="B47">
        <v>50</v>
      </c>
      <c r="C47" t="s">
        <v>34</v>
      </c>
      <c r="D47">
        <v>6.3010000000000002</v>
      </c>
      <c r="E47">
        <v>15.87</v>
      </c>
      <c r="F47">
        <v>13.26</v>
      </c>
      <c r="G47">
        <v>30.59</v>
      </c>
      <c r="H47">
        <v>0.48</v>
      </c>
      <c r="I47">
        <v>26</v>
      </c>
      <c r="J47">
        <v>109.96</v>
      </c>
      <c r="K47">
        <v>41.65</v>
      </c>
      <c r="L47">
        <v>3</v>
      </c>
      <c r="M47">
        <v>1</v>
      </c>
      <c r="N47">
        <v>15.31</v>
      </c>
      <c r="O47">
        <v>13795.21</v>
      </c>
      <c r="P47">
        <v>96.56</v>
      </c>
      <c r="Q47">
        <v>1207.28</v>
      </c>
      <c r="R47">
        <v>124.46</v>
      </c>
      <c r="S47">
        <v>79.25</v>
      </c>
      <c r="T47">
        <v>20106.990000000002</v>
      </c>
      <c r="U47">
        <v>0.64</v>
      </c>
      <c r="V47">
        <v>0.84</v>
      </c>
      <c r="W47">
        <v>0.21</v>
      </c>
      <c r="X47">
        <v>1.19</v>
      </c>
      <c r="Y47">
        <v>2</v>
      </c>
      <c r="Z47">
        <v>10</v>
      </c>
    </row>
    <row r="48" spans="1:26" x14ac:dyDescent="0.25">
      <c r="A48">
        <v>3</v>
      </c>
      <c r="B48">
        <v>50</v>
      </c>
      <c r="C48" t="s">
        <v>34</v>
      </c>
      <c r="D48">
        <v>6.3002000000000002</v>
      </c>
      <c r="E48">
        <v>15.87</v>
      </c>
      <c r="F48">
        <v>13.26</v>
      </c>
      <c r="G48">
        <v>30.6</v>
      </c>
      <c r="H48">
        <v>0.63</v>
      </c>
      <c r="I48">
        <v>26</v>
      </c>
      <c r="J48">
        <v>111.23</v>
      </c>
      <c r="K48">
        <v>41.65</v>
      </c>
      <c r="L48">
        <v>4</v>
      </c>
      <c r="M48">
        <v>0</v>
      </c>
      <c r="N48">
        <v>15.58</v>
      </c>
      <c r="O48">
        <v>13952.52</v>
      </c>
      <c r="P48">
        <v>97.63</v>
      </c>
      <c r="Q48">
        <v>1207.22</v>
      </c>
      <c r="R48">
        <v>124.47</v>
      </c>
      <c r="S48">
        <v>79.25</v>
      </c>
      <c r="T48">
        <v>20110.29</v>
      </c>
      <c r="U48">
        <v>0.64</v>
      </c>
      <c r="V48">
        <v>0.84</v>
      </c>
      <c r="W48">
        <v>0.21</v>
      </c>
      <c r="X48">
        <v>1.2</v>
      </c>
      <c r="Y48">
        <v>2</v>
      </c>
      <c r="Z48">
        <v>10</v>
      </c>
    </row>
    <row r="49" spans="1:26" x14ac:dyDescent="0.25">
      <c r="A49">
        <v>0</v>
      </c>
      <c r="B49">
        <v>25</v>
      </c>
      <c r="C49" t="s">
        <v>34</v>
      </c>
      <c r="D49">
        <v>5.7976999999999999</v>
      </c>
      <c r="E49">
        <v>17.25</v>
      </c>
      <c r="F49">
        <v>14.65</v>
      </c>
      <c r="G49">
        <v>15.15</v>
      </c>
      <c r="H49">
        <v>0.28000000000000003</v>
      </c>
      <c r="I49">
        <v>58</v>
      </c>
      <c r="J49">
        <v>61.76</v>
      </c>
      <c r="K49">
        <v>28.92</v>
      </c>
      <c r="L49">
        <v>1</v>
      </c>
      <c r="M49">
        <v>45</v>
      </c>
      <c r="N49">
        <v>6.84</v>
      </c>
      <c r="O49">
        <v>7851.41</v>
      </c>
      <c r="P49">
        <v>78.45</v>
      </c>
      <c r="Q49">
        <v>1207.08</v>
      </c>
      <c r="R49">
        <v>171.71</v>
      </c>
      <c r="S49">
        <v>79.25</v>
      </c>
      <c r="T49">
        <v>43571.46</v>
      </c>
      <c r="U49">
        <v>0.46</v>
      </c>
      <c r="V49">
        <v>0.76</v>
      </c>
      <c r="W49">
        <v>0.25</v>
      </c>
      <c r="X49">
        <v>2.58</v>
      </c>
      <c r="Y49">
        <v>2</v>
      </c>
      <c r="Z49">
        <v>10</v>
      </c>
    </row>
    <row r="50" spans="1:26" x14ac:dyDescent="0.25">
      <c r="A50">
        <v>1</v>
      </c>
      <c r="B50">
        <v>25</v>
      </c>
      <c r="C50" t="s">
        <v>34</v>
      </c>
      <c r="D50">
        <v>5.9198000000000004</v>
      </c>
      <c r="E50">
        <v>16.89</v>
      </c>
      <c r="F50">
        <v>14.4</v>
      </c>
      <c r="G50">
        <v>17.28</v>
      </c>
      <c r="H50">
        <v>0.55000000000000004</v>
      </c>
      <c r="I50">
        <v>50</v>
      </c>
      <c r="J50">
        <v>62.92</v>
      </c>
      <c r="K50">
        <v>28.92</v>
      </c>
      <c r="L50">
        <v>2</v>
      </c>
      <c r="M50">
        <v>0</v>
      </c>
      <c r="N50">
        <v>7</v>
      </c>
      <c r="O50">
        <v>7994.37</v>
      </c>
      <c r="P50">
        <v>75.73</v>
      </c>
      <c r="Q50">
        <v>1207.69</v>
      </c>
      <c r="R50">
        <v>162.05000000000001</v>
      </c>
      <c r="S50">
        <v>79.25</v>
      </c>
      <c r="T50">
        <v>38781.769999999997</v>
      </c>
      <c r="U50">
        <v>0.49</v>
      </c>
      <c r="V50">
        <v>0.77</v>
      </c>
      <c r="W50">
        <v>0.28000000000000003</v>
      </c>
      <c r="X50">
        <v>2.34</v>
      </c>
      <c r="Y50">
        <v>2</v>
      </c>
      <c r="Z50">
        <v>10</v>
      </c>
    </row>
    <row r="51" spans="1:26" x14ac:dyDescent="0.25">
      <c r="A51">
        <v>0</v>
      </c>
      <c r="B51">
        <v>85</v>
      </c>
      <c r="C51" t="s">
        <v>34</v>
      </c>
      <c r="D51">
        <v>3.1448999999999998</v>
      </c>
      <c r="E51">
        <v>31.8</v>
      </c>
      <c r="F51">
        <v>22.41</v>
      </c>
      <c r="G51">
        <v>6.5</v>
      </c>
      <c r="H51">
        <v>0.11</v>
      </c>
      <c r="I51">
        <v>207</v>
      </c>
      <c r="J51">
        <v>167.88</v>
      </c>
      <c r="K51">
        <v>51.39</v>
      </c>
      <c r="L51">
        <v>1</v>
      </c>
      <c r="M51">
        <v>205</v>
      </c>
      <c r="N51">
        <v>30.49</v>
      </c>
      <c r="O51">
        <v>20939.59</v>
      </c>
      <c r="P51">
        <v>279.64999999999998</v>
      </c>
      <c r="Q51">
        <v>1207.79</v>
      </c>
      <c r="R51">
        <v>436.78</v>
      </c>
      <c r="S51">
        <v>79.25</v>
      </c>
      <c r="T51">
        <v>175362.47</v>
      </c>
      <c r="U51">
        <v>0.18</v>
      </c>
      <c r="V51">
        <v>0.5</v>
      </c>
      <c r="W51">
        <v>0.48</v>
      </c>
      <c r="X51">
        <v>10.34</v>
      </c>
      <c r="Y51">
        <v>2</v>
      </c>
      <c r="Z51">
        <v>10</v>
      </c>
    </row>
    <row r="52" spans="1:26" x14ac:dyDescent="0.25">
      <c r="A52">
        <v>1</v>
      </c>
      <c r="B52">
        <v>85</v>
      </c>
      <c r="C52" t="s">
        <v>34</v>
      </c>
      <c r="D52">
        <v>5.0663999999999998</v>
      </c>
      <c r="E52">
        <v>19.739999999999998</v>
      </c>
      <c r="F52">
        <v>15.09</v>
      </c>
      <c r="G52">
        <v>13.52</v>
      </c>
      <c r="H52">
        <v>0.21</v>
      </c>
      <c r="I52">
        <v>67</v>
      </c>
      <c r="J52">
        <v>169.33</v>
      </c>
      <c r="K52">
        <v>51.39</v>
      </c>
      <c r="L52">
        <v>2</v>
      </c>
      <c r="M52">
        <v>65</v>
      </c>
      <c r="N52">
        <v>30.94</v>
      </c>
      <c r="O52">
        <v>21118.46</v>
      </c>
      <c r="P52">
        <v>180.65</v>
      </c>
      <c r="Q52">
        <v>1207.1300000000001</v>
      </c>
      <c r="R52">
        <v>187.57</v>
      </c>
      <c r="S52">
        <v>79.25</v>
      </c>
      <c r="T52">
        <v>51455.29</v>
      </c>
      <c r="U52">
        <v>0.42</v>
      </c>
      <c r="V52">
        <v>0.74</v>
      </c>
      <c r="W52">
        <v>0.24</v>
      </c>
      <c r="X52">
        <v>3.03</v>
      </c>
      <c r="Y52">
        <v>2</v>
      </c>
      <c r="Z52">
        <v>10</v>
      </c>
    </row>
    <row r="53" spans="1:26" x14ac:dyDescent="0.25">
      <c r="A53">
        <v>2</v>
      </c>
      <c r="B53">
        <v>85</v>
      </c>
      <c r="C53" t="s">
        <v>34</v>
      </c>
      <c r="D53">
        <v>5.6273999999999997</v>
      </c>
      <c r="E53">
        <v>17.77</v>
      </c>
      <c r="F53">
        <v>14.04</v>
      </c>
      <c r="G53">
        <v>21.06</v>
      </c>
      <c r="H53">
        <v>0.31</v>
      </c>
      <c r="I53">
        <v>40</v>
      </c>
      <c r="J53">
        <v>170.79</v>
      </c>
      <c r="K53">
        <v>51.39</v>
      </c>
      <c r="L53">
        <v>3</v>
      </c>
      <c r="M53">
        <v>38</v>
      </c>
      <c r="N53">
        <v>31.4</v>
      </c>
      <c r="O53">
        <v>21297.94</v>
      </c>
      <c r="P53">
        <v>161.31</v>
      </c>
      <c r="Q53">
        <v>1206.9100000000001</v>
      </c>
      <c r="R53">
        <v>152.62</v>
      </c>
      <c r="S53">
        <v>79.25</v>
      </c>
      <c r="T53">
        <v>34117.39</v>
      </c>
      <c r="U53">
        <v>0.52</v>
      </c>
      <c r="V53">
        <v>0.79</v>
      </c>
      <c r="W53">
        <v>0.2</v>
      </c>
      <c r="X53">
        <v>1.98</v>
      </c>
      <c r="Y53">
        <v>2</v>
      </c>
      <c r="Z53">
        <v>10</v>
      </c>
    </row>
    <row r="54" spans="1:26" x14ac:dyDescent="0.25">
      <c r="A54">
        <v>3</v>
      </c>
      <c r="B54">
        <v>85</v>
      </c>
      <c r="C54" t="s">
        <v>34</v>
      </c>
      <c r="D54">
        <v>6.0523999999999996</v>
      </c>
      <c r="E54">
        <v>16.52</v>
      </c>
      <c r="F54">
        <v>13.23</v>
      </c>
      <c r="G54">
        <v>29.41</v>
      </c>
      <c r="H54">
        <v>0.41</v>
      </c>
      <c r="I54">
        <v>27</v>
      </c>
      <c r="J54">
        <v>172.25</v>
      </c>
      <c r="K54">
        <v>51.39</v>
      </c>
      <c r="L54">
        <v>4</v>
      </c>
      <c r="M54">
        <v>25</v>
      </c>
      <c r="N54">
        <v>31.86</v>
      </c>
      <c r="O54">
        <v>21478.05</v>
      </c>
      <c r="P54">
        <v>144.08000000000001</v>
      </c>
      <c r="Q54">
        <v>1206.8800000000001</v>
      </c>
      <c r="R54">
        <v>124.68</v>
      </c>
      <c r="S54">
        <v>79.25</v>
      </c>
      <c r="T54">
        <v>20211.91</v>
      </c>
      <c r="U54">
        <v>0.64</v>
      </c>
      <c r="V54">
        <v>0.84</v>
      </c>
      <c r="W54">
        <v>0.18</v>
      </c>
      <c r="X54">
        <v>1.17</v>
      </c>
      <c r="Y54">
        <v>2</v>
      </c>
      <c r="Z54">
        <v>10</v>
      </c>
    </row>
    <row r="55" spans="1:26" x14ac:dyDescent="0.25">
      <c r="A55">
        <v>4</v>
      </c>
      <c r="B55">
        <v>85</v>
      </c>
      <c r="C55" t="s">
        <v>34</v>
      </c>
      <c r="D55">
        <v>6.1886999999999999</v>
      </c>
      <c r="E55">
        <v>16.16</v>
      </c>
      <c r="F55">
        <v>13.07</v>
      </c>
      <c r="G55">
        <v>37.36</v>
      </c>
      <c r="H55">
        <v>0.51</v>
      </c>
      <c r="I55">
        <v>21</v>
      </c>
      <c r="J55">
        <v>173.71</v>
      </c>
      <c r="K55">
        <v>51.39</v>
      </c>
      <c r="L55">
        <v>5</v>
      </c>
      <c r="M55">
        <v>19</v>
      </c>
      <c r="N55">
        <v>32.32</v>
      </c>
      <c r="O55">
        <v>21658.78</v>
      </c>
      <c r="P55">
        <v>134.87</v>
      </c>
      <c r="Q55">
        <v>1206.8699999999999</v>
      </c>
      <c r="R55">
        <v>119.57</v>
      </c>
      <c r="S55">
        <v>79.25</v>
      </c>
      <c r="T55">
        <v>17683.7</v>
      </c>
      <c r="U55">
        <v>0.66</v>
      </c>
      <c r="V55">
        <v>0.85</v>
      </c>
      <c r="W55">
        <v>0.17</v>
      </c>
      <c r="X55">
        <v>1.01</v>
      </c>
      <c r="Y55">
        <v>2</v>
      </c>
      <c r="Z55">
        <v>10</v>
      </c>
    </row>
    <row r="56" spans="1:26" x14ac:dyDescent="0.25">
      <c r="A56">
        <v>5</v>
      </c>
      <c r="B56">
        <v>85</v>
      </c>
      <c r="C56" t="s">
        <v>34</v>
      </c>
      <c r="D56">
        <v>6.4054000000000002</v>
      </c>
      <c r="E56">
        <v>15.61</v>
      </c>
      <c r="F56">
        <v>12.7</v>
      </c>
      <c r="G56">
        <v>47.61</v>
      </c>
      <c r="H56">
        <v>0.61</v>
      </c>
      <c r="I56">
        <v>16</v>
      </c>
      <c r="J56">
        <v>175.18</v>
      </c>
      <c r="K56">
        <v>51.39</v>
      </c>
      <c r="L56">
        <v>6</v>
      </c>
      <c r="M56">
        <v>6</v>
      </c>
      <c r="N56">
        <v>32.79</v>
      </c>
      <c r="O56">
        <v>21840.16</v>
      </c>
      <c r="P56">
        <v>121.98</v>
      </c>
      <c r="Q56">
        <v>1206.81</v>
      </c>
      <c r="R56">
        <v>106.05</v>
      </c>
      <c r="S56">
        <v>79.25</v>
      </c>
      <c r="T56">
        <v>10951.3</v>
      </c>
      <c r="U56">
        <v>0.75</v>
      </c>
      <c r="V56">
        <v>0.88</v>
      </c>
      <c r="W56">
        <v>0.17</v>
      </c>
      <c r="X56">
        <v>0.64</v>
      </c>
      <c r="Y56">
        <v>2</v>
      </c>
      <c r="Z56">
        <v>10</v>
      </c>
    </row>
    <row r="57" spans="1:26" x14ac:dyDescent="0.25">
      <c r="A57">
        <v>6</v>
      </c>
      <c r="B57">
        <v>85</v>
      </c>
      <c r="C57" t="s">
        <v>34</v>
      </c>
      <c r="D57">
        <v>6.4225000000000003</v>
      </c>
      <c r="E57">
        <v>15.57</v>
      </c>
      <c r="F57">
        <v>12.66</v>
      </c>
      <c r="G57">
        <v>47.46</v>
      </c>
      <c r="H57">
        <v>0.7</v>
      </c>
      <c r="I57">
        <v>16</v>
      </c>
      <c r="J57">
        <v>176.66</v>
      </c>
      <c r="K57">
        <v>51.39</v>
      </c>
      <c r="L57">
        <v>7</v>
      </c>
      <c r="M57">
        <v>0</v>
      </c>
      <c r="N57">
        <v>33.270000000000003</v>
      </c>
      <c r="O57">
        <v>22022.17</v>
      </c>
      <c r="P57">
        <v>121.54</v>
      </c>
      <c r="Q57">
        <v>1206.98</v>
      </c>
      <c r="R57">
        <v>104.27</v>
      </c>
      <c r="S57">
        <v>79.25</v>
      </c>
      <c r="T57">
        <v>10059.299999999999</v>
      </c>
      <c r="U57">
        <v>0.76</v>
      </c>
      <c r="V57">
        <v>0.88</v>
      </c>
      <c r="W57">
        <v>0.18</v>
      </c>
      <c r="X57">
        <v>0.59</v>
      </c>
      <c r="Y57">
        <v>2</v>
      </c>
      <c r="Z57">
        <v>10</v>
      </c>
    </row>
    <row r="58" spans="1:26" x14ac:dyDescent="0.25">
      <c r="A58">
        <v>0</v>
      </c>
      <c r="B58">
        <v>20</v>
      </c>
      <c r="C58" t="s">
        <v>34</v>
      </c>
      <c r="D58">
        <v>5.7381000000000002</v>
      </c>
      <c r="E58">
        <v>17.43</v>
      </c>
      <c r="F58">
        <v>14.92</v>
      </c>
      <c r="G58">
        <v>14.44</v>
      </c>
      <c r="H58">
        <v>0.34</v>
      </c>
      <c r="I58">
        <v>62</v>
      </c>
      <c r="J58">
        <v>51.33</v>
      </c>
      <c r="K58">
        <v>24.83</v>
      </c>
      <c r="L58">
        <v>1</v>
      </c>
      <c r="M58">
        <v>1</v>
      </c>
      <c r="N58">
        <v>5.51</v>
      </c>
      <c r="O58">
        <v>6564.78</v>
      </c>
      <c r="P58">
        <v>68.77</v>
      </c>
      <c r="Q58">
        <v>1207.67</v>
      </c>
      <c r="R58">
        <v>179.15</v>
      </c>
      <c r="S58">
        <v>79.25</v>
      </c>
      <c r="T58">
        <v>47270.68</v>
      </c>
      <c r="U58">
        <v>0.44</v>
      </c>
      <c r="V58">
        <v>0.75</v>
      </c>
      <c r="W58">
        <v>0.31</v>
      </c>
      <c r="X58">
        <v>2.86</v>
      </c>
      <c r="Y58">
        <v>2</v>
      </c>
      <c r="Z58">
        <v>10</v>
      </c>
    </row>
    <row r="59" spans="1:26" x14ac:dyDescent="0.25">
      <c r="A59">
        <v>1</v>
      </c>
      <c r="B59">
        <v>20</v>
      </c>
      <c r="C59" t="s">
        <v>34</v>
      </c>
      <c r="D59">
        <v>5.7367999999999997</v>
      </c>
      <c r="E59">
        <v>17.43</v>
      </c>
      <c r="F59">
        <v>14.93</v>
      </c>
      <c r="G59">
        <v>14.44</v>
      </c>
      <c r="H59">
        <v>0.66</v>
      </c>
      <c r="I59">
        <v>62</v>
      </c>
      <c r="J59">
        <v>52.47</v>
      </c>
      <c r="K59">
        <v>24.83</v>
      </c>
      <c r="L59">
        <v>2</v>
      </c>
      <c r="M59">
        <v>0</v>
      </c>
      <c r="N59">
        <v>5.64</v>
      </c>
      <c r="O59">
        <v>6705.1</v>
      </c>
      <c r="P59">
        <v>70.19</v>
      </c>
      <c r="Q59">
        <v>1207.73</v>
      </c>
      <c r="R59">
        <v>179.22</v>
      </c>
      <c r="S59">
        <v>79.25</v>
      </c>
      <c r="T59">
        <v>47306.44</v>
      </c>
      <c r="U59">
        <v>0.44</v>
      </c>
      <c r="V59">
        <v>0.75</v>
      </c>
      <c r="W59">
        <v>0.31</v>
      </c>
      <c r="X59">
        <v>2.86</v>
      </c>
      <c r="Y59">
        <v>2</v>
      </c>
      <c r="Z59">
        <v>10</v>
      </c>
    </row>
    <row r="60" spans="1:26" x14ac:dyDescent="0.25">
      <c r="A60">
        <v>0</v>
      </c>
      <c r="B60">
        <v>65</v>
      </c>
      <c r="C60" t="s">
        <v>34</v>
      </c>
      <c r="D60">
        <v>3.8822999999999999</v>
      </c>
      <c r="E60">
        <v>25.76</v>
      </c>
      <c r="F60">
        <v>19.440000000000001</v>
      </c>
      <c r="G60">
        <v>7.67</v>
      </c>
      <c r="H60">
        <v>0.13</v>
      </c>
      <c r="I60">
        <v>152</v>
      </c>
      <c r="J60">
        <v>133.21</v>
      </c>
      <c r="K60">
        <v>46.47</v>
      </c>
      <c r="L60">
        <v>1</v>
      </c>
      <c r="M60">
        <v>150</v>
      </c>
      <c r="N60">
        <v>20.75</v>
      </c>
      <c r="O60">
        <v>16663.419999999998</v>
      </c>
      <c r="P60">
        <v>205.99</v>
      </c>
      <c r="Q60">
        <v>1207.95</v>
      </c>
      <c r="R60">
        <v>335.69</v>
      </c>
      <c r="S60">
        <v>79.25</v>
      </c>
      <c r="T60">
        <v>125091.37</v>
      </c>
      <c r="U60">
        <v>0.24</v>
      </c>
      <c r="V60">
        <v>0.56999999999999995</v>
      </c>
      <c r="W60">
        <v>0.37</v>
      </c>
      <c r="X60">
        <v>7.37</v>
      </c>
      <c r="Y60">
        <v>2</v>
      </c>
      <c r="Z60">
        <v>10</v>
      </c>
    </row>
    <row r="61" spans="1:26" x14ac:dyDescent="0.25">
      <c r="A61">
        <v>1</v>
      </c>
      <c r="B61">
        <v>65</v>
      </c>
      <c r="C61" t="s">
        <v>34</v>
      </c>
      <c r="D61">
        <v>5.6025999999999998</v>
      </c>
      <c r="E61">
        <v>17.850000000000001</v>
      </c>
      <c r="F61">
        <v>14.25</v>
      </c>
      <c r="G61">
        <v>16.45</v>
      </c>
      <c r="H61">
        <v>0.26</v>
      </c>
      <c r="I61">
        <v>52</v>
      </c>
      <c r="J61">
        <v>134.55000000000001</v>
      </c>
      <c r="K61">
        <v>46.47</v>
      </c>
      <c r="L61">
        <v>2</v>
      </c>
      <c r="M61">
        <v>50</v>
      </c>
      <c r="N61">
        <v>21.09</v>
      </c>
      <c r="O61">
        <v>16828.84</v>
      </c>
      <c r="P61">
        <v>141.33000000000001</v>
      </c>
      <c r="Q61">
        <v>1207.1199999999999</v>
      </c>
      <c r="R61">
        <v>158.66999999999999</v>
      </c>
      <c r="S61">
        <v>79.25</v>
      </c>
      <c r="T61">
        <v>37081.769999999997</v>
      </c>
      <c r="U61">
        <v>0.5</v>
      </c>
      <c r="V61">
        <v>0.78</v>
      </c>
      <c r="W61">
        <v>0.22</v>
      </c>
      <c r="X61">
        <v>2.19</v>
      </c>
      <c r="Y61">
        <v>2</v>
      </c>
      <c r="Z61">
        <v>10</v>
      </c>
    </row>
    <row r="62" spans="1:26" x14ac:dyDescent="0.25">
      <c r="A62">
        <v>2</v>
      </c>
      <c r="B62">
        <v>65</v>
      </c>
      <c r="C62" t="s">
        <v>34</v>
      </c>
      <c r="D62">
        <v>6.0697999999999999</v>
      </c>
      <c r="E62">
        <v>16.48</v>
      </c>
      <c r="F62">
        <v>13.45</v>
      </c>
      <c r="G62">
        <v>26.03</v>
      </c>
      <c r="H62">
        <v>0.39</v>
      </c>
      <c r="I62">
        <v>31</v>
      </c>
      <c r="J62">
        <v>135.9</v>
      </c>
      <c r="K62">
        <v>46.47</v>
      </c>
      <c r="L62">
        <v>3</v>
      </c>
      <c r="M62">
        <v>29</v>
      </c>
      <c r="N62">
        <v>21.43</v>
      </c>
      <c r="O62">
        <v>16994.64</v>
      </c>
      <c r="P62">
        <v>124.03</v>
      </c>
      <c r="Q62">
        <v>1206.8900000000001</v>
      </c>
      <c r="R62">
        <v>132.09</v>
      </c>
      <c r="S62">
        <v>79.25</v>
      </c>
      <c r="T62">
        <v>23896.86</v>
      </c>
      <c r="U62">
        <v>0.6</v>
      </c>
      <c r="V62">
        <v>0.83</v>
      </c>
      <c r="W62">
        <v>0.19</v>
      </c>
      <c r="X62">
        <v>1.39</v>
      </c>
      <c r="Y62">
        <v>2</v>
      </c>
      <c r="Z62">
        <v>10</v>
      </c>
    </row>
    <row r="63" spans="1:26" x14ac:dyDescent="0.25">
      <c r="A63">
        <v>3</v>
      </c>
      <c r="B63">
        <v>65</v>
      </c>
      <c r="C63" t="s">
        <v>34</v>
      </c>
      <c r="D63">
        <v>6.3174999999999999</v>
      </c>
      <c r="E63">
        <v>15.83</v>
      </c>
      <c r="F63">
        <v>13.08</v>
      </c>
      <c r="G63">
        <v>37.36</v>
      </c>
      <c r="H63">
        <v>0.52</v>
      </c>
      <c r="I63">
        <v>21</v>
      </c>
      <c r="J63">
        <v>137.25</v>
      </c>
      <c r="K63">
        <v>46.47</v>
      </c>
      <c r="L63">
        <v>4</v>
      </c>
      <c r="M63">
        <v>12</v>
      </c>
      <c r="N63">
        <v>21.78</v>
      </c>
      <c r="O63">
        <v>17160.919999999998</v>
      </c>
      <c r="P63">
        <v>109.49</v>
      </c>
      <c r="Q63">
        <v>1206.99</v>
      </c>
      <c r="R63">
        <v>119.29</v>
      </c>
      <c r="S63">
        <v>79.25</v>
      </c>
      <c r="T63">
        <v>17545.349999999999</v>
      </c>
      <c r="U63">
        <v>0.66</v>
      </c>
      <c r="V63">
        <v>0.85</v>
      </c>
      <c r="W63">
        <v>0.18</v>
      </c>
      <c r="X63">
        <v>1.01</v>
      </c>
      <c r="Y63">
        <v>2</v>
      </c>
      <c r="Z63">
        <v>10</v>
      </c>
    </row>
    <row r="64" spans="1:26" x14ac:dyDescent="0.25">
      <c r="A64">
        <v>4</v>
      </c>
      <c r="B64">
        <v>65</v>
      </c>
      <c r="C64" t="s">
        <v>34</v>
      </c>
      <c r="D64">
        <v>6.3882000000000003</v>
      </c>
      <c r="E64">
        <v>15.65</v>
      </c>
      <c r="F64">
        <v>12.93</v>
      </c>
      <c r="G64">
        <v>38.79</v>
      </c>
      <c r="H64">
        <v>0.64</v>
      </c>
      <c r="I64">
        <v>20</v>
      </c>
      <c r="J64">
        <v>138.6</v>
      </c>
      <c r="K64">
        <v>46.47</v>
      </c>
      <c r="L64">
        <v>5</v>
      </c>
      <c r="M64">
        <v>0</v>
      </c>
      <c r="N64">
        <v>22.13</v>
      </c>
      <c r="O64">
        <v>17327.689999999999</v>
      </c>
      <c r="P64">
        <v>107.69</v>
      </c>
      <c r="Q64">
        <v>1207.24</v>
      </c>
      <c r="R64">
        <v>113.48</v>
      </c>
      <c r="S64">
        <v>79.25</v>
      </c>
      <c r="T64">
        <v>14645.8</v>
      </c>
      <c r="U64">
        <v>0.7</v>
      </c>
      <c r="V64">
        <v>0.86</v>
      </c>
      <c r="W64">
        <v>0.19</v>
      </c>
      <c r="X64">
        <v>0.87</v>
      </c>
      <c r="Y64">
        <v>2</v>
      </c>
      <c r="Z64">
        <v>10</v>
      </c>
    </row>
    <row r="65" spans="1:26" x14ac:dyDescent="0.25">
      <c r="A65">
        <v>0</v>
      </c>
      <c r="B65">
        <v>75</v>
      </c>
      <c r="C65" t="s">
        <v>34</v>
      </c>
      <c r="D65">
        <v>3.5034999999999998</v>
      </c>
      <c r="E65">
        <v>28.54</v>
      </c>
      <c r="F65">
        <v>20.83</v>
      </c>
      <c r="G65">
        <v>7.02</v>
      </c>
      <c r="H65">
        <v>0.12</v>
      </c>
      <c r="I65">
        <v>178</v>
      </c>
      <c r="J65">
        <v>150.44</v>
      </c>
      <c r="K65">
        <v>49.1</v>
      </c>
      <c r="L65">
        <v>1</v>
      </c>
      <c r="M65">
        <v>176</v>
      </c>
      <c r="N65">
        <v>25.34</v>
      </c>
      <c r="O65">
        <v>18787.759999999998</v>
      </c>
      <c r="P65">
        <v>240.74</v>
      </c>
      <c r="Q65">
        <v>1207.72</v>
      </c>
      <c r="R65">
        <v>382.98</v>
      </c>
      <c r="S65">
        <v>79.25</v>
      </c>
      <c r="T65">
        <v>148604.99</v>
      </c>
      <c r="U65">
        <v>0.21</v>
      </c>
      <c r="V65">
        <v>0.54</v>
      </c>
      <c r="W65">
        <v>0.42</v>
      </c>
      <c r="X65">
        <v>8.75</v>
      </c>
      <c r="Y65">
        <v>2</v>
      </c>
      <c r="Z65">
        <v>10</v>
      </c>
    </row>
    <row r="66" spans="1:26" x14ac:dyDescent="0.25">
      <c r="A66">
        <v>1</v>
      </c>
      <c r="B66">
        <v>75</v>
      </c>
      <c r="C66" t="s">
        <v>34</v>
      </c>
      <c r="D66">
        <v>5.3136999999999999</v>
      </c>
      <c r="E66">
        <v>18.82</v>
      </c>
      <c r="F66">
        <v>14.71</v>
      </c>
      <c r="G66">
        <v>14.71</v>
      </c>
      <c r="H66">
        <v>0.23</v>
      </c>
      <c r="I66">
        <v>60</v>
      </c>
      <c r="J66">
        <v>151.83000000000001</v>
      </c>
      <c r="K66">
        <v>49.1</v>
      </c>
      <c r="L66">
        <v>2</v>
      </c>
      <c r="M66">
        <v>58</v>
      </c>
      <c r="N66">
        <v>25.73</v>
      </c>
      <c r="O66">
        <v>18959.54</v>
      </c>
      <c r="P66">
        <v>161.65</v>
      </c>
      <c r="Q66">
        <v>1207.1500000000001</v>
      </c>
      <c r="R66">
        <v>174.84</v>
      </c>
      <c r="S66">
        <v>79.25</v>
      </c>
      <c r="T66">
        <v>45124.9</v>
      </c>
      <c r="U66">
        <v>0.45</v>
      </c>
      <c r="V66">
        <v>0.76</v>
      </c>
      <c r="W66">
        <v>0.23</v>
      </c>
      <c r="X66">
        <v>2.65</v>
      </c>
      <c r="Y66">
        <v>2</v>
      </c>
      <c r="Z66">
        <v>10</v>
      </c>
    </row>
    <row r="67" spans="1:26" x14ac:dyDescent="0.25">
      <c r="A67">
        <v>2</v>
      </c>
      <c r="B67">
        <v>75</v>
      </c>
      <c r="C67" t="s">
        <v>34</v>
      </c>
      <c r="D67">
        <v>5.8391000000000002</v>
      </c>
      <c r="E67">
        <v>17.13</v>
      </c>
      <c r="F67">
        <v>13.75</v>
      </c>
      <c r="G67">
        <v>22.92</v>
      </c>
      <c r="H67">
        <v>0.35</v>
      </c>
      <c r="I67">
        <v>36</v>
      </c>
      <c r="J67">
        <v>153.22999999999999</v>
      </c>
      <c r="K67">
        <v>49.1</v>
      </c>
      <c r="L67">
        <v>3</v>
      </c>
      <c r="M67">
        <v>34</v>
      </c>
      <c r="N67">
        <v>26.13</v>
      </c>
      <c r="O67">
        <v>19131.849999999999</v>
      </c>
      <c r="P67">
        <v>142.83000000000001</v>
      </c>
      <c r="Q67">
        <v>1207.08</v>
      </c>
      <c r="R67">
        <v>142.31</v>
      </c>
      <c r="S67">
        <v>79.25</v>
      </c>
      <c r="T67">
        <v>28977.52</v>
      </c>
      <c r="U67">
        <v>0.56000000000000005</v>
      </c>
      <c r="V67">
        <v>0.81</v>
      </c>
      <c r="W67">
        <v>0.19</v>
      </c>
      <c r="X67">
        <v>1.68</v>
      </c>
      <c r="Y67">
        <v>2</v>
      </c>
      <c r="Z67">
        <v>10</v>
      </c>
    </row>
    <row r="68" spans="1:26" x14ac:dyDescent="0.25">
      <c r="A68">
        <v>3</v>
      </c>
      <c r="B68">
        <v>75</v>
      </c>
      <c r="C68" t="s">
        <v>34</v>
      </c>
      <c r="D68">
        <v>6.258</v>
      </c>
      <c r="E68">
        <v>15.98</v>
      </c>
      <c r="F68">
        <v>12.97</v>
      </c>
      <c r="G68">
        <v>32.42</v>
      </c>
      <c r="H68">
        <v>0.46</v>
      </c>
      <c r="I68">
        <v>24</v>
      </c>
      <c r="J68">
        <v>154.63</v>
      </c>
      <c r="K68">
        <v>49.1</v>
      </c>
      <c r="L68">
        <v>4</v>
      </c>
      <c r="M68">
        <v>22</v>
      </c>
      <c r="N68">
        <v>26.53</v>
      </c>
      <c r="O68">
        <v>19304.72</v>
      </c>
      <c r="P68">
        <v>125.94</v>
      </c>
      <c r="Q68">
        <v>1206.8399999999999</v>
      </c>
      <c r="R68">
        <v>115.5</v>
      </c>
      <c r="S68">
        <v>79.25</v>
      </c>
      <c r="T68">
        <v>15633.33</v>
      </c>
      <c r="U68">
        <v>0.69</v>
      </c>
      <c r="V68">
        <v>0.86</v>
      </c>
      <c r="W68">
        <v>0.17</v>
      </c>
      <c r="X68">
        <v>0.91</v>
      </c>
      <c r="Y68">
        <v>2</v>
      </c>
      <c r="Z68">
        <v>10</v>
      </c>
    </row>
    <row r="69" spans="1:26" x14ac:dyDescent="0.25">
      <c r="A69">
        <v>4</v>
      </c>
      <c r="B69">
        <v>75</v>
      </c>
      <c r="C69" t="s">
        <v>34</v>
      </c>
      <c r="D69">
        <v>6.3710000000000004</v>
      </c>
      <c r="E69">
        <v>15.7</v>
      </c>
      <c r="F69">
        <v>12.87</v>
      </c>
      <c r="G69">
        <v>42.9</v>
      </c>
      <c r="H69">
        <v>0.56999999999999995</v>
      </c>
      <c r="I69">
        <v>18</v>
      </c>
      <c r="J69">
        <v>156.03</v>
      </c>
      <c r="K69">
        <v>49.1</v>
      </c>
      <c r="L69">
        <v>5</v>
      </c>
      <c r="M69">
        <v>8</v>
      </c>
      <c r="N69">
        <v>26.94</v>
      </c>
      <c r="O69">
        <v>19478.150000000001</v>
      </c>
      <c r="P69">
        <v>115.15</v>
      </c>
      <c r="Q69">
        <v>1206.82</v>
      </c>
      <c r="R69">
        <v>111.97</v>
      </c>
      <c r="S69">
        <v>79.25</v>
      </c>
      <c r="T69">
        <v>13900.58</v>
      </c>
      <c r="U69">
        <v>0.71</v>
      </c>
      <c r="V69">
        <v>0.87</v>
      </c>
      <c r="W69">
        <v>0.18</v>
      </c>
      <c r="X69">
        <v>0.81</v>
      </c>
      <c r="Y69">
        <v>2</v>
      </c>
      <c r="Z69">
        <v>10</v>
      </c>
    </row>
    <row r="70" spans="1:26" x14ac:dyDescent="0.25">
      <c r="A70">
        <v>5</v>
      </c>
      <c r="B70">
        <v>75</v>
      </c>
      <c r="C70" t="s">
        <v>34</v>
      </c>
      <c r="D70">
        <v>6.3665000000000003</v>
      </c>
      <c r="E70">
        <v>15.71</v>
      </c>
      <c r="F70">
        <v>12.88</v>
      </c>
      <c r="G70">
        <v>42.94</v>
      </c>
      <c r="H70">
        <v>0.67</v>
      </c>
      <c r="I70">
        <v>18</v>
      </c>
      <c r="J70">
        <v>157.44</v>
      </c>
      <c r="K70">
        <v>49.1</v>
      </c>
      <c r="L70">
        <v>6</v>
      </c>
      <c r="M70">
        <v>0</v>
      </c>
      <c r="N70">
        <v>27.35</v>
      </c>
      <c r="O70">
        <v>19652.13</v>
      </c>
      <c r="P70">
        <v>115.68</v>
      </c>
      <c r="Q70">
        <v>1206.93</v>
      </c>
      <c r="R70">
        <v>112.07</v>
      </c>
      <c r="S70">
        <v>79.25</v>
      </c>
      <c r="T70">
        <v>13950.25</v>
      </c>
      <c r="U70">
        <v>0.71</v>
      </c>
      <c r="V70">
        <v>0.86</v>
      </c>
      <c r="W70">
        <v>0.19</v>
      </c>
      <c r="X70">
        <v>0.82</v>
      </c>
      <c r="Y70">
        <v>2</v>
      </c>
      <c r="Z70">
        <v>10</v>
      </c>
    </row>
    <row r="71" spans="1:26" x14ac:dyDescent="0.25">
      <c r="A71">
        <v>0</v>
      </c>
      <c r="B71">
        <v>95</v>
      </c>
      <c r="C71" t="s">
        <v>34</v>
      </c>
      <c r="D71">
        <v>2.8052000000000001</v>
      </c>
      <c r="E71">
        <v>35.65</v>
      </c>
      <c r="F71">
        <v>24.25</v>
      </c>
      <c r="G71">
        <v>6.06</v>
      </c>
      <c r="H71">
        <v>0.1</v>
      </c>
      <c r="I71">
        <v>240</v>
      </c>
      <c r="J71">
        <v>185.69</v>
      </c>
      <c r="K71">
        <v>53.44</v>
      </c>
      <c r="L71">
        <v>1</v>
      </c>
      <c r="M71">
        <v>238</v>
      </c>
      <c r="N71">
        <v>36.26</v>
      </c>
      <c r="O71">
        <v>23136.14</v>
      </c>
      <c r="P71">
        <v>324.08999999999997</v>
      </c>
      <c r="Q71">
        <v>1208</v>
      </c>
      <c r="R71">
        <v>499.7</v>
      </c>
      <c r="S71">
        <v>79.25</v>
      </c>
      <c r="T71">
        <v>206655.88</v>
      </c>
      <c r="U71">
        <v>0.16</v>
      </c>
      <c r="V71">
        <v>0.46</v>
      </c>
      <c r="W71">
        <v>0.53</v>
      </c>
      <c r="X71">
        <v>12.17</v>
      </c>
      <c r="Y71">
        <v>2</v>
      </c>
      <c r="Z71">
        <v>10</v>
      </c>
    </row>
    <row r="72" spans="1:26" x14ac:dyDescent="0.25">
      <c r="A72">
        <v>1</v>
      </c>
      <c r="B72">
        <v>95</v>
      </c>
      <c r="C72" t="s">
        <v>34</v>
      </c>
      <c r="D72">
        <v>4.8311999999999999</v>
      </c>
      <c r="E72">
        <v>20.7</v>
      </c>
      <c r="F72">
        <v>15.48</v>
      </c>
      <c r="G72">
        <v>12.55</v>
      </c>
      <c r="H72">
        <v>0.19</v>
      </c>
      <c r="I72">
        <v>74</v>
      </c>
      <c r="J72">
        <v>187.21</v>
      </c>
      <c r="K72">
        <v>53.44</v>
      </c>
      <c r="L72">
        <v>2</v>
      </c>
      <c r="M72">
        <v>72</v>
      </c>
      <c r="N72">
        <v>36.770000000000003</v>
      </c>
      <c r="O72">
        <v>23322.880000000001</v>
      </c>
      <c r="P72">
        <v>199.81</v>
      </c>
      <c r="Q72">
        <v>1207.1600000000001</v>
      </c>
      <c r="R72">
        <v>200.6</v>
      </c>
      <c r="S72">
        <v>79.25</v>
      </c>
      <c r="T72">
        <v>57934.04</v>
      </c>
      <c r="U72">
        <v>0.4</v>
      </c>
      <c r="V72">
        <v>0.72</v>
      </c>
      <c r="W72">
        <v>0.26</v>
      </c>
      <c r="X72">
        <v>3.41</v>
      </c>
      <c r="Y72">
        <v>2</v>
      </c>
      <c r="Z72">
        <v>10</v>
      </c>
    </row>
    <row r="73" spans="1:26" x14ac:dyDescent="0.25">
      <c r="A73">
        <v>2</v>
      </c>
      <c r="B73">
        <v>95</v>
      </c>
      <c r="C73" t="s">
        <v>34</v>
      </c>
      <c r="D73">
        <v>5.4901</v>
      </c>
      <c r="E73">
        <v>18.21</v>
      </c>
      <c r="F73">
        <v>14.11</v>
      </c>
      <c r="G73">
        <v>19.239999999999998</v>
      </c>
      <c r="H73">
        <v>0.28000000000000003</v>
      </c>
      <c r="I73">
        <v>44</v>
      </c>
      <c r="J73">
        <v>188.73</v>
      </c>
      <c r="K73">
        <v>53.44</v>
      </c>
      <c r="L73">
        <v>3</v>
      </c>
      <c r="M73">
        <v>42</v>
      </c>
      <c r="N73">
        <v>37.29</v>
      </c>
      <c r="O73">
        <v>23510.33</v>
      </c>
      <c r="P73">
        <v>176.12</v>
      </c>
      <c r="Q73">
        <v>1207.05</v>
      </c>
      <c r="R73">
        <v>155.16999999999999</v>
      </c>
      <c r="S73">
        <v>79.25</v>
      </c>
      <c r="T73">
        <v>35371.81</v>
      </c>
      <c r="U73">
        <v>0.51</v>
      </c>
      <c r="V73">
        <v>0.79</v>
      </c>
      <c r="W73">
        <v>0.19</v>
      </c>
      <c r="X73">
        <v>2.04</v>
      </c>
      <c r="Y73">
        <v>2</v>
      </c>
      <c r="Z73">
        <v>10</v>
      </c>
    </row>
    <row r="74" spans="1:26" x14ac:dyDescent="0.25">
      <c r="A74">
        <v>3</v>
      </c>
      <c r="B74">
        <v>95</v>
      </c>
      <c r="C74" t="s">
        <v>34</v>
      </c>
      <c r="D74">
        <v>5.8856999999999999</v>
      </c>
      <c r="E74">
        <v>16.989999999999998</v>
      </c>
      <c r="F74">
        <v>13.4</v>
      </c>
      <c r="G74">
        <v>26.81</v>
      </c>
      <c r="H74">
        <v>0.37</v>
      </c>
      <c r="I74">
        <v>30</v>
      </c>
      <c r="J74">
        <v>190.25</v>
      </c>
      <c r="K74">
        <v>53.44</v>
      </c>
      <c r="L74">
        <v>4</v>
      </c>
      <c r="M74">
        <v>28</v>
      </c>
      <c r="N74">
        <v>37.82</v>
      </c>
      <c r="O74">
        <v>23698.48</v>
      </c>
      <c r="P74">
        <v>160.6</v>
      </c>
      <c r="Q74">
        <v>1207.01</v>
      </c>
      <c r="R74">
        <v>130.38</v>
      </c>
      <c r="S74">
        <v>79.25</v>
      </c>
      <c r="T74">
        <v>23045.03</v>
      </c>
      <c r="U74">
        <v>0.61</v>
      </c>
      <c r="V74">
        <v>0.83</v>
      </c>
      <c r="W74">
        <v>0.19</v>
      </c>
      <c r="X74">
        <v>1.34</v>
      </c>
      <c r="Y74">
        <v>2</v>
      </c>
      <c r="Z74">
        <v>10</v>
      </c>
    </row>
    <row r="75" spans="1:26" x14ac:dyDescent="0.25">
      <c r="A75">
        <v>4</v>
      </c>
      <c r="B75">
        <v>95</v>
      </c>
      <c r="C75" t="s">
        <v>34</v>
      </c>
      <c r="D75">
        <v>6.1334</v>
      </c>
      <c r="E75">
        <v>16.3</v>
      </c>
      <c r="F75">
        <v>12.98</v>
      </c>
      <c r="G75">
        <v>33.86</v>
      </c>
      <c r="H75">
        <v>0.46</v>
      </c>
      <c r="I75">
        <v>23</v>
      </c>
      <c r="J75">
        <v>191.78</v>
      </c>
      <c r="K75">
        <v>53.44</v>
      </c>
      <c r="L75">
        <v>5</v>
      </c>
      <c r="M75">
        <v>21</v>
      </c>
      <c r="N75">
        <v>38.35</v>
      </c>
      <c r="O75">
        <v>23887.360000000001</v>
      </c>
      <c r="P75">
        <v>148.66999999999999</v>
      </c>
      <c r="Q75">
        <v>1206.92</v>
      </c>
      <c r="R75">
        <v>116.16</v>
      </c>
      <c r="S75">
        <v>79.25</v>
      </c>
      <c r="T75">
        <v>15969.88</v>
      </c>
      <c r="U75">
        <v>0.68</v>
      </c>
      <c r="V75">
        <v>0.86</v>
      </c>
      <c r="W75">
        <v>0.17</v>
      </c>
      <c r="X75">
        <v>0.92</v>
      </c>
      <c r="Y75">
        <v>2</v>
      </c>
      <c r="Z75">
        <v>10</v>
      </c>
    </row>
    <row r="76" spans="1:26" x14ac:dyDescent="0.25">
      <c r="A76">
        <v>5</v>
      </c>
      <c r="B76">
        <v>95</v>
      </c>
      <c r="C76" t="s">
        <v>34</v>
      </c>
      <c r="D76">
        <v>6.2552000000000003</v>
      </c>
      <c r="E76">
        <v>15.99</v>
      </c>
      <c r="F76">
        <v>12.85</v>
      </c>
      <c r="G76">
        <v>42.83</v>
      </c>
      <c r="H76">
        <v>0.55000000000000004</v>
      </c>
      <c r="I76">
        <v>18</v>
      </c>
      <c r="J76">
        <v>193.32</v>
      </c>
      <c r="K76">
        <v>53.44</v>
      </c>
      <c r="L76">
        <v>6</v>
      </c>
      <c r="M76">
        <v>16</v>
      </c>
      <c r="N76">
        <v>38.89</v>
      </c>
      <c r="O76">
        <v>24076.95</v>
      </c>
      <c r="P76">
        <v>139.88999999999999</v>
      </c>
      <c r="Q76">
        <v>1207.04</v>
      </c>
      <c r="R76">
        <v>111.59</v>
      </c>
      <c r="S76">
        <v>79.25</v>
      </c>
      <c r="T76">
        <v>13710.69</v>
      </c>
      <c r="U76">
        <v>0.71</v>
      </c>
      <c r="V76">
        <v>0.87</v>
      </c>
      <c r="W76">
        <v>0.17</v>
      </c>
      <c r="X76">
        <v>0.78</v>
      </c>
      <c r="Y76">
        <v>2</v>
      </c>
      <c r="Z76">
        <v>10</v>
      </c>
    </row>
    <row r="77" spans="1:26" x14ac:dyDescent="0.25">
      <c r="A77">
        <v>6</v>
      </c>
      <c r="B77">
        <v>95</v>
      </c>
      <c r="C77" t="s">
        <v>34</v>
      </c>
      <c r="D77">
        <v>6.3319000000000001</v>
      </c>
      <c r="E77">
        <v>15.79</v>
      </c>
      <c r="F77">
        <v>12.77</v>
      </c>
      <c r="G77">
        <v>51.06</v>
      </c>
      <c r="H77">
        <v>0.64</v>
      </c>
      <c r="I77">
        <v>15</v>
      </c>
      <c r="J77">
        <v>194.86</v>
      </c>
      <c r="K77">
        <v>53.44</v>
      </c>
      <c r="L77">
        <v>7</v>
      </c>
      <c r="M77">
        <v>9</v>
      </c>
      <c r="N77">
        <v>39.43</v>
      </c>
      <c r="O77">
        <v>24267.279999999999</v>
      </c>
      <c r="P77">
        <v>132.1</v>
      </c>
      <c r="Q77">
        <v>1206.9000000000001</v>
      </c>
      <c r="R77">
        <v>108.89</v>
      </c>
      <c r="S77">
        <v>79.25</v>
      </c>
      <c r="T77">
        <v>12376.6</v>
      </c>
      <c r="U77">
        <v>0.73</v>
      </c>
      <c r="V77">
        <v>0.87</v>
      </c>
      <c r="W77">
        <v>0.16</v>
      </c>
      <c r="X77">
        <v>0.7</v>
      </c>
      <c r="Y77">
        <v>2</v>
      </c>
      <c r="Z77">
        <v>10</v>
      </c>
    </row>
    <row r="78" spans="1:26" x14ac:dyDescent="0.25">
      <c r="A78">
        <v>7</v>
      </c>
      <c r="B78">
        <v>95</v>
      </c>
      <c r="C78" t="s">
        <v>34</v>
      </c>
      <c r="D78">
        <v>6.3926999999999996</v>
      </c>
      <c r="E78">
        <v>15.64</v>
      </c>
      <c r="F78">
        <v>12.65</v>
      </c>
      <c r="G78">
        <v>54.23</v>
      </c>
      <c r="H78">
        <v>0.72</v>
      </c>
      <c r="I78">
        <v>14</v>
      </c>
      <c r="J78">
        <v>196.41</v>
      </c>
      <c r="K78">
        <v>53.44</v>
      </c>
      <c r="L78">
        <v>8</v>
      </c>
      <c r="M78">
        <v>0</v>
      </c>
      <c r="N78">
        <v>39.979999999999997</v>
      </c>
      <c r="O78">
        <v>24458.36</v>
      </c>
      <c r="P78">
        <v>129.08000000000001</v>
      </c>
      <c r="Q78">
        <v>1207.1099999999999</v>
      </c>
      <c r="R78">
        <v>104.39</v>
      </c>
      <c r="S78">
        <v>79.25</v>
      </c>
      <c r="T78">
        <v>10129.299999999999</v>
      </c>
      <c r="U78">
        <v>0.76</v>
      </c>
      <c r="V78">
        <v>0.88</v>
      </c>
      <c r="W78">
        <v>0.18</v>
      </c>
      <c r="X78">
        <v>0.59</v>
      </c>
      <c r="Y78">
        <v>2</v>
      </c>
      <c r="Z78">
        <v>10</v>
      </c>
    </row>
    <row r="79" spans="1:26" x14ac:dyDescent="0.25">
      <c r="A79">
        <v>0</v>
      </c>
      <c r="B79">
        <v>55</v>
      </c>
      <c r="C79" t="s">
        <v>34</v>
      </c>
      <c r="D79">
        <v>4.2896000000000001</v>
      </c>
      <c r="E79">
        <v>23.31</v>
      </c>
      <c r="F79">
        <v>18.170000000000002</v>
      </c>
      <c r="G79">
        <v>8.52</v>
      </c>
      <c r="H79">
        <v>0.15</v>
      </c>
      <c r="I79">
        <v>128</v>
      </c>
      <c r="J79">
        <v>116.05</v>
      </c>
      <c r="K79">
        <v>43.4</v>
      </c>
      <c r="L79">
        <v>1</v>
      </c>
      <c r="M79">
        <v>126</v>
      </c>
      <c r="N79">
        <v>16.649999999999999</v>
      </c>
      <c r="O79">
        <v>14546.17</v>
      </c>
      <c r="P79">
        <v>173.88</v>
      </c>
      <c r="Q79">
        <v>1207.51</v>
      </c>
      <c r="R79">
        <v>292.49</v>
      </c>
      <c r="S79">
        <v>79.25</v>
      </c>
      <c r="T79">
        <v>103610.79</v>
      </c>
      <c r="U79">
        <v>0.27</v>
      </c>
      <c r="V79">
        <v>0.61</v>
      </c>
      <c r="W79">
        <v>0.34</v>
      </c>
      <c r="X79">
        <v>6.1</v>
      </c>
      <c r="Y79">
        <v>2</v>
      </c>
      <c r="Z79">
        <v>10</v>
      </c>
    </row>
    <row r="80" spans="1:26" x14ac:dyDescent="0.25">
      <c r="A80">
        <v>1</v>
      </c>
      <c r="B80">
        <v>55</v>
      </c>
      <c r="C80" t="s">
        <v>34</v>
      </c>
      <c r="D80">
        <v>5.8625999999999996</v>
      </c>
      <c r="E80">
        <v>17.059999999999999</v>
      </c>
      <c r="F80">
        <v>13.9</v>
      </c>
      <c r="G80">
        <v>18.53</v>
      </c>
      <c r="H80">
        <v>0.3</v>
      </c>
      <c r="I80">
        <v>45</v>
      </c>
      <c r="J80">
        <v>117.34</v>
      </c>
      <c r="K80">
        <v>43.4</v>
      </c>
      <c r="L80">
        <v>2</v>
      </c>
      <c r="M80">
        <v>43</v>
      </c>
      <c r="N80">
        <v>16.940000000000001</v>
      </c>
      <c r="O80">
        <v>14705.49</v>
      </c>
      <c r="P80">
        <v>121.59</v>
      </c>
      <c r="Q80">
        <v>1207.33</v>
      </c>
      <c r="R80">
        <v>147.35</v>
      </c>
      <c r="S80">
        <v>79.25</v>
      </c>
      <c r="T80">
        <v>31452.73</v>
      </c>
      <c r="U80">
        <v>0.54</v>
      </c>
      <c r="V80">
        <v>0.8</v>
      </c>
      <c r="W80">
        <v>0.19</v>
      </c>
      <c r="X80">
        <v>1.83</v>
      </c>
      <c r="Y80">
        <v>2</v>
      </c>
      <c r="Z80">
        <v>10</v>
      </c>
    </row>
    <row r="81" spans="1:26" x14ac:dyDescent="0.25">
      <c r="A81">
        <v>2</v>
      </c>
      <c r="B81">
        <v>55</v>
      </c>
      <c r="C81" t="s">
        <v>34</v>
      </c>
      <c r="D81">
        <v>6.3010999999999999</v>
      </c>
      <c r="E81">
        <v>15.87</v>
      </c>
      <c r="F81">
        <v>13.16</v>
      </c>
      <c r="G81">
        <v>30.38</v>
      </c>
      <c r="H81">
        <v>0.45</v>
      </c>
      <c r="I81">
        <v>26</v>
      </c>
      <c r="J81">
        <v>118.63</v>
      </c>
      <c r="K81">
        <v>43.4</v>
      </c>
      <c r="L81">
        <v>3</v>
      </c>
      <c r="M81">
        <v>20</v>
      </c>
      <c r="N81">
        <v>17.23</v>
      </c>
      <c r="O81">
        <v>14865.24</v>
      </c>
      <c r="P81">
        <v>103.14</v>
      </c>
      <c r="Q81">
        <v>1207</v>
      </c>
      <c r="R81">
        <v>121.97</v>
      </c>
      <c r="S81">
        <v>79.25</v>
      </c>
      <c r="T81">
        <v>18857.55</v>
      </c>
      <c r="U81">
        <v>0.65</v>
      </c>
      <c r="V81">
        <v>0.85</v>
      </c>
      <c r="W81">
        <v>0.19</v>
      </c>
      <c r="X81">
        <v>1.1000000000000001</v>
      </c>
      <c r="Y81">
        <v>2</v>
      </c>
      <c r="Z81">
        <v>10</v>
      </c>
    </row>
    <row r="82" spans="1:26" x14ac:dyDescent="0.25">
      <c r="A82">
        <v>3</v>
      </c>
      <c r="B82">
        <v>55</v>
      </c>
      <c r="C82" t="s">
        <v>34</v>
      </c>
      <c r="D82">
        <v>6.3704000000000001</v>
      </c>
      <c r="E82">
        <v>15.7</v>
      </c>
      <c r="F82">
        <v>13.06</v>
      </c>
      <c r="G82">
        <v>34.08</v>
      </c>
      <c r="H82">
        <v>0.59</v>
      </c>
      <c r="I82">
        <v>23</v>
      </c>
      <c r="J82">
        <v>119.93</v>
      </c>
      <c r="K82">
        <v>43.4</v>
      </c>
      <c r="L82">
        <v>4</v>
      </c>
      <c r="M82">
        <v>0</v>
      </c>
      <c r="N82">
        <v>17.53</v>
      </c>
      <c r="O82">
        <v>15025.44</v>
      </c>
      <c r="P82">
        <v>99.85</v>
      </c>
      <c r="Q82">
        <v>1207.02</v>
      </c>
      <c r="R82">
        <v>117.76</v>
      </c>
      <c r="S82">
        <v>79.25</v>
      </c>
      <c r="T82">
        <v>16769.38</v>
      </c>
      <c r="U82">
        <v>0.67</v>
      </c>
      <c r="V82">
        <v>0.85</v>
      </c>
      <c r="W82">
        <v>0.21</v>
      </c>
      <c r="X82">
        <v>1</v>
      </c>
      <c r="Y82">
        <v>2</v>
      </c>
      <c r="Z8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87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INDEX(resultados!$A$2:$ZZ$82, 1, MATCH($B$1, resultados!$A$1:$ZZ$1, 0))</f>
        <v>#N/A</v>
      </c>
      <c r="B7" t="e">
        <f>INDEX(resultados!$A$2:$ZZ$82, 1, MATCH($B$2, resultados!$A$1:$ZZ$1, 0))</f>
        <v>#N/A</v>
      </c>
      <c r="C7" t="e">
        <f>INDEX(resultados!$A$2:$ZZ$82, 1, MATCH($B$3, resultados!$A$1:$ZZ$1, 0))</f>
        <v>#N/A</v>
      </c>
    </row>
    <row r="8" spans="1:3" x14ac:dyDescent="0.25">
      <c r="A8" t="e">
        <f>INDEX(resultados!$A$2:$ZZ$82, 2, MATCH($B$1, resultados!$A$1:$ZZ$1, 0))</f>
        <v>#N/A</v>
      </c>
      <c r="B8" t="e">
        <f>INDEX(resultados!$A$2:$ZZ$82, 2, MATCH($B$2, resultados!$A$1:$ZZ$1, 0))</f>
        <v>#N/A</v>
      </c>
      <c r="C8" t="e">
        <f>INDEX(resultados!$A$2:$ZZ$82, 2, MATCH($B$3, resultados!$A$1:$ZZ$1, 0))</f>
        <v>#N/A</v>
      </c>
    </row>
    <row r="9" spans="1:3" x14ac:dyDescent="0.25">
      <c r="A9" t="e">
        <f>INDEX(resultados!$A$2:$ZZ$82, 3, MATCH($B$1, resultados!$A$1:$ZZ$1, 0))</f>
        <v>#N/A</v>
      </c>
      <c r="B9" t="e">
        <f>INDEX(resultados!$A$2:$ZZ$82, 3, MATCH($B$2, resultados!$A$1:$ZZ$1, 0))</f>
        <v>#N/A</v>
      </c>
      <c r="C9" t="e">
        <f>INDEX(resultados!$A$2:$ZZ$82, 3, MATCH($B$3, resultados!$A$1:$ZZ$1, 0))</f>
        <v>#N/A</v>
      </c>
    </row>
    <row r="10" spans="1:3" x14ac:dyDescent="0.25">
      <c r="A10" t="e">
        <f>INDEX(resultados!$A$2:$ZZ$82, 4, MATCH($B$1, resultados!$A$1:$ZZ$1, 0))</f>
        <v>#N/A</v>
      </c>
      <c r="B10" t="e">
        <f>INDEX(resultados!$A$2:$ZZ$82, 4, MATCH($B$2, resultados!$A$1:$ZZ$1, 0))</f>
        <v>#N/A</v>
      </c>
      <c r="C10" t="e">
        <f>INDEX(resultados!$A$2:$ZZ$82, 4, MATCH($B$3, resultados!$A$1:$ZZ$1, 0))</f>
        <v>#N/A</v>
      </c>
    </row>
    <row r="11" spans="1:3" x14ac:dyDescent="0.25">
      <c r="A11" t="e">
        <f>INDEX(resultados!$A$2:$ZZ$82, 5, MATCH($B$1, resultados!$A$1:$ZZ$1, 0))</f>
        <v>#N/A</v>
      </c>
      <c r="B11" t="e">
        <f>INDEX(resultados!$A$2:$ZZ$82, 5, MATCH($B$2, resultados!$A$1:$ZZ$1, 0))</f>
        <v>#N/A</v>
      </c>
      <c r="C11" t="e">
        <f>INDEX(resultados!$A$2:$ZZ$82, 5, MATCH($B$3, resultados!$A$1:$ZZ$1, 0))</f>
        <v>#N/A</v>
      </c>
    </row>
    <row r="12" spans="1:3" x14ac:dyDescent="0.25">
      <c r="A12" t="e">
        <f>INDEX(resultados!$A$2:$ZZ$82, 6, MATCH($B$1, resultados!$A$1:$ZZ$1, 0))</f>
        <v>#N/A</v>
      </c>
      <c r="B12" t="e">
        <f>INDEX(resultados!$A$2:$ZZ$82, 6, MATCH($B$2, resultados!$A$1:$ZZ$1, 0))</f>
        <v>#N/A</v>
      </c>
      <c r="C12" t="e">
        <f>INDEX(resultados!$A$2:$ZZ$82, 6, MATCH($B$3, resultados!$A$1:$ZZ$1, 0))</f>
        <v>#N/A</v>
      </c>
    </row>
    <row r="13" spans="1:3" x14ac:dyDescent="0.25">
      <c r="A13" t="e">
        <f>INDEX(resultados!$A$2:$ZZ$82, 7, MATCH($B$1, resultados!$A$1:$ZZ$1, 0))</f>
        <v>#N/A</v>
      </c>
      <c r="B13" t="e">
        <f>INDEX(resultados!$A$2:$ZZ$82, 7, MATCH($B$2, resultados!$A$1:$ZZ$1, 0))</f>
        <v>#N/A</v>
      </c>
      <c r="C13" t="e">
        <f>INDEX(resultados!$A$2:$ZZ$82, 7, MATCH($B$3, resultados!$A$1:$ZZ$1, 0))</f>
        <v>#N/A</v>
      </c>
    </row>
    <row r="14" spans="1:3" x14ac:dyDescent="0.25">
      <c r="A14" t="e">
        <f>INDEX(resultados!$A$2:$ZZ$82, 8, MATCH($B$1, resultados!$A$1:$ZZ$1, 0))</f>
        <v>#N/A</v>
      </c>
      <c r="B14" t="e">
        <f>INDEX(resultados!$A$2:$ZZ$82, 8, MATCH($B$2, resultados!$A$1:$ZZ$1, 0))</f>
        <v>#N/A</v>
      </c>
      <c r="C14" t="e">
        <f>INDEX(resultados!$A$2:$ZZ$82, 8, MATCH($B$3, resultados!$A$1:$ZZ$1, 0))</f>
        <v>#N/A</v>
      </c>
    </row>
    <row r="15" spans="1:3" x14ac:dyDescent="0.25">
      <c r="A15" t="e">
        <f>INDEX(resultados!$A$2:$ZZ$82, 9, MATCH($B$1, resultados!$A$1:$ZZ$1, 0))</f>
        <v>#N/A</v>
      </c>
      <c r="B15" t="e">
        <f>INDEX(resultados!$A$2:$ZZ$82, 9, MATCH($B$2, resultados!$A$1:$ZZ$1, 0))</f>
        <v>#N/A</v>
      </c>
      <c r="C15" t="e">
        <f>INDEX(resultados!$A$2:$ZZ$82, 9, MATCH($B$3, resultados!$A$1:$ZZ$1, 0))</f>
        <v>#N/A</v>
      </c>
    </row>
    <row r="16" spans="1:3" x14ac:dyDescent="0.25">
      <c r="A16" t="e">
        <f>INDEX(resultados!$A$2:$ZZ$82, 10, MATCH($B$1, resultados!$A$1:$ZZ$1, 0))</f>
        <v>#N/A</v>
      </c>
      <c r="B16" t="e">
        <f>INDEX(resultados!$A$2:$ZZ$82, 10, MATCH($B$2, resultados!$A$1:$ZZ$1, 0))</f>
        <v>#N/A</v>
      </c>
      <c r="C16" t="e">
        <f>INDEX(resultados!$A$2:$ZZ$82, 10, MATCH($B$3, resultados!$A$1:$ZZ$1, 0))</f>
        <v>#N/A</v>
      </c>
    </row>
    <row r="17" spans="1:3" x14ac:dyDescent="0.25">
      <c r="A17" t="e">
        <f>INDEX(resultados!$A$2:$ZZ$82, 11, MATCH($B$1, resultados!$A$1:$ZZ$1, 0))</f>
        <v>#N/A</v>
      </c>
      <c r="B17" t="e">
        <f>INDEX(resultados!$A$2:$ZZ$82, 11, MATCH($B$2, resultados!$A$1:$ZZ$1, 0))</f>
        <v>#N/A</v>
      </c>
      <c r="C17" t="e">
        <f>INDEX(resultados!$A$2:$ZZ$82, 11, MATCH($B$3, resultados!$A$1:$ZZ$1, 0))</f>
        <v>#N/A</v>
      </c>
    </row>
    <row r="18" spans="1:3" x14ac:dyDescent="0.25">
      <c r="A18" t="e">
        <f>INDEX(resultados!$A$2:$ZZ$82, 12, MATCH($B$1, resultados!$A$1:$ZZ$1, 0))</f>
        <v>#N/A</v>
      </c>
      <c r="B18" t="e">
        <f>INDEX(resultados!$A$2:$ZZ$82, 12, MATCH($B$2, resultados!$A$1:$ZZ$1, 0))</f>
        <v>#N/A</v>
      </c>
      <c r="C18" t="e">
        <f>INDEX(resultados!$A$2:$ZZ$82, 12, MATCH($B$3, resultados!$A$1:$ZZ$1, 0))</f>
        <v>#N/A</v>
      </c>
    </row>
    <row r="19" spans="1:3" x14ac:dyDescent="0.25">
      <c r="A19" t="e">
        <f>INDEX(resultados!$A$2:$ZZ$82, 13, MATCH($B$1, resultados!$A$1:$ZZ$1, 0))</f>
        <v>#N/A</v>
      </c>
      <c r="B19" t="e">
        <f>INDEX(resultados!$A$2:$ZZ$82, 13, MATCH($B$2, resultados!$A$1:$ZZ$1, 0))</f>
        <v>#N/A</v>
      </c>
      <c r="C19" t="e">
        <f>INDEX(resultados!$A$2:$ZZ$82, 13, MATCH($B$3, resultados!$A$1:$ZZ$1, 0))</f>
        <v>#N/A</v>
      </c>
    </row>
    <row r="20" spans="1:3" x14ac:dyDescent="0.25">
      <c r="A20" t="e">
        <f>INDEX(resultados!$A$2:$ZZ$82, 14, MATCH($B$1, resultados!$A$1:$ZZ$1, 0))</f>
        <v>#N/A</v>
      </c>
      <c r="B20" t="e">
        <f>INDEX(resultados!$A$2:$ZZ$82, 14, MATCH($B$2, resultados!$A$1:$ZZ$1, 0))</f>
        <v>#N/A</v>
      </c>
      <c r="C20" t="e">
        <f>INDEX(resultados!$A$2:$ZZ$82, 14, MATCH($B$3, resultados!$A$1:$ZZ$1, 0))</f>
        <v>#N/A</v>
      </c>
    </row>
    <row r="21" spans="1:3" x14ac:dyDescent="0.25">
      <c r="A21" t="e">
        <f>INDEX(resultados!$A$2:$ZZ$82, 15, MATCH($B$1, resultados!$A$1:$ZZ$1, 0))</f>
        <v>#N/A</v>
      </c>
      <c r="B21" t="e">
        <f>INDEX(resultados!$A$2:$ZZ$82, 15, MATCH($B$2, resultados!$A$1:$ZZ$1, 0))</f>
        <v>#N/A</v>
      </c>
      <c r="C21" t="e">
        <f>INDEX(resultados!$A$2:$ZZ$82, 15, MATCH($B$3, resultados!$A$1:$ZZ$1, 0))</f>
        <v>#N/A</v>
      </c>
    </row>
    <row r="22" spans="1:3" x14ac:dyDescent="0.25">
      <c r="A22" t="e">
        <f>INDEX(resultados!$A$2:$ZZ$82, 16, MATCH($B$1, resultados!$A$1:$ZZ$1, 0))</f>
        <v>#N/A</v>
      </c>
      <c r="B22" t="e">
        <f>INDEX(resultados!$A$2:$ZZ$82, 16, MATCH($B$2, resultados!$A$1:$ZZ$1, 0))</f>
        <v>#N/A</v>
      </c>
      <c r="C22" t="e">
        <f>INDEX(resultados!$A$2:$ZZ$82, 16, MATCH($B$3, resultados!$A$1:$ZZ$1, 0))</f>
        <v>#N/A</v>
      </c>
    </row>
    <row r="23" spans="1:3" x14ac:dyDescent="0.25">
      <c r="A23" t="e">
        <f>INDEX(resultados!$A$2:$ZZ$82, 17, MATCH($B$1, resultados!$A$1:$ZZ$1, 0))</f>
        <v>#N/A</v>
      </c>
      <c r="B23" t="e">
        <f>INDEX(resultados!$A$2:$ZZ$82, 17, MATCH($B$2, resultados!$A$1:$ZZ$1, 0))</f>
        <v>#N/A</v>
      </c>
      <c r="C23" t="e">
        <f>INDEX(resultados!$A$2:$ZZ$82, 17, MATCH($B$3, resultados!$A$1:$ZZ$1, 0))</f>
        <v>#N/A</v>
      </c>
    </row>
    <row r="24" spans="1:3" x14ac:dyDescent="0.25">
      <c r="A24" t="e">
        <f>INDEX(resultados!$A$2:$ZZ$82, 18, MATCH($B$1, resultados!$A$1:$ZZ$1, 0))</f>
        <v>#N/A</v>
      </c>
      <c r="B24" t="e">
        <f>INDEX(resultados!$A$2:$ZZ$82, 18, MATCH($B$2, resultados!$A$1:$ZZ$1, 0))</f>
        <v>#N/A</v>
      </c>
      <c r="C24" t="e">
        <f>INDEX(resultados!$A$2:$ZZ$82, 18, MATCH($B$3, resultados!$A$1:$ZZ$1, 0))</f>
        <v>#N/A</v>
      </c>
    </row>
    <row r="25" spans="1:3" x14ac:dyDescent="0.25">
      <c r="A25" t="e">
        <f>INDEX(resultados!$A$2:$ZZ$82, 19, MATCH($B$1, resultados!$A$1:$ZZ$1, 0))</f>
        <v>#N/A</v>
      </c>
      <c r="B25" t="e">
        <f>INDEX(resultados!$A$2:$ZZ$82, 19, MATCH($B$2, resultados!$A$1:$ZZ$1, 0))</f>
        <v>#N/A</v>
      </c>
      <c r="C25" t="e">
        <f>INDEX(resultados!$A$2:$ZZ$82, 19, MATCH($B$3, resultados!$A$1:$ZZ$1, 0))</f>
        <v>#N/A</v>
      </c>
    </row>
    <row r="26" spans="1:3" x14ac:dyDescent="0.25">
      <c r="A26" t="e">
        <f>INDEX(resultados!$A$2:$ZZ$82, 20, MATCH($B$1, resultados!$A$1:$ZZ$1, 0))</f>
        <v>#N/A</v>
      </c>
      <c r="B26" t="e">
        <f>INDEX(resultados!$A$2:$ZZ$82, 20, MATCH($B$2, resultados!$A$1:$ZZ$1, 0))</f>
        <v>#N/A</v>
      </c>
      <c r="C26" t="e">
        <f>INDEX(resultados!$A$2:$ZZ$82, 20, MATCH($B$3, resultados!$A$1:$ZZ$1, 0))</f>
        <v>#N/A</v>
      </c>
    </row>
    <row r="27" spans="1:3" x14ac:dyDescent="0.25">
      <c r="A27" t="e">
        <f>INDEX(resultados!$A$2:$ZZ$82, 21, MATCH($B$1, resultados!$A$1:$ZZ$1, 0))</f>
        <v>#N/A</v>
      </c>
      <c r="B27" t="e">
        <f>INDEX(resultados!$A$2:$ZZ$82, 21, MATCH($B$2, resultados!$A$1:$ZZ$1, 0))</f>
        <v>#N/A</v>
      </c>
      <c r="C27" t="e">
        <f>INDEX(resultados!$A$2:$ZZ$82, 21, MATCH($B$3, resultados!$A$1:$ZZ$1, 0))</f>
        <v>#N/A</v>
      </c>
    </row>
    <row r="28" spans="1:3" x14ac:dyDescent="0.25">
      <c r="A28" t="e">
        <f>INDEX(resultados!$A$2:$ZZ$82, 22, MATCH($B$1, resultados!$A$1:$ZZ$1, 0))</f>
        <v>#N/A</v>
      </c>
      <c r="B28" t="e">
        <f>INDEX(resultados!$A$2:$ZZ$82, 22, MATCH($B$2, resultados!$A$1:$ZZ$1, 0))</f>
        <v>#N/A</v>
      </c>
      <c r="C28" t="e">
        <f>INDEX(resultados!$A$2:$ZZ$82, 22, MATCH($B$3, resultados!$A$1:$ZZ$1, 0))</f>
        <v>#N/A</v>
      </c>
    </row>
    <row r="29" spans="1:3" x14ac:dyDescent="0.25">
      <c r="A29" t="e">
        <f>INDEX(resultados!$A$2:$ZZ$82, 23, MATCH($B$1, resultados!$A$1:$ZZ$1, 0))</f>
        <v>#N/A</v>
      </c>
      <c r="B29" t="e">
        <f>INDEX(resultados!$A$2:$ZZ$82, 23, MATCH($B$2, resultados!$A$1:$ZZ$1, 0))</f>
        <v>#N/A</v>
      </c>
      <c r="C29" t="e">
        <f>INDEX(resultados!$A$2:$ZZ$82, 23, MATCH($B$3, resultados!$A$1:$ZZ$1, 0))</f>
        <v>#N/A</v>
      </c>
    </row>
    <row r="30" spans="1:3" x14ac:dyDescent="0.25">
      <c r="A30" t="e">
        <f>INDEX(resultados!$A$2:$ZZ$82, 24, MATCH($B$1, resultados!$A$1:$ZZ$1, 0))</f>
        <v>#N/A</v>
      </c>
      <c r="B30" t="e">
        <f>INDEX(resultados!$A$2:$ZZ$82, 24, MATCH($B$2, resultados!$A$1:$ZZ$1, 0))</f>
        <v>#N/A</v>
      </c>
      <c r="C30" t="e">
        <f>INDEX(resultados!$A$2:$ZZ$82, 24, MATCH($B$3, resultados!$A$1:$ZZ$1, 0))</f>
        <v>#N/A</v>
      </c>
    </row>
    <row r="31" spans="1:3" x14ac:dyDescent="0.25">
      <c r="A31" t="e">
        <f>INDEX(resultados!$A$2:$ZZ$82, 25, MATCH($B$1, resultados!$A$1:$ZZ$1, 0))</f>
        <v>#N/A</v>
      </c>
      <c r="B31" t="e">
        <f>INDEX(resultados!$A$2:$ZZ$82, 25, MATCH($B$2, resultados!$A$1:$ZZ$1, 0))</f>
        <v>#N/A</v>
      </c>
      <c r="C31" t="e">
        <f>INDEX(resultados!$A$2:$ZZ$82, 25, MATCH($B$3, resultados!$A$1:$ZZ$1, 0))</f>
        <v>#N/A</v>
      </c>
    </row>
    <row r="32" spans="1:3" x14ac:dyDescent="0.25">
      <c r="A32" t="e">
        <f>INDEX(resultados!$A$2:$ZZ$82, 26, MATCH($B$1, resultados!$A$1:$ZZ$1, 0))</f>
        <v>#N/A</v>
      </c>
      <c r="B32" t="e">
        <f>INDEX(resultados!$A$2:$ZZ$82, 26, MATCH($B$2, resultados!$A$1:$ZZ$1, 0))</f>
        <v>#N/A</v>
      </c>
      <c r="C32" t="e">
        <f>INDEX(resultados!$A$2:$ZZ$82, 26, MATCH($B$3, resultados!$A$1:$ZZ$1, 0))</f>
        <v>#N/A</v>
      </c>
    </row>
    <row r="33" spans="1:3" x14ac:dyDescent="0.25">
      <c r="A33" t="e">
        <f>INDEX(resultados!$A$2:$ZZ$82, 27, MATCH($B$1, resultados!$A$1:$ZZ$1, 0))</f>
        <v>#N/A</v>
      </c>
      <c r="B33" t="e">
        <f>INDEX(resultados!$A$2:$ZZ$82, 27, MATCH($B$2, resultados!$A$1:$ZZ$1, 0))</f>
        <v>#N/A</v>
      </c>
      <c r="C33" t="e">
        <f>INDEX(resultados!$A$2:$ZZ$82, 27, MATCH($B$3, resultados!$A$1:$ZZ$1, 0))</f>
        <v>#N/A</v>
      </c>
    </row>
    <row r="34" spans="1:3" x14ac:dyDescent="0.25">
      <c r="A34" t="e">
        <f>INDEX(resultados!$A$2:$ZZ$82, 28, MATCH($B$1, resultados!$A$1:$ZZ$1, 0))</f>
        <v>#N/A</v>
      </c>
      <c r="B34" t="e">
        <f>INDEX(resultados!$A$2:$ZZ$82, 28, MATCH($B$2, resultados!$A$1:$ZZ$1, 0))</f>
        <v>#N/A</v>
      </c>
      <c r="C34" t="e">
        <f>INDEX(resultados!$A$2:$ZZ$82, 28, MATCH($B$3, resultados!$A$1:$ZZ$1, 0))</f>
        <v>#N/A</v>
      </c>
    </row>
    <row r="35" spans="1:3" x14ac:dyDescent="0.25">
      <c r="A35" t="e">
        <f>INDEX(resultados!$A$2:$ZZ$82, 29, MATCH($B$1, resultados!$A$1:$ZZ$1, 0))</f>
        <v>#N/A</v>
      </c>
      <c r="B35" t="e">
        <f>INDEX(resultados!$A$2:$ZZ$82, 29, MATCH($B$2, resultados!$A$1:$ZZ$1, 0))</f>
        <v>#N/A</v>
      </c>
      <c r="C35" t="e">
        <f>INDEX(resultados!$A$2:$ZZ$82, 29, MATCH($B$3, resultados!$A$1:$ZZ$1, 0))</f>
        <v>#N/A</v>
      </c>
    </row>
    <row r="36" spans="1:3" x14ac:dyDescent="0.25">
      <c r="A36" t="e">
        <f>INDEX(resultados!$A$2:$ZZ$82, 30, MATCH($B$1, resultados!$A$1:$ZZ$1, 0))</f>
        <v>#N/A</v>
      </c>
      <c r="B36" t="e">
        <f>INDEX(resultados!$A$2:$ZZ$82, 30, MATCH($B$2, resultados!$A$1:$ZZ$1, 0))</f>
        <v>#N/A</v>
      </c>
      <c r="C36" t="e">
        <f>INDEX(resultados!$A$2:$ZZ$82, 30, MATCH($B$3, resultados!$A$1:$ZZ$1, 0))</f>
        <v>#N/A</v>
      </c>
    </row>
    <row r="37" spans="1:3" x14ac:dyDescent="0.25">
      <c r="A37" t="e">
        <f>INDEX(resultados!$A$2:$ZZ$82, 31, MATCH($B$1, resultados!$A$1:$ZZ$1, 0))</f>
        <v>#N/A</v>
      </c>
      <c r="B37" t="e">
        <f>INDEX(resultados!$A$2:$ZZ$82, 31, MATCH($B$2, resultados!$A$1:$ZZ$1, 0))</f>
        <v>#N/A</v>
      </c>
      <c r="C37" t="e">
        <f>INDEX(resultados!$A$2:$ZZ$82, 31, MATCH($B$3, resultados!$A$1:$ZZ$1, 0))</f>
        <v>#N/A</v>
      </c>
    </row>
    <row r="38" spans="1:3" x14ac:dyDescent="0.25">
      <c r="A38" t="e">
        <f>INDEX(resultados!$A$2:$ZZ$82, 32, MATCH($B$1, resultados!$A$1:$ZZ$1, 0))</f>
        <v>#N/A</v>
      </c>
      <c r="B38" t="e">
        <f>INDEX(resultados!$A$2:$ZZ$82, 32, MATCH($B$2, resultados!$A$1:$ZZ$1, 0))</f>
        <v>#N/A</v>
      </c>
      <c r="C38" t="e">
        <f>INDEX(resultados!$A$2:$ZZ$82, 32, MATCH($B$3, resultados!$A$1:$ZZ$1, 0))</f>
        <v>#N/A</v>
      </c>
    </row>
    <row r="39" spans="1:3" x14ac:dyDescent="0.25">
      <c r="A39" t="e">
        <f>INDEX(resultados!$A$2:$ZZ$82, 33, MATCH($B$1, resultados!$A$1:$ZZ$1, 0))</f>
        <v>#N/A</v>
      </c>
      <c r="B39" t="e">
        <f>INDEX(resultados!$A$2:$ZZ$82, 33, MATCH($B$2, resultados!$A$1:$ZZ$1, 0))</f>
        <v>#N/A</v>
      </c>
      <c r="C39" t="e">
        <f>INDEX(resultados!$A$2:$ZZ$82, 33, MATCH($B$3, resultados!$A$1:$ZZ$1, 0))</f>
        <v>#N/A</v>
      </c>
    </row>
    <row r="40" spans="1:3" x14ac:dyDescent="0.25">
      <c r="A40" t="e">
        <f>INDEX(resultados!$A$2:$ZZ$82, 34, MATCH($B$1, resultados!$A$1:$ZZ$1, 0))</f>
        <v>#N/A</v>
      </c>
      <c r="B40" t="e">
        <f>INDEX(resultados!$A$2:$ZZ$82, 34, MATCH($B$2, resultados!$A$1:$ZZ$1, 0))</f>
        <v>#N/A</v>
      </c>
      <c r="C40" t="e">
        <f>INDEX(resultados!$A$2:$ZZ$82, 34, MATCH($B$3, resultados!$A$1:$ZZ$1, 0))</f>
        <v>#N/A</v>
      </c>
    </row>
    <row r="41" spans="1:3" x14ac:dyDescent="0.25">
      <c r="A41" t="e">
        <f>INDEX(resultados!$A$2:$ZZ$82, 35, MATCH($B$1, resultados!$A$1:$ZZ$1, 0))</f>
        <v>#N/A</v>
      </c>
      <c r="B41" t="e">
        <f>INDEX(resultados!$A$2:$ZZ$82, 35, MATCH($B$2, resultados!$A$1:$ZZ$1, 0))</f>
        <v>#N/A</v>
      </c>
      <c r="C41" t="e">
        <f>INDEX(resultados!$A$2:$ZZ$82, 35, MATCH($B$3, resultados!$A$1:$ZZ$1, 0))</f>
        <v>#N/A</v>
      </c>
    </row>
    <row r="42" spans="1:3" x14ac:dyDescent="0.25">
      <c r="A42" t="e">
        <f>INDEX(resultados!$A$2:$ZZ$82, 36, MATCH($B$1, resultados!$A$1:$ZZ$1, 0))</f>
        <v>#N/A</v>
      </c>
      <c r="B42" t="e">
        <f>INDEX(resultados!$A$2:$ZZ$82, 36, MATCH($B$2, resultados!$A$1:$ZZ$1, 0))</f>
        <v>#N/A</v>
      </c>
      <c r="C42" t="e">
        <f>INDEX(resultados!$A$2:$ZZ$82, 36, MATCH($B$3, resultados!$A$1:$ZZ$1, 0))</f>
        <v>#N/A</v>
      </c>
    </row>
    <row r="43" spans="1:3" x14ac:dyDescent="0.25">
      <c r="A43" t="e">
        <f>INDEX(resultados!$A$2:$ZZ$82, 37, MATCH($B$1, resultados!$A$1:$ZZ$1, 0))</f>
        <v>#N/A</v>
      </c>
      <c r="B43" t="e">
        <f>INDEX(resultados!$A$2:$ZZ$82, 37, MATCH($B$2, resultados!$A$1:$ZZ$1, 0))</f>
        <v>#N/A</v>
      </c>
      <c r="C43" t="e">
        <f>INDEX(resultados!$A$2:$ZZ$82, 37, MATCH($B$3, resultados!$A$1:$ZZ$1, 0))</f>
        <v>#N/A</v>
      </c>
    </row>
    <row r="44" spans="1:3" x14ac:dyDescent="0.25">
      <c r="A44" t="e">
        <f>INDEX(resultados!$A$2:$ZZ$82, 38, MATCH($B$1, resultados!$A$1:$ZZ$1, 0))</f>
        <v>#N/A</v>
      </c>
      <c r="B44" t="e">
        <f>INDEX(resultados!$A$2:$ZZ$82, 38, MATCH($B$2, resultados!$A$1:$ZZ$1, 0))</f>
        <v>#N/A</v>
      </c>
      <c r="C44" t="e">
        <f>INDEX(resultados!$A$2:$ZZ$82, 38, MATCH($B$3, resultados!$A$1:$ZZ$1, 0))</f>
        <v>#N/A</v>
      </c>
    </row>
    <row r="45" spans="1:3" x14ac:dyDescent="0.25">
      <c r="A45" t="e">
        <f>INDEX(resultados!$A$2:$ZZ$82, 39, MATCH($B$1, resultados!$A$1:$ZZ$1, 0))</f>
        <v>#N/A</v>
      </c>
      <c r="B45" t="e">
        <f>INDEX(resultados!$A$2:$ZZ$82, 39, MATCH($B$2, resultados!$A$1:$ZZ$1, 0))</f>
        <v>#N/A</v>
      </c>
      <c r="C45" t="e">
        <f>INDEX(resultados!$A$2:$ZZ$82, 39, MATCH($B$3, resultados!$A$1:$ZZ$1, 0))</f>
        <v>#N/A</v>
      </c>
    </row>
    <row r="46" spans="1:3" x14ac:dyDescent="0.25">
      <c r="A46" t="e">
        <f>INDEX(resultados!$A$2:$ZZ$82, 40, MATCH($B$1, resultados!$A$1:$ZZ$1, 0))</f>
        <v>#N/A</v>
      </c>
      <c r="B46" t="e">
        <f>INDEX(resultados!$A$2:$ZZ$82, 40, MATCH($B$2, resultados!$A$1:$ZZ$1, 0))</f>
        <v>#N/A</v>
      </c>
      <c r="C46" t="e">
        <f>INDEX(resultados!$A$2:$ZZ$82, 40, MATCH($B$3, resultados!$A$1:$ZZ$1, 0))</f>
        <v>#N/A</v>
      </c>
    </row>
    <row r="47" spans="1:3" x14ac:dyDescent="0.25">
      <c r="A47" t="e">
        <f>INDEX(resultados!$A$2:$ZZ$82, 41, MATCH($B$1, resultados!$A$1:$ZZ$1, 0))</f>
        <v>#N/A</v>
      </c>
      <c r="B47" t="e">
        <f>INDEX(resultados!$A$2:$ZZ$82, 41, MATCH($B$2, resultados!$A$1:$ZZ$1, 0))</f>
        <v>#N/A</v>
      </c>
      <c r="C47" t="e">
        <f>INDEX(resultados!$A$2:$ZZ$82, 41, MATCH($B$3, resultados!$A$1:$ZZ$1, 0))</f>
        <v>#N/A</v>
      </c>
    </row>
    <row r="48" spans="1:3" x14ac:dyDescent="0.25">
      <c r="A48" t="e">
        <f>INDEX(resultados!$A$2:$ZZ$82, 42, MATCH($B$1, resultados!$A$1:$ZZ$1, 0))</f>
        <v>#N/A</v>
      </c>
      <c r="B48" t="e">
        <f>INDEX(resultados!$A$2:$ZZ$82, 42, MATCH($B$2, resultados!$A$1:$ZZ$1, 0))</f>
        <v>#N/A</v>
      </c>
      <c r="C48" t="e">
        <f>INDEX(resultados!$A$2:$ZZ$82, 42, MATCH($B$3, resultados!$A$1:$ZZ$1, 0))</f>
        <v>#N/A</v>
      </c>
    </row>
    <row r="49" spans="1:3" x14ac:dyDescent="0.25">
      <c r="A49" t="e">
        <f>INDEX(resultados!$A$2:$ZZ$82, 43, MATCH($B$1, resultados!$A$1:$ZZ$1, 0))</f>
        <v>#N/A</v>
      </c>
      <c r="B49" t="e">
        <f>INDEX(resultados!$A$2:$ZZ$82, 43, MATCH($B$2, resultados!$A$1:$ZZ$1, 0))</f>
        <v>#N/A</v>
      </c>
      <c r="C49" t="e">
        <f>INDEX(resultados!$A$2:$ZZ$82, 43, MATCH($B$3, resultados!$A$1:$ZZ$1, 0))</f>
        <v>#N/A</v>
      </c>
    </row>
    <row r="50" spans="1:3" x14ac:dyDescent="0.25">
      <c r="A50" t="e">
        <f>INDEX(resultados!$A$2:$ZZ$82, 44, MATCH($B$1, resultados!$A$1:$ZZ$1, 0))</f>
        <v>#N/A</v>
      </c>
      <c r="B50" t="e">
        <f>INDEX(resultados!$A$2:$ZZ$82, 44, MATCH($B$2, resultados!$A$1:$ZZ$1, 0))</f>
        <v>#N/A</v>
      </c>
      <c r="C50" t="e">
        <f>INDEX(resultados!$A$2:$ZZ$82, 44, MATCH($B$3, resultados!$A$1:$ZZ$1, 0))</f>
        <v>#N/A</v>
      </c>
    </row>
    <row r="51" spans="1:3" x14ac:dyDescent="0.25">
      <c r="A51" t="e">
        <f>INDEX(resultados!$A$2:$ZZ$82, 45, MATCH($B$1, resultados!$A$1:$ZZ$1, 0))</f>
        <v>#N/A</v>
      </c>
      <c r="B51" t="e">
        <f>INDEX(resultados!$A$2:$ZZ$82, 45, MATCH($B$2, resultados!$A$1:$ZZ$1, 0))</f>
        <v>#N/A</v>
      </c>
      <c r="C51" t="e">
        <f>INDEX(resultados!$A$2:$ZZ$82, 45, MATCH($B$3, resultados!$A$1:$ZZ$1, 0))</f>
        <v>#N/A</v>
      </c>
    </row>
    <row r="52" spans="1:3" x14ac:dyDescent="0.25">
      <c r="A52" t="e">
        <f>INDEX(resultados!$A$2:$ZZ$82, 46, MATCH($B$1, resultados!$A$1:$ZZ$1, 0))</f>
        <v>#N/A</v>
      </c>
      <c r="B52" t="e">
        <f>INDEX(resultados!$A$2:$ZZ$82, 46, MATCH($B$2, resultados!$A$1:$ZZ$1, 0))</f>
        <v>#N/A</v>
      </c>
      <c r="C52" t="e">
        <f>INDEX(resultados!$A$2:$ZZ$82, 46, MATCH($B$3, resultados!$A$1:$ZZ$1, 0))</f>
        <v>#N/A</v>
      </c>
    </row>
    <row r="53" spans="1:3" x14ac:dyDescent="0.25">
      <c r="A53" t="e">
        <f>INDEX(resultados!$A$2:$ZZ$82, 47, MATCH($B$1, resultados!$A$1:$ZZ$1, 0))</f>
        <v>#N/A</v>
      </c>
      <c r="B53" t="e">
        <f>INDEX(resultados!$A$2:$ZZ$82, 47, MATCH($B$2, resultados!$A$1:$ZZ$1, 0))</f>
        <v>#N/A</v>
      </c>
      <c r="C53" t="e">
        <f>INDEX(resultados!$A$2:$ZZ$82, 47, MATCH($B$3, resultados!$A$1:$ZZ$1, 0))</f>
        <v>#N/A</v>
      </c>
    </row>
    <row r="54" spans="1:3" x14ac:dyDescent="0.25">
      <c r="A54" t="e">
        <f>INDEX(resultados!$A$2:$ZZ$82, 48, MATCH($B$1, resultados!$A$1:$ZZ$1, 0))</f>
        <v>#N/A</v>
      </c>
      <c r="B54" t="e">
        <f>INDEX(resultados!$A$2:$ZZ$82, 48, MATCH($B$2, resultados!$A$1:$ZZ$1, 0))</f>
        <v>#N/A</v>
      </c>
      <c r="C54" t="e">
        <f>INDEX(resultados!$A$2:$ZZ$82, 48, MATCH($B$3, resultados!$A$1:$ZZ$1, 0))</f>
        <v>#N/A</v>
      </c>
    </row>
    <row r="55" spans="1:3" x14ac:dyDescent="0.25">
      <c r="A55" t="e">
        <f>INDEX(resultados!$A$2:$ZZ$82, 49, MATCH($B$1, resultados!$A$1:$ZZ$1, 0))</f>
        <v>#N/A</v>
      </c>
      <c r="B55" t="e">
        <f>INDEX(resultados!$A$2:$ZZ$82, 49, MATCH($B$2, resultados!$A$1:$ZZ$1, 0))</f>
        <v>#N/A</v>
      </c>
      <c r="C55" t="e">
        <f>INDEX(resultados!$A$2:$ZZ$82, 49, MATCH($B$3, resultados!$A$1:$ZZ$1, 0))</f>
        <v>#N/A</v>
      </c>
    </row>
    <row r="56" spans="1:3" x14ac:dyDescent="0.25">
      <c r="A56" t="e">
        <f>INDEX(resultados!$A$2:$ZZ$82, 50, MATCH($B$1, resultados!$A$1:$ZZ$1, 0))</f>
        <v>#N/A</v>
      </c>
      <c r="B56" t="e">
        <f>INDEX(resultados!$A$2:$ZZ$82, 50, MATCH($B$2, resultados!$A$1:$ZZ$1, 0))</f>
        <v>#N/A</v>
      </c>
      <c r="C56" t="e">
        <f>INDEX(resultados!$A$2:$ZZ$82, 50, MATCH($B$3, resultados!$A$1:$ZZ$1, 0))</f>
        <v>#N/A</v>
      </c>
    </row>
    <row r="57" spans="1:3" x14ac:dyDescent="0.25">
      <c r="A57" t="e">
        <f>INDEX(resultados!$A$2:$ZZ$82, 51, MATCH($B$1, resultados!$A$1:$ZZ$1, 0))</f>
        <v>#N/A</v>
      </c>
      <c r="B57" t="e">
        <f>INDEX(resultados!$A$2:$ZZ$82, 51, MATCH($B$2, resultados!$A$1:$ZZ$1, 0))</f>
        <v>#N/A</v>
      </c>
      <c r="C57" t="e">
        <f>INDEX(resultados!$A$2:$ZZ$82, 51, MATCH($B$3, resultados!$A$1:$ZZ$1, 0))</f>
        <v>#N/A</v>
      </c>
    </row>
    <row r="58" spans="1:3" x14ac:dyDescent="0.25">
      <c r="A58" t="e">
        <f>INDEX(resultados!$A$2:$ZZ$82, 52, MATCH($B$1, resultados!$A$1:$ZZ$1, 0))</f>
        <v>#N/A</v>
      </c>
      <c r="B58" t="e">
        <f>INDEX(resultados!$A$2:$ZZ$82, 52, MATCH($B$2, resultados!$A$1:$ZZ$1, 0))</f>
        <v>#N/A</v>
      </c>
      <c r="C58" t="e">
        <f>INDEX(resultados!$A$2:$ZZ$82, 52, MATCH($B$3, resultados!$A$1:$ZZ$1, 0))</f>
        <v>#N/A</v>
      </c>
    </row>
    <row r="59" spans="1:3" x14ac:dyDescent="0.25">
      <c r="A59" t="e">
        <f>INDEX(resultados!$A$2:$ZZ$82, 53, MATCH($B$1, resultados!$A$1:$ZZ$1, 0))</f>
        <v>#N/A</v>
      </c>
      <c r="B59" t="e">
        <f>INDEX(resultados!$A$2:$ZZ$82, 53, MATCH($B$2, resultados!$A$1:$ZZ$1, 0))</f>
        <v>#N/A</v>
      </c>
      <c r="C59" t="e">
        <f>INDEX(resultados!$A$2:$ZZ$82, 53, MATCH($B$3, resultados!$A$1:$ZZ$1, 0))</f>
        <v>#N/A</v>
      </c>
    </row>
    <row r="60" spans="1:3" x14ac:dyDescent="0.25">
      <c r="A60" t="e">
        <f>INDEX(resultados!$A$2:$ZZ$82, 54, MATCH($B$1, resultados!$A$1:$ZZ$1, 0))</f>
        <v>#N/A</v>
      </c>
      <c r="B60" t="e">
        <f>INDEX(resultados!$A$2:$ZZ$82, 54, MATCH($B$2, resultados!$A$1:$ZZ$1, 0))</f>
        <v>#N/A</v>
      </c>
      <c r="C60" t="e">
        <f>INDEX(resultados!$A$2:$ZZ$82, 54, MATCH($B$3, resultados!$A$1:$ZZ$1, 0))</f>
        <v>#N/A</v>
      </c>
    </row>
    <row r="61" spans="1:3" x14ac:dyDescent="0.25">
      <c r="A61" t="e">
        <f>INDEX(resultados!$A$2:$ZZ$82, 55, MATCH($B$1, resultados!$A$1:$ZZ$1, 0))</f>
        <v>#N/A</v>
      </c>
      <c r="B61" t="e">
        <f>INDEX(resultados!$A$2:$ZZ$82, 55, MATCH($B$2, resultados!$A$1:$ZZ$1, 0))</f>
        <v>#N/A</v>
      </c>
      <c r="C61" t="e">
        <f>INDEX(resultados!$A$2:$ZZ$82, 55, MATCH($B$3, resultados!$A$1:$ZZ$1, 0))</f>
        <v>#N/A</v>
      </c>
    </row>
    <row r="62" spans="1:3" x14ac:dyDescent="0.25">
      <c r="A62" t="e">
        <f>INDEX(resultados!$A$2:$ZZ$82, 56, MATCH($B$1, resultados!$A$1:$ZZ$1, 0))</f>
        <v>#N/A</v>
      </c>
      <c r="B62" t="e">
        <f>INDEX(resultados!$A$2:$ZZ$82, 56, MATCH($B$2, resultados!$A$1:$ZZ$1, 0))</f>
        <v>#N/A</v>
      </c>
      <c r="C62" t="e">
        <f>INDEX(resultados!$A$2:$ZZ$82, 56, MATCH($B$3, resultados!$A$1:$ZZ$1, 0))</f>
        <v>#N/A</v>
      </c>
    </row>
    <row r="63" spans="1:3" x14ac:dyDescent="0.25">
      <c r="A63" t="e">
        <f>INDEX(resultados!$A$2:$ZZ$82, 57, MATCH($B$1, resultados!$A$1:$ZZ$1, 0))</f>
        <v>#N/A</v>
      </c>
      <c r="B63" t="e">
        <f>INDEX(resultados!$A$2:$ZZ$82, 57, MATCH($B$2, resultados!$A$1:$ZZ$1, 0))</f>
        <v>#N/A</v>
      </c>
      <c r="C63" t="e">
        <f>INDEX(resultados!$A$2:$ZZ$82, 57, MATCH($B$3, resultados!$A$1:$ZZ$1, 0))</f>
        <v>#N/A</v>
      </c>
    </row>
    <row r="64" spans="1:3" x14ac:dyDescent="0.25">
      <c r="A64" t="e">
        <f>INDEX(resultados!$A$2:$ZZ$82, 58, MATCH($B$1, resultados!$A$1:$ZZ$1, 0))</f>
        <v>#N/A</v>
      </c>
      <c r="B64" t="e">
        <f>INDEX(resultados!$A$2:$ZZ$82, 58, MATCH($B$2, resultados!$A$1:$ZZ$1, 0))</f>
        <v>#N/A</v>
      </c>
      <c r="C64" t="e">
        <f>INDEX(resultados!$A$2:$ZZ$82, 58, MATCH($B$3, resultados!$A$1:$ZZ$1, 0))</f>
        <v>#N/A</v>
      </c>
    </row>
    <row r="65" spans="1:3" x14ac:dyDescent="0.25">
      <c r="A65" t="e">
        <f>INDEX(resultados!$A$2:$ZZ$82, 59, MATCH($B$1, resultados!$A$1:$ZZ$1, 0))</f>
        <v>#N/A</v>
      </c>
      <c r="B65" t="e">
        <f>INDEX(resultados!$A$2:$ZZ$82, 59, MATCH($B$2, resultados!$A$1:$ZZ$1, 0))</f>
        <v>#N/A</v>
      </c>
      <c r="C65" t="e">
        <f>INDEX(resultados!$A$2:$ZZ$82, 59, MATCH($B$3, resultados!$A$1:$ZZ$1, 0))</f>
        <v>#N/A</v>
      </c>
    </row>
    <row r="66" spans="1:3" x14ac:dyDescent="0.25">
      <c r="A66" t="e">
        <f>INDEX(resultados!$A$2:$ZZ$82, 60, MATCH($B$1, resultados!$A$1:$ZZ$1, 0))</f>
        <v>#N/A</v>
      </c>
      <c r="B66" t="e">
        <f>INDEX(resultados!$A$2:$ZZ$82, 60, MATCH($B$2, resultados!$A$1:$ZZ$1, 0))</f>
        <v>#N/A</v>
      </c>
      <c r="C66" t="e">
        <f>INDEX(resultados!$A$2:$ZZ$82, 60, MATCH($B$3, resultados!$A$1:$ZZ$1, 0))</f>
        <v>#N/A</v>
      </c>
    </row>
    <row r="67" spans="1:3" x14ac:dyDescent="0.25">
      <c r="A67" t="e">
        <f>INDEX(resultados!$A$2:$ZZ$82, 61, MATCH($B$1, resultados!$A$1:$ZZ$1, 0))</f>
        <v>#N/A</v>
      </c>
      <c r="B67" t="e">
        <f>INDEX(resultados!$A$2:$ZZ$82, 61, MATCH($B$2, resultados!$A$1:$ZZ$1, 0))</f>
        <v>#N/A</v>
      </c>
      <c r="C67" t="e">
        <f>INDEX(resultados!$A$2:$ZZ$82, 61, MATCH($B$3, resultados!$A$1:$ZZ$1, 0))</f>
        <v>#N/A</v>
      </c>
    </row>
    <row r="68" spans="1:3" x14ac:dyDescent="0.25">
      <c r="A68" t="e">
        <f>INDEX(resultados!$A$2:$ZZ$82, 62, MATCH($B$1, resultados!$A$1:$ZZ$1, 0))</f>
        <v>#N/A</v>
      </c>
      <c r="B68" t="e">
        <f>INDEX(resultados!$A$2:$ZZ$82, 62, MATCH($B$2, resultados!$A$1:$ZZ$1, 0))</f>
        <v>#N/A</v>
      </c>
      <c r="C68" t="e">
        <f>INDEX(resultados!$A$2:$ZZ$82, 62, MATCH($B$3, resultados!$A$1:$ZZ$1, 0))</f>
        <v>#N/A</v>
      </c>
    </row>
    <row r="69" spans="1:3" x14ac:dyDescent="0.25">
      <c r="A69" t="e">
        <f>INDEX(resultados!$A$2:$ZZ$82, 63, MATCH($B$1, resultados!$A$1:$ZZ$1, 0))</f>
        <v>#N/A</v>
      </c>
      <c r="B69" t="e">
        <f>INDEX(resultados!$A$2:$ZZ$82, 63, MATCH($B$2, resultados!$A$1:$ZZ$1, 0))</f>
        <v>#N/A</v>
      </c>
      <c r="C69" t="e">
        <f>INDEX(resultados!$A$2:$ZZ$82, 63, MATCH($B$3, resultados!$A$1:$ZZ$1, 0))</f>
        <v>#N/A</v>
      </c>
    </row>
    <row r="70" spans="1:3" x14ac:dyDescent="0.25">
      <c r="A70" t="e">
        <f>INDEX(resultados!$A$2:$ZZ$82, 64, MATCH($B$1, resultados!$A$1:$ZZ$1, 0))</f>
        <v>#N/A</v>
      </c>
      <c r="B70" t="e">
        <f>INDEX(resultados!$A$2:$ZZ$82, 64, MATCH($B$2, resultados!$A$1:$ZZ$1, 0))</f>
        <v>#N/A</v>
      </c>
      <c r="C70" t="e">
        <f>INDEX(resultados!$A$2:$ZZ$82, 64, MATCH($B$3, resultados!$A$1:$ZZ$1, 0))</f>
        <v>#N/A</v>
      </c>
    </row>
    <row r="71" spans="1:3" x14ac:dyDescent="0.25">
      <c r="A71" t="e">
        <f>INDEX(resultados!$A$2:$ZZ$82, 65, MATCH($B$1, resultados!$A$1:$ZZ$1, 0))</f>
        <v>#N/A</v>
      </c>
      <c r="B71" t="e">
        <f>INDEX(resultados!$A$2:$ZZ$82, 65, MATCH($B$2, resultados!$A$1:$ZZ$1, 0))</f>
        <v>#N/A</v>
      </c>
      <c r="C71" t="e">
        <f>INDEX(resultados!$A$2:$ZZ$82, 65, MATCH($B$3, resultados!$A$1:$ZZ$1, 0))</f>
        <v>#N/A</v>
      </c>
    </row>
    <row r="72" spans="1:3" x14ac:dyDescent="0.25">
      <c r="A72" t="e">
        <f>INDEX(resultados!$A$2:$ZZ$82, 66, MATCH($B$1, resultados!$A$1:$ZZ$1, 0))</f>
        <v>#N/A</v>
      </c>
      <c r="B72" t="e">
        <f>INDEX(resultados!$A$2:$ZZ$82, 66, MATCH($B$2, resultados!$A$1:$ZZ$1, 0))</f>
        <v>#N/A</v>
      </c>
      <c r="C72" t="e">
        <f>INDEX(resultados!$A$2:$ZZ$82, 66, MATCH($B$3, resultados!$A$1:$ZZ$1, 0))</f>
        <v>#N/A</v>
      </c>
    </row>
    <row r="73" spans="1:3" x14ac:dyDescent="0.25">
      <c r="A73" t="e">
        <f>INDEX(resultados!$A$2:$ZZ$82, 67, MATCH($B$1, resultados!$A$1:$ZZ$1, 0))</f>
        <v>#N/A</v>
      </c>
      <c r="B73" t="e">
        <f>INDEX(resultados!$A$2:$ZZ$82, 67, MATCH($B$2, resultados!$A$1:$ZZ$1, 0))</f>
        <v>#N/A</v>
      </c>
      <c r="C73" t="e">
        <f>INDEX(resultados!$A$2:$ZZ$82, 67, MATCH($B$3, resultados!$A$1:$ZZ$1, 0))</f>
        <v>#N/A</v>
      </c>
    </row>
    <row r="74" spans="1:3" x14ac:dyDescent="0.25">
      <c r="A74" t="e">
        <f>INDEX(resultados!$A$2:$ZZ$82, 68, MATCH($B$1, resultados!$A$1:$ZZ$1, 0))</f>
        <v>#N/A</v>
      </c>
      <c r="B74" t="e">
        <f>INDEX(resultados!$A$2:$ZZ$82, 68, MATCH($B$2, resultados!$A$1:$ZZ$1, 0))</f>
        <v>#N/A</v>
      </c>
      <c r="C74" t="e">
        <f>INDEX(resultados!$A$2:$ZZ$82, 68, MATCH($B$3, resultados!$A$1:$ZZ$1, 0))</f>
        <v>#N/A</v>
      </c>
    </row>
    <row r="75" spans="1:3" x14ac:dyDescent="0.25">
      <c r="A75" t="e">
        <f>INDEX(resultados!$A$2:$ZZ$82, 69, MATCH($B$1, resultados!$A$1:$ZZ$1, 0))</f>
        <v>#N/A</v>
      </c>
      <c r="B75" t="e">
        <f>INDEX(resultados!$A$2:$ZZ$82, 69, MATCH($B$2, resultados!$A$1:$ZZ$1, 0))</f>
        <v>#N/A</v>
      </c>
      <c r="C75" t="e">
        <f>INDEX(resultados!$A$2:$ZZ$82, 69, MATCH($B$3, resultados!$A$1:$ZZ$1, 0))</f>
        <v>#N/A</v>
      </c>
    </row>
    <row r="76" spans="1:3" x14ac:dyDescent="0.25">
      <c r="A76" t="e">
        <f>INDEX(resultados!$A$2:$ZZ$82, 70, MATCH($B$1, resultados!$A$1:$ZZ$1, 0))</f>
        <v>#N/A</v>
      </c>
      <c r="B76" t="e">
        <f>INDEX(resultados!$A$2:$ZZ$82, 70, MATCH($B$2, resultados!$A$1:$ZZ$1, 0))</f>
        <v>#N/A</v>
      </c>
      <c r="C76" t="e">
        <f>INDEX(resultados!$A$2:$ZZ$82, 70, MATCH($B$3, resultados!$A$1:$ZZ$1, 0))</f>
        <v>#N/A</v>
      </c>
    </row>
    <row r="77" spans="1:3" x14ac:dyDescent="0.25">
      <c r="A77" t="e">
        <f>INDEX(resultados!$A$2:$ZZ$82, 71, MATCH($B$1, resultados!$A$1:$ZZ$1, 0))</f>
        <v>#N/A</v>
      </c>
      <c r="B77" t="e">
        <f>INDEX(resultados!$A$2:$ZZ$82, 71, MATCH($B$2, resultados!$A$1:$ZZ$1, 0))</f>
        <v>#N/A</v>
      </c>
      <c r="C77" t="e">
        <f>INDEX(resultados!$A$2:$ZZ$82, 71, MATCH($B$3, resultados!$A$1:$ZZ$1, 0))</f>
        <v>#N/A</v>
      </c>
    </row>
    <row r="78" spans="1:3" x14ac:dyDescent="0.25">
      <c r="A78" t="e">
        <f>INDEX(resultados!$A$2:$ZZ$82, 72, MATCH($B$1, resultados!$A$1:$ZZ$1, 0))</f>
        <v>#N/A</v>
      </c>
      <c r="B78" t="e">
        <f>INDEX(resultados!$A$2:$ZZ$82, 72, MATCH($B$2, resultados!$A$1:$ZZ$1, 0))</f>
        <v>#N/A</v>
      </c>
      <c r="C78" t="e">
        <f>INDEX(resultados!$A$2:$ZZ$82, 72, MATCH($B$3, resultados!$A$1:$ZZ$1, 0))</f>
        <v>#N/A</v>
      </c>
    </row>
    <row r="79" spans="1:3" x14ac:dyDescent="0.25">
      <c r="A79" t="e">
        <f>INDEX(resultados!$A$2:$ZZ$82, 73, MATCH($B$1, resultados!$A$1:$ZZ$1, 0))</f>
        <v>#N/A</v>
      </c>
      <c r="B79" t="e">
        <f>INDEX(resultados!$A$2:$ZZ$82, 73, MATCH($B$2, resultados!$A$1:$ZZ$1, 0))</f>
        <v>#N/A</v>
      </c>
      <c r="C79" t="e">
        <f>INDEX(resultados!$A$2:$ZZ$82, 73, MATCH($B$3, resultados!$A$1:$ZZ$1, 0))</f>
        <v>#N/A</v>
      </c>
    </row>
    <row r="80" spans="1:3" x14ac:dyDescent="0.25">
      <c r="A80" t="e">
        <f>INDEX(resultados!$A$2:$ZZ$82, 74, MATCH($B$1, resultados!$A$1:$ZZ$1, 0))</f>
        <v>#N/A</v>
      </c>
      <c r="B80" t="e">
        <f>INDEX(resultados!$A$2:$ZZ$82, 74, MATCH($B$2, resultados!$A$1:$ZZ$1, 0))</f>
        <v>#N/A</v>
      </c>
      <c r="C80" t="e">
        <f>INDEX(resultados!$A$2:$ZZ$82, 74, MATCH($B$3, resultados!$A$1:$ZZ$1, 0))</f>
        <v>#N/A</v>
      </c>
    </row>
    <row r="81" spans="1:3" x14ac:dyDescent="0.25">
      <c r="A81" t="e">
        <f>INDEX(resultados!$A$2:$ZZ$82, 75, MATCH($B$1, resultados!$A$1:$ZZ$1, 0))</f>
        <v>#N/A</v>
      </c>
      <c r="B81" t="e">
        <f>INDEX(resultados!$A$2:$ZZ$82, 75, MATCH($B$2, resultados!$A$1:$ZZ$1, 0))</f>
        <v>#N/A</v>
      </c>
      <c r="C81" t="e">
        <f>INDEX(resultados!$A$2:$ZZ$82, 75, MATCH($B$3, resultados!$A$1:$ZZ$1, 0))</f>
        <v>#N/A</v>
      </c>
    </row>
    <row r="82" spans="1:3" x14ac:dyDescent="0.25">
      <c r="A82" t="e">
        <f>INDEX(resultados!$A$2:$ZZ$82, 76, MATCH($B$1, resultados!$A$1:$ZZ$1, 0))</f>
        <v>#N/A</v>
      </c>
      <c r="B82" t="e">
        <f>INDEX(resultados!$A$2:$ZZ$82, 76, MATCH($B$2, resultados!$A$1:$ZZ$1, 0))</f>
        <v>#N/A</v>
      </c>
      <c r="C82" t="e">
        <f>INDEX(resultados!$A$2:$ZZ$82, 76, MATCH($B$3, resultados!$A$1:$ZZ$1, 0))</f>
        <v>#N/A</v>
      </c>
    </row>
    <row r="83" spans="1:3" x14ac:dyDescent="0.25">
      <c r="A83" t="e">
        <f>INDEX(resultados!$A$2:$ZZ$82, 77, MATCH($B$1, resultados!$A$1:$ZZ$1, 0))</f>
        <v>#N/A</v>
      </c>
      <c r="B83" t="e">
        <f>INDEX(resultados!$A$2:$ZZ$82, 77, MATCH($B$2, resultados!$A$1:$ZZ$1, 0))</f>
        <v>#N/A</v>
      </c>
      <c r="C83" t="e">
        <f>INDEX(resultados!$A$2:$ZZ$82, 77, MATCH($B$3, resultados!$A$1:$ZZ$1, 0))</f>
        <v>#N/A</v>
      </c>
    </row>
    <row r="84" spans="1:3" x14ac:dyDescent="0.25">
      <c r="A84" t="e">
        <f>INDEX(resultados!$A$2:$ZZ$82, 78, MATCH($B$1, resultados!$A$1:$ZZ$1, 0))</f>
        <v>#N/A</v>
      </c>
      <c r="B84" t="e">
        <f>INDEX(resultados!$A$2:$ZZ$82, 78, MATCH($B$2, resultados!$A$1:$ZZ$1, 0))</f>
        <v>#N/A</v>
      </c>
      <c r="C84" t="e">
        <f>INDEX(resultados!$A$2:$ZZ$82, 78, MATCH($B$3, resultados!$A$1:$ZZ$1, 0))</f>
        <v>#N/A</v>
      </c>
    </row>
    <row r="85" spans="1:3" x14ac:dyDescent="0.25">
      <c r="A85" t="e">
        <f>INDEX(resultados!$A$2:$ZZ$82, 79, MATCH($B$1, resultados!$A$1:$ZZ$1, 0))</f>
        <v>#N/A</v>
      </c>
      <c r="B85" t="e">
        <f>INDEX(resultados!$A$2:$ZZ$82, 79, MATCH($B$2, resultados!$A$1:$ZZ$1, 0))</f>
        <v>#N/A</v>
      </c>
      <c r="C85" t="e">
        <f>INDEX(resultados!$A$2:$ZZ$82, 79, MATCH($B$3, resultados!$A$1:$ZZ$1, 0))</f>
        <v>#N/A</v>
      </c>
    </row>
    <row r="86" spans="1:3" x14ac:dyDescent="0.25">
      <c r="A86" t="e">
        <f>INDEX(resultados!$A$2:$ZZ$82, 80, MATCH($B$1, resultados!$A$1:$ZZ$1, 0))</f>
        <v>#N/A</v>
      </c>
      <c r="B86" t="e">
        <f>INDEX(resultados!$A$2:$ZZ$82, 80, MATCH($B$2, resultados!$A$1:$ZZ$1, 0))</f>
        <v>#N/A</v>
      </c>
      <c r="C86" t="e">
        <f>INDEX(resultados!$A$2:$ZZ$82, 80, MATCH($B$3, resultados!$A$1:$ZZ$1, 0))</f>
        <v>#N/A</v>
      </c>
    </row>
    <row r="87" spans="1:3" x14ac:dyDescent="0.25">
      <c r="A87" t="e">
        <f>INDEX(resultados!$A$2:$ZZ$82, 81, MATCH($B$1, resultados!$A$1:$ZZ$1, 0))</f>
        <v>#N/A</v>
      </c>
      <c r="B87" t="e">
        <f>INDEX(resultados!$A$2:$ZZ$82, 81, MATCH($B$2, resultados!$A$1:$ZZ$1, 0))</f>
        <v>#N/A</v>
      </c>
      <c r="C87" t="e">
        <f>INDEX(resultados!$A$2:$ZZ$82, 81,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4.9657</v>
      </c>
      <c r="E2">
        <v>20.14</v>
      </c>
      <c r="F2">
        <v>16.420000000000002</v>
      </c>
      <c r="G2">
        <v>10.48</v>
      </c>
      <c r="H2">
        <v>0.2</v>
      </c>
      <c r="I2">
        <v>94</v>
      </c>
      <c r="J2">
        <v>89.87</v>
      </c>
      <c r="K2">
        <v>37.549999999999997</v>
      </c>
      <c r="L2">
        <v>1</v>
      </c>
      <c r="M2">
        <v>92</v>
      </c>
      <c r="N2">
        <v>11.32</v>
      </c>
      <c r="O2">
        <v>11317.98</v>
      </c>
      <c r="P2">
        <v>127.84</v>
      </c>
      <c r="Q2">
        <v>1207.57</v>
      </c>
      <c r="R2">
        <v>232.71</v>
      </c>
      <c r="S2">
        <v>79.25</v>
      </c>
      <c r="T2">
        <v>73889.47</v>
      </c>
      <c r="U2">
        <v>0.34</v>
      </c>
      <c r="V2">
        <v>0.68</v>
      </c>
      <c r="W2">
        <v>0.28999999999999998</v>
      </c>
      <c r="X2">
        <v>4.3499999999999996</v>
      </c>
      <c r="Y2">
        <v>2</v>
      </c>
      <c r="Z2">
        <v>10</v>
      </c>
      <c r="AA2">
        <v>74.5201963503104</v>
      </c>
      <c r="AB2">
        <v>101.9618202454906</v>
      </c>
      <c r="AC2">
        <v>92.230727225600077</v>
      </c>
      <c r="AD2">
        <v>74520.196350310405</v>
      </c>
      <c r="AE2">
        <v>101961.8202454906</v>
      </c>
      <c r="AF2">
        <v>8.2289186916333463E-6</v>
      </c>
      <c r="AG2">
        <v>5</v>
      </c>
      <c r="AH2">
        <v>92230.727225600072</v>
      </c>
    </row>
    <row r="3" spans="1:34" x14ac:dyDescent="0.25">
      <c r="A3">
        <v>1</v>
      </c>
      <c r="B3">
        <v>40</v>
      </c>
      <c r="C3" t="s">
        <v>34</v>
      </c>
      <c r="D3">
        <v>6.1722999999999999</v>
      </c>
      <c r="E3">
        <v>16.2</v>
      </c>
      <c r="F3">
        <v>13.62</v>
      </c>
      <c r="G3">
        <v>24.03</v>
      </c>
      <c r="H3">
        <v>0.39</v>
      </c>
      <c r="I3">
        <v>34</v>
      </c>
      <c r="J3">
        <v>91.1</v>
      </c>
      <c r="K3">
        <v>37.549999999999997</v>
      </c>
      <c r="L3">
        <v>2</v>
      </c>
      <c r="M3">
        <v>22</v>
      </c>
      <c r="N3">
        <v>11.54</v>
      </c>
      <c r="O3">
        <v>11468.97</v>
      </c>
      <c r="P3">
        <v>90.56</v>
      </c>
      <c r="Q3">
        <v>1207.26</v>
      </c>
      <c r="R3">
        <v>137.30000000000001</v>
      </c>
      <c r="S3">
        <v>79.25</v>
      </c>
      <c r="T3">
        <v>26484.62</v>
      </c>
      <c r="U3">
        <v>0.57999999999999996</v>
      </c>
      <c r="V3">
        <v>0.82</v>
      </c>
      <c r="W3">
        <v>0.21</v>
      </c>
      <c r="X3">
        <v>1.55</v>
      </c>
      <c r="Y3">
        <v>2</v>
      </c>
      <c r="Z3">
        <v>10</v>
      </c>
      <c r="AA3">
        <v>53.301291242450702</v>
      </c>
      <c r="AB3">
        <v>72.929178164905679</v>
      </c>
      <c r="AC3">
        <v>65.968919757607836</v>
      </c>
      <c r="AD3">
        <v>53301.291242450701</v>
      </c>
      <c r="AE3">
        <v>72929.178164905679</v>
      </c>
      <c r="AF3">
        <v>1.0228438053118091E-5</v>
      </c>
      <c r="AG3">
        <v>4</v>
      </c>
      <c r="AH3">
        <v>65968.91975760783</v>
      </c>
    </row>
    <row r="4" spans="1:34" x14ac:dyDescent="0.25">
      <c r="A4">
        <v>2</v>
      </c>
      <c r="B4">
        <v>40</v>
      </c>
      <c r="C4" t="s">
        <v>34</v>
      </c>
      <c r="D4">
        <v>6.2264999999999997</v>
      </c>
      <c r="E4">
        <v>16.059999999999999</v>
      </c>
      <c r="F4">
        <v>13.52</v>
      </c>
      <c r="G4">
        <v>25.34</v>
      </c>
      <c r="H4">
        <v>0.56999999999999995</v>
      </c>
      <c r="I4">
        <v>32</v>
      </c>
      <c r="J4">
        <v>92.32</v>
      </c>
      <c r="K4">
        <v>37.549999999999997</v>
      </c>
      <c r="L4">
        <v>3</v>
      </c>
      <c r="M4">
        <v>0</v>
      </c>
      <c r="N4">
        <v>11.77</v>
      </c>
      <c r="O4">
        <v>11620.34</v>
      </c>
      <c r="P4">
        <v>89.2</v>
      </c>
      <c r="Q4">
        <v>1207.32</v>
      </c>
      <c r="R4">
        <v>132.88</v>
      </c>
      <c r="S4">
        <v>79.25</v>
      </c>
      <c r="T4">
        <v>24286</v>
      </c>
      <c r="U4">
        <v>0.6</v>
      </c>
      <c r="V4">
        <v>0.82</v>
      </c>
      <c r="W4">
        <v>0.23</v>
      </c>
      <c r="X4">
        <v>1.45</v>
      </c>
      <c r="Y4">
        <v>2</v>
      </c>
      <c r="Z4">
        <v>10</v>
      </c>
      <c r="AA4">
        <v>52.883380497905122</v>
      </c>
      <c r="AB4">
        <v>72.357374247297869</v>
      </c>
      <c r="AC4">
        <v>65.451688003364481</v>
      </c>
      <c r="AD4">
        <v>52883.380497905113</v>
      </c>
      <c r="AE4">
        <v>72357.374247297863</v>
      </c>
      <c r="AF4">
        <v>1.0318255680660339E-5</v>
      </c>
      <c r="AG4">
        <v>4</v>
      </c>
      <c r="AH4">
        <v>65451.688003364477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5.4790999999999999</v>
      </c>
      <c r="E2">
        <v>18.25</v>
      </c>
      <c r="F2">
        <v>15.3</v>
      </c>
      <c r="G2">
        <v>12.93</v>
      </c>
      <c r="H2">
        <v>0.24</v>
      </c>
      <c r="I2">
        <v>71</v>
      </c>
      <c r="J2">
        <v>71.52</v>
      </c>
      <c r="K2">
        <v>32.270000000000003</v>
      </c>
      <c r="L2">
        <v>1</v>
      </c>
      <c r="M2">
        <v>69</v>
      </c>
      <c r="N2">
        <v>8.25</v>
      </c>
      <c r="O2">
        <v>9054.6</v>
      </c>
      <c r="P2">
        <v>96.52</v>
      </c>
      <c r="Q2">
        <v>1207.0899999999999</v>
      </c>
      <c r="R2">
        <v>194.91</v>
      </c>
      <c r="S2">
        <v>79.25</v>
      </c>
      <c r="T2">
        <v>55107.31</v>
      </c>
      <c r="U2">
        <v>0.41</v>
      </c>
      <c r="V2">
        <v>0.73</v>
      </c>
      <c r="W2">
        <v>0.25</v>
      </c>
      <c r="X2">
        <v>3.24</v>
      </c>
      <c r="Y2">
        <v>2</v>
      </c>
      <c r="Z2">
        <v>10</v>
      </c>
      <c r="AA2">
        <v>56.029581171789161</v>
      </c>
      <c r="AB2">
        <v>76.662144809881525</v>
      </c>
      <c r="AC2">
        <v>69.345617305239969</v>
      </c>
      <c r="AD2">
        <v>56029.581171789163</v>
      </c>
      <c r="AE2">
        <v>76662.144809881531</v>
      </c>
      <c r="AF2">
        <v>9.3925320523779928E-6</v>
      </c>
      <c r="AG2">
        <v>4</v>
      </c>
      <c r="AH2">
        <v>69345.617305239968</v>
      </c>
    </row>
    <row r="3" spans="1:34" x14ac:dyDescent="0.25">
      <c r="A3">
        <v>1</v>
      </c>
      <c r="B3">
        <v>30</v>
      </c>
      <c r="C3" t="s">
        <v>34</v>
      </c>
      <c r="D3">
        <v>6.1045999999999996</v>
      </c>
      <c r="E3">
        <v>16.38</v>
      </c>
      <c r="F3">
        <v>13.88</v>
      </c>
      <c r="G3">
        <v>19.829999999999998</v>
      </c>
      <c r="H3">
        <v>0.48</v>
      </c>
      <c r="I3">
        <v>42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79.709999999999994</v>
      </c>
      <c r="Q3">
        <v>1207.42</v>
      </c>
      <c r="R3">
        <v>144.69999999999999</v>
      </c>
      <c r="S3">
        <v>79.25</v>
      </c>
      <c r="T3">
        <v>30146.98</v>
      </c>
      <c r="U3">
        <v>0.55000000000000004</v>
      </c>
      <c r="V3">
        <v>0.8</v>
      </c>
      <c r="W3">
        <v>0.26</v>
      </c>
      <c r="X3">
        <v>1.82</v>
      </c>
      <c r="Y3">
        <v>2</v>
      </c>
      <c r="Z3">
        <v>10</v>
      </c>
      <c r="AA3">
        <v>50.534205519805418</v>
      </c>
      <c r="AB3">
        <v>69.143129403977824</v>
      </c>
      <c r="AC3">
        <v>62.544206176668943</v>
      </c>
      <c r="AD3">
        <v>50534.205519805408</v>
      </c>
      <c r="AE3">
        <v>69143.129403977829</v>
      </c>
      <c r="AF3">
        <v>1.046479370096306E-5</v>
      </c>
      <c r="AG3">
        <v>4</v>
      </c>
      <c r="AH3">
        <v>62544.206176668937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5.4169999999999998</v>
      </c>
      <c r="E2">
        <v>18.46</v>
      </c>
      <c r="F2">
        <v>15.85</v>
      </c>
      <c r="G2">
        <v>11.6</v>
      </c>
      <c r="H2">
        <v>0.43</v>
      </c>
      <c r="I2">
        <v>82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61.95</v>
      </c>
      <c r="Q2">
        <v>1207.7</v>
      </c>
      <c r="R2">
        <v>209.63</v>
      </c>
      <c r="S2">
        <v>79.25</v>
      </c>
      <c r="T2">
        <v>62410.080000000002</v>
      </c>
      <c r="U2">
        <v>0.38</v>
      </c>
      <c r="V2">
        <v>0.7</v>
      </c>
      <c r="W2">
        <v>0.37</v>
      </c>
      <c r="X2">
        <v>3.78</v>
      </c>
      <c r="Y2">
        <v>2</v>
      </c>
      <c r="Z2">
        <v>10</v>
      </c>
      <c r="AA2">
        <v>47.436022167072593</v>
      </c>
      <c r="AB2">
        <v>64.904058258567943</v>
      </c>
      <c r="AC2">
        <v>58.709706031801879</v>
      </c>
      <c r="AD2">
        <v>47436.022167072588</v>
      </c>
      <c r="AE2">
        <v>64904.058258567937</v>
      </c>
      <c r="AF2">
        <v>9.9667936752789195E-6</v>
      </c>
      <c r="AG2">
        <v>4</v>
      </c>
      <c r="AH2">
        <v>58709.706031801878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3.6993</v>
      </c>
      <c r="E2">
        <v>27.03</v>
      </c>
      <c r="F2">
        <v>20.07</v>
      </c>
      <c r="G2">
        <v>7.34</v>
      </c>
      <c r="H2">
        <v>0.12</v>
      </c>
      <c r="I2">
        <v>164</v>
      </c>
      <c r="J2">
        <v>141.81</v>
      </c>
      <c r="K2">
        <v>47.83</v>
      </c>
      <c r="L2">
        <v>1</v>
      </c>
      <c r="M2">
        <v>162</v>
      </c>
      <c r="N2">
        <v>22.98</v>
      </c>
      <c r="O2">
        <v>17723.39</v>
      </c>
      <c r="P2">
        <v>222.42</v>
      </c>
      <c r="Q2">
        <v>1207.3800000000001</v>
      </c>
      <c r="R2">
        <v>356.73</v>
      </c>
      <c r="S2">
        <v>79.25</v>
      </c>
      <c r="T2">
        <v>135550.12</v>
      </c>
      <c r="U2">
        <v>0.22</v>
      </c>
      <c r="V2">
        <v>0.56000000000000005</v>
      </c>
      <c r="W2">
        <v>0.4</v>
      </c>
      <c r="X2">
        <v>8</v>
      </c>
      <c r="Y2">
        <v>2</v>
      </c>
      <c r="Z2">
        <v>10</v>
      </c>
      <c r="AA2">
        <v>126.5721471935008</v>
      </c>
      <c r="AB2">
        <v>173.1815957591096</v>
      </c>
      <c r="AC2">
        <v>156.65338732180459</v>
      </c>
      <c r="AD2">
        <v>126572.1471935008</v>
      </c>
      <c r="AE2">
        <v>173181.59575910959</v>
      </c>
      <c r="AF2">
        <v>5.6921031024251958E-6</v>
      </c>
      <c r="AG2">
        <v>6</v>
      </c>
      <c r="AH2">
        <v>156653.38732180459</v>
      </c>
    </row>
    <row r="3" spans="1:34" x14ac:dyDescent="0.25">
      <c r="A3">
        <v>1</v>
      </c>
      <c r="B3">
        <v>70</v>
      </c>
      <c r="C3" t="s">
        <v>34</v>
      </c>
      <c r="D3">
        <v>5.4500999999999999</v>
      </c>
      <c r="E3">
        <v>18.350000000000001</v>
      </c>
      <c r="F3">
        <v>14.5</v>
      </c>
      <c r="G3">
        <v>15.54</v>
      </c>
      <c r="H3">
        <v>0.25</v>
      </c>
      <c r="I3">
        <v>56</v>
      </c>
      <c r="J3">
        <v>143.16999999999999</v>
      </c>
      <c r="K3">
        <v>47.83</v>
      </c>
      <c r="L3">
        <v>2</v>
      </c>
      <c r="M3">
        <v>54</v>
      </c>
      <c r="N3">
        <v>23.34</v>
      </c>
      <c r="O3">
        <v>17891.86</v>
      </c>
      <c r="P3">
        <v>151.80000000000001</v>
      </c>
      <c r="Q3">
        <v>1207.06</v>
      </c>
      <c r="R3">
        <v>167.38</v>
      </c>
      <c r="S3">
        <v>79.25</v>
      </c>
      <c r="T3">
        <v>41413.64</v>
      </c>
      <c r="U3">
        <v>0.47</v>
      </c>
      <c r="V3">
        <v>0.77</v>
      </c>
      <c r="W3">
        <v>0.23</v>
      </c>
      <c r="X3">
        <v>2.44</v>
      </c>
      <c r="Y3">
        <v>2</v>
      </c>
      <c r="Z3">
        <v>10</v>
      </c>
      <c r="AA3">
        <v>70.259455752289725</v>
      </c>
      <c r="AB3">
        <v>96.132086988672768</v>
      </c>
      <c r="AC3">
        <v>86.95737552872906</v>
      </c>
      <c r="AD3">
        <v>70259.455752289723</v>
      </c>
      <c r="AE3">
        <v>96132.086988672774</v>
      </c>
      <c r="AF3">
        <v>8.3860544207086628E-6</v>
      </c>
      <c r="AG3">
        <v>4</v>
      </c>
      <c r="AH3">
        <v>86957.375528729055</v>
      </c>
    </row>
    <row r="4" spans="1:34" x14ac:dyDescent="0.25">
      <c r="A4">
        <v>2</v>
      </c>
      <c r="B4">
        <v>70</v>
      </c>
      <c r="C4" t="s">
        <v>34</v>
      </c>
      <c r="D4">
        <v>5.9728000000000003</v>
      </c>
      <c r="E4">
        <v>16.739999999999998</v>
      </c>
      <c r="F4">
        <v>13.56</v>
      </c>
      <c r="G4">
        <v>24.66</v>
      </c>
      <c r="H4">
        <v>0.37</v>
      </c>
      <c r="I4">
        <v>33</v>
      </c>
      <c r="J4">
        <v>144.54</v>
      </c>
      <c r="K4">
        <v>47.83</v>
      </c>
      <c r="L4">
        <v>3</v>
      </c>
      <c r="M4">
        <v>31</v>
      </c>
      <c r="N4">
        <v>23.71</v>
      </c>
      <c r="O4">
        <v>18060.849999999999</v>
      </c>
      <c r="P4">
        <v>133.32</v>
      </c>
      <c r="Q4">
        <v>1206.8599999999999</v>
      </c>
      <c r="R4">
        <v>135.91999999999999</v>
      </c>
      <c r="S4">
        <v>79.25</v>
      </c>
      <c r="T4">
        <v>25800.02</v>
      </c>
      <c r="U4">
        <v>0.57999999999999996</v>
      </c>
      <c r="V4">
        <v>0.82</v>
      </c>
      <c r="W4">
        <v>0.19</v>
      </c>
      <c r="X4">
        <v>1.5</v>
      </c>
      <c r="Y4">
        <v>2</v>
      </c>
      <c r="Z4">
        <v>10</v>
      </c>
      <c r="AA4">
        <v>63.827391172523448</v>
      </c>
      <c r="AB4">
        <v>87.331452467978693</v>
      </c>
      <c r="AC4">
        <v>78.996661214919072</v>
      </c>
      <c r="AD4">
        <v>63827.39117252345</v>
      </c>
      <c r="AE4">
        <v>87331.452467978699</v>
      </c>
      <c r="AF4">
        <v>9.1903315249277462E-6</v>
      </c>
      <c r="AG4">
        <v>4</v>
      </c>
      <c r="AH4">
        <v>78996.661214919077</v>
      </c>
    </row>
    <row r="5" spans="1:34" x14ac:dyDescent="0.25">
      <c r="A5">
        <v>3</v>
      </c>
      <c r="B5">
        <v>70</v>
      </c>
      <c r="C5" t="s">
        <v>34</v>
      </c>
      <c r="D5">
        <v>6.2587000000000002</v>
      </c>
      <c r="E5">
        <v>15.98</v>
      </c>
      <c r="F5">
        <v>13.09</v>
      </c>
      <c r="G5">
        <v>34.130000000000003</v>
      </c>
      <c r="H5">
        <v>0.49</v>
      </c>
      <c r="I5">
        <v>23</v>
      </c>
      <c r="J5">
        <v>145.91999999999999</v>
      </c>
      <c r="K5">
        <v>47.83</v>
      </c>
      <c r="L5">
        <v>4</v>
      </c>
      <c r="M5">
        <v>21</v>
      </c>
      <c r="N5">
        <v>24.09</v>
      </c>
      <c r="O5">
        <v>18230.349999999999</v>
      </c>
      <c r="P5">
        <v>118.24</v>
      </c>
      <c r="Q5">
        <v>1206.8399999999999</v>
      </c>
      <c r="R5">
        <v>120.06</v>
      </c>
      <c r="S5">
        <v>79.25</v>
      </c>
      <c r="T5">
        <v>17919.39</v>
      </c>
      <c r="U5">
        <v>0.66</v>
      </c>
      <c r="V5">
        <v>0.85</v>
      </c>
      <c r="W5">
        <v>0.16</v>
      </c>
      <c r="X5">
        <v>1.02</v>
      </c>
      <c r="Y5">
        <v>2</v>
      </c>
      <c r="Z5">
        <v>10</v>
      </c>
      <c r="AA5">
        <v>60.101284929363537</v>
      </c>
      <c r="AB5">
        <v>82.23322952188407</v>
      </c>
      <c r="AC5">
        <v>74.385005511397267</v>
      </c>
      <c r="AD5">
        <v>60101.284929363537</v>
      </c>
      <c r="AE5">
        <v>82233.229521884074</v>
      </c>
      <c r="AF5">
        <v>9.6302450969503894E-6</v>
      </c>
      <c r="AG5">
        <v>4</v>
      </c>
      <c r="AH5">
        <v>74385.005511397263</v>
      </c>
    </row>
    <row r="6" spans="1:34" x14ac:dyDescent="0.25">
      <c r="A6">
        <v>4</v>
      </c>
      <c r="B6">
        <v>70</v>
      </c>
      <c r="C6" t="s">
        <v>34</v>
      </c>
      <c r="D6">
        <v>6.3700999999999999</v>
      </c>
      <c r="E6">
        <v>15.7</v>
      </c>
      <c r="F6">
        <v>12.92</v>
      </c>
      <c r="G6">
        <v>40.799999999999997</v>
      </c>
      <c r="H6">
        <v>0.6</v>
      </c>
      <c r="I6">
        <v>19</v>
      </c>
      <c r="J6">
        <v>147.30000000000001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111.5</v>
      </c>
      <c r="Q6">
        <v>1206.92</v>
      </c>
      <c r="R6">
        <v>113.33</v>
      </c>
      <c r="S6">
        <v>79.25</v>
      </c>
      <c r="T6">
        <v>14576.61</v>
      </c>
      <c r="U6">
        <v>0.7</v>
      </c>
      <c r="V6">
        <v>0.86</v>
      </c>
      <c r="W6">
        <v>0.19</v>
      </c>
      <c r="X6">
        <v>0.86</v>
      </c>
      <c r="Y6">
        <v>2</v>
      </c>
      <c r="Z6">
        <v>10</v>
      </c>
      <c r="AA6">
        <v>58.630393642670079</v>
      </c>
      <c r="AB6">
        <v>80.220691172287303</v>
      </c>
      <c r="AC6">
        <v>72.564540997270058</v>
      </c>
      <c r="AD6">
        <v>58630.393642670082</v>
      </c>
      <c r="AE6">
        <v>80220.691172287305</v>
      </c>
      <c r="AF6">
        <v>9.8016559816069906E-6</v>
      </c>
      <c r="AG6">
        <v>4</v>
      </c>
      <c r="AH6">
        <v>72564.540997270058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2.9821</v>
      </c>
      <c r="E2">
        <v>33.53</v>
      </c>
      <c r="F2">
        <v>23.22</v>
      </c>
      <c r="G2">
        <v>6.28</v>
      </c>
      <c r="H2">
        <v>0.1</v>
      </c>
      <c r="I2">
        <v>222</v>
      </c>
      <c r="J2">
        <v>176.73</v>
      </c>
      <c r="K2">
        <v>52.44</v>
      </c>
      <c r="L2">
        <v>1</v>
      </c>
      <c r="M2">
        <v>220</v>
      </c>
      <c r="N2">
        <v>33.29</v>
      </c>
      <c r="O2">
        <v>22031.19</v>
      </c>
      <c r="P2">
        <v>300.08</v>
      </c>
      <c r="Q2">
        <v>1208.01</v>
      </c>
      <c r="R2">
        <v>464.83</v>
      </c>
      <c r="S2">
        <v>79.25</v>
      </c>
      <c r="T2">
        <v>189310.52</v>
      </c>
      <c r="U2">
        <v>0.17</v>
      </c>
      <c r="V2">
        <v>0.48</v>
      </c>
      <c r="W2">
        <v>0.49</v>
      </c>
      <c r="X2">
        <v>11.15</v>
      </c>
      <c r="Y2">
        <v>2</v>
      </c>
      <c r="Z2">
        <v>10</v>
      </c>
      <c r="AA2">
        <v>185.0589366198721</v>
      </c>
      <c r="AB2">
        <v>253.20580130727481</v>
      </c>
      <c r="AC2">
        <v>229.04019500715631</v>
      </c>
      <c r="AD2">
        <v>185058.93661987211</v>
      </c>
      <c r="AE2">
        <v>253205.80130727481</v>
      </c>
      <c r="AF2">
        <v>4.4216721823717099E-6</v>
      </c>
      <c r="AG2">
        <v>7</v>
      </c>
      <c r="AH2">
        <v>229040.19500715629</v>
      </c>
    </row>
    <row r="3" spans="1:34" x14ac:dyDescent="0.25">
      <c r="A3">
        <v>1</v>
      </c>
      <c r="B3">
        <v>90</v>
      </c>
      <c r="C3" t="s">
        <v>34</v>
      </c>
      <c r="D3">
        <v>4.9634</v>
      </c>
      <c r="E3">
        <v>20.149999999999999</v>
      </c>
      <c r="F3">
        <v>15.24</v>
      </c>
      <c r="G3">
        <v>13.06</v>
      </c>
      <c r="H3">
        <v>0.2</v>
      </c>
      <c r="I3">
        <v>70</v>
      </c>
      <c r="J3">
        <v>178.21</v>
      </c>
      <c r="K3">
        <v>52.44</v>
      </c>
      <c r="L3">
        <v>2</v>
      </c>
      <c r="M3">
        <v>68</v>
      </c>
      <c r="N3">
        <v>33.770000000000003</v>
      </c>
      <c r="O3">
        <v>22213.89</v>
      </c>
      <c r="P3">
        <v>189.6</v>
      </c>
      <c r="Q3">
        <v>1207.56</v>
      </c>
      <c r="R3">
        <v>192.6</v>
      </c>
      <c r="S3">
        <v>79.25</v>
      </c>
      <c r="T3">
        <v>53953.440000000002</v>
      </c>
      <c r="U3">
        <v>0.41</v>
      </c>
      <c r="V3">
        <v>0.73</v>
      </c>
      <c r="W3">
        <v>0.24</v>
      </c>
      <c r="X3">
        <v>3.17</v>
      </c>
      <c r="Y3">
        <v>2</v>
      </c>
      <c r="Z3">
        <v>10</v>
      </c>
      <c r="AA3">
        <v>91.863891544577697</v>
      </c>
      <c r="AB3">
        <v>125.6922291601056</v>
      </c>
      <c r="AC3">
        <v>113.69633921924989</v>
      </c>
      <c r="AD3">
        <v>91863.891544577695</v>
      </c>
      <c r="AE3">
        <v>125692.22916010561</v>
      </c>
      <c r="AF3">
        <v>7.3594204453183139E-6</v>
      </c>
      <c r="AG3">
        <v>5</v>
      </c>
      <c r="AH3">
        <v>113696.3392192499</v>
      </c>
    </row>
    <row r="4" spans="1:34" x14ac:dyDescent="0.25">
      <c r="A4">
        <v>2</v>
      </c>
      <c r="B4">
        <v>90</v>
      </c>
      <c r="C4" t="s">
        <v>34</v>
      </c>
      <c r="D4">
        <v>5.4386000000000001</v>
      </c>
      <c r="E4">
        <v>18.39</v>
      </c>
      <c r="F4">
        <v>14.44</v>
      </c>
      <c r="G4">
        <v>20.149999999999999</v>
      </c>
      <c r="H4">
        <v>0.3</v>
      </c>
      <c r="I4">
        <v>43</v>
      </c>
      <c r="J4">
        <v>179.7</v>
      </c>
      <c r="K4">
        <v>52.44</v>
      </c>
      <c r="L4">
        <v>3</v>
      </c>
      <c r="M4">
        <v>41</v>
      </c>
      <c r="N4">
        <v>34.26</v>
      </c>
      <c r="O4">
        <v>22397.24</v>
      </c>
      <c r="P4">
        <v>173.84</v>
      </c>
      <c r="Q4">
        <v>1207.21</v>
      </c>
      <c r="R4">
        <v>167.32</v>
      </c>
      <c r="S4">
        <v>79.25</v>
      </c>
      <c r="T4">
        <v>41448.69</v>
      </c>
      <c r="U4">
        <v>0.47</v>
      </c>
      <c r="V4">
        <v>0.77</v>
      </c>
      <c r="W4">
        <v>0.18</v>
      </c>
      <c r="X4">
        <v>2.37</v>
      </c>
      <c r="Y4">
        <v>2</v>
      </c>
      <c r="Z4">
        <v>10</v>
      </c>
      <c r="AA4">
        <v>75.91697768544671</v>
      </c>
      <c r="AB4">
        <v>103.8729580898666</v>
      </c>
      <c r="AC4">
        <v>93.959468756408256</v>
      </c>
      <c r="AD4">
        <v>75916.977685446705</v>
      </c>
      <c r="AE4">
        <v>103872.9580898666</v>
      </c>
      <c r="AF4">
        <v>8.0640174142539761E-6</v>
      </c>
      <c r="AG4">
        <v>4</v>
      </c>
      <c r="AH4">
        <v>93959.468756408256</v>
      </c>
    </row>
    <row r="5" spans="1:34" x14ac:dyDescent="0.25">
      <c r="A5">
        <v>3</v>
      </c>
      <c r="B5">
        <v>90</v>
      </c>
      <c r="C5" t="s">
        <v>34</v>
      </c>
      <c r="D5">
        <v>5.9511000000000003</v>
      </c>
      <c r="E5">
        <v>16.8</v>
      </c>
      <c r="F5">
        <v>13.35</v>
      </c>
      <c r="G5">
        <v>27.62</v>
      </c>
      <c r="H5">
        <v>0.39</v>
      </c>
      <c r="I5">
        <v>29</v>
      </c>
      <c r="J5">
        <v>181.19</v>
      </c>
      <c r="K5">
        <v>52.44</v>
      </c>
      <c r="L5">
        <v>4</v>
      </c>
      <c r="M5">
        <v>27</v>
      </c>
      <c r="N5">
        <v>34.75</v>
      </c>
      <c r="O5">
        <v>22581.25</v>
      </c>
      <c r="P5">
        <v>153.06</v>
      </c>
      <c r="Q5">
        <v>1206.95</v>
      </c>
      <c r="R5">
        <v>128.65</v>
      </c>
      <c r="S5">
        <v>79.25</v>
      </c>
      <c r="T5">
        <v>22185.06</v>
      </c>
      <c r="U5">
        <v>0.62</v>
      </c>
      <c r="V5">
        <v>0.83</v>
      </c>
      <c r="W5">
        <v>0.18</v>
      </c>
      <c r="X5">
        <v>1.29</v>
      </c>
      <c r="Y5">
        <v>2</v>
      </c>
      <c r="Z5">
        <v>10</v>
      </c>
      <c r="AA5">
        <v>68.592741086413994</v>
      </c>
      <c r="AB5">
        <v>93.851614452561222</v>
      </c>
      <c r="AC5">
        <v>84.894548090799915</v>
      </c>
      <c r="AD5">
        <v>68592.741086413997</v>
      </c>
      <c r="AE5">
        <v>93851.614452561218</v>
      </c>
      <c r="AF5">
        <v>8.8239205004903539E-6</v>
      </c>
      <c r="AG5">
        <v>4</v>
      </c>
      <c r="AH5">
        <v>84894.548090799915</v>
      </c>
    </row>
    <row r="6" spans="1:34" x14ac:dyDescent="0.25">
      <c r="A6">
        <v>4</v>
      </c>
      <c r="B6">
        <v>90</v>
      </c>
      <c r="C6" t="s">
        <v>34</v>
      </c>
      <c r="D6">
        <v>6.1001000000000003</v>
      </c>
      <c r="E6">
        <v>16.39</v>
      </c>
      <c r="F6">
        <v>13.19</v>
      </c>
      <c r="G6">
        <v>35.97</v>
      </c>
      <c r="H6">
        <v>0.49</v>
      </c>
      <c r="I6">
        <v>22</v>
      </c>
      <c r="J6">
        <v>182.69</v>
      </c>
      <c r="K6">
        <v>52.44</v>
      </c>
      <c r="L6">
        <v>5</v>
      </c>
      <c r="M6">
        <v>20</v>
      </c>
      <c r="N6">
        <v>35.25</v>
      </c>
      <c r="O6">
        <v>22766.06</v>
      </c>
      <c r="P6">
        <v>143.87</v>
      </c>
      <c r="Q6">
        <v>1206.8399999999999</v>
      </c>
      <c r="R6">
        <v>123.34</v>
      </c>
      <c r="S6">
        <v>79.25</v>
      </c>
      <c r="T6">
        <v>19565.45</v>
      </c>
      <c r="U6">
        <v>0.64</v>
      </c>
      <c r="V6">
        <v>0.84</v>
      </c>
      <c r="W6">
        <v>0.18</v>
      </c>
      <c r="X6">
        <v>1.1299999999999999</v>
      </c>
      <c r="Y6">
        <v>2</v>
      </c>
      <c r="Z6">
        <v>10</v>
      </c>
      <c r="AA6">
        <v>66.362703679088597</v>
      </c>
      <c r="AB6">
        <v>90.800378889553215</v>
      </c>
      <c r="AC6">
        <v>82.134518167488437</v>
      </c>
      <c r="AD6">
        <v>66362.70367908859</v>
      </c>
      <c r="AE6">
        <v>90800.37888955322</v>
      </c>
      <c r="AF6">
        <v>9.0448484221473684E-6</v>
      </c>
      <c r="AG6">
        <v>4</v>
      </c>
      <c r="AH6">
        <v>82134.518167488437</v>
      </c>
    </row>
    <row r="7" spans="1:34" x14ac:dyDescent="0.25">
      <c r="A7">
        <v>5</v>
      </c>
      <c r="B7">
        <v>90</v>
      </c>
      <c r="C7" t="s">
        <v>34</v>
      </c>
      <c r="D7">
        <v>6.3230000000000004</v>
      </c>
      <c r="E7">
        <v>15.82</v>
      </c>
      <c r="F7">
        <v>12.79</v>
      </c>
      <c r="G7">
        <v>45.14</v>
      </c>
      <c r="H7">
        <v>0.57999999999999996</v>
      </c>
      <c r="I7">
        <v>17</v>
      </c>
      <c r="J7">
        <v>184.19</v>
      </c>
      <c r="K7">
        <v>52.44</v>
      </c>
      <c r="L7">
        <v>6</v>
      </c>
      <c r="M7">
        <v>15</v>
      </c>
      <c r="N7">
        <v>35.75</v>
      </c>
      <c r="O7">
        <v>22951.43</v>
      </c>
      <c r="P7">
        <v>130.91999999999999</v>
      </c>
      <c r="Q7">
        <v>1206.99</v>
      </c>
      <c r="R7">
        <v>109.61</v>
      </c>
      <c r="S7">
        <v>79.25</v>
      </c>
      <c r="T7">
        <v>12722.51</v>
      </c>
      <c r="U7">
        <v>0.72</v>
      </c>
      <c r="V7">
        <v>0.87</v>
      </c>
      <c r="W7">
        <v>0.17</v>
      </c>
      <c r="X7">
        <v>0.73</v>
      </c>
      <c r="Y7">
        <v>2</v>
      </c>
      <c r="Z7">
        <v>10</v>
      </c>
      <c r="AA7">
        <v>63.216312861082812</v>
      </c>
      <c r="AB7">
        <v>86.495348163393587</v>
      </c>
      <c r="AC7">
        <v>78.240353531683553</v>
      </c>
      <c r="AD7">
        <v>63216.312861082813</v>
      </c>
      <c r="AE7">
        <v>86495.348163393588</v>
      </c>
      <c r="AF7">
        <v>9.3753506619953473E-6</v>
      </c>
      <c r="AG7">
        <v>4</v>
      </c>
      <c r="AH7">
        <v>78240.353531683548</v>
      </c>
    </row>
    <row r="8" spans="1:34" x14ac:dyDescent="0.25">
      <c r="A8">
        <v>6</v>
      </c>
      <c r="B8">
        <v>90</v>
      </c>
      <c r="C8" t="s">
        <v>34</v>
      </c>
      <c r="D8">
        <v>6.3922999999999996</v>
      </c>
      <c r="E8">
        <v>15.64</v>
      </c>
      <c r="F8">
        <v>12.69</v>
      </c>
      <c r="G8">
        <v>50.76</v>
      </c>
      <c r="H8">
        <v>0.67</v>
      </c>
      <c r="I8">
        <v>15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125.56</v>
      </c>
      <c r="Q8">
        <v>1206.9000000000001</v>
      </c>
      <c r="R8">
        <v>105.66</v>
      </c>
      <c r="S8">
        <v>79.25</v>
      </c>
      <c r="T8">
        <v>10758.53</v>
      </c>
      <c r="U8">
        <v>0.75</v>
      </c>
      <c r="V8">
        <v>0.88</v>
      </c>
      <c r="W8">
        <v>0.18</v>
      </c>
      <c r="X8">
        <v>0.63</v>
      </c>
      <c r="Y8">
        <v>2</v>
      </c>
      <c r="Z8">
        <v>10</v>
      </c>
      <c r="AA8">
        <v>62.118589419351657</v>
      </c>
      <c r="AB8">
        <v>84.993394522277441</v>
      </c>
      <c r="AC8">
        <v>76.881744238069857</v>
      </c>
      <c r="AD8">
        <v>62118.589419351672</v>
      </c>
      <c r="AE8">
        <v>84993.394522277435</v>
      </c>
      <c r="AF8">
        <v>9.4781043866317963E-6</v>
      </c>
      <c r="AG8">
        <v>4</v>
      </c>
      <c r="AH8">
        <v>76881.744238069863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4.8323</v>
      </c>
      <c r="E2">
        <v>20.69</v>
      </c>
      <c r="F2">
        <v>17.690000000000001</v>
      </c>
      <c r="G2">
        <v>8.6999999999999993</v>
      </c>
      <c r="H2">
        <v>0.64</v>
      </c>
      <c r="I2">
        <v>122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51.09</v>
      </c>
      <c r="Q2">
        <v>1208.01</v>
      </c>
      <c r="R2">
        <v>270.24</v>
      </c>
      <c r="S2">
        <v>79.25</v>
      </c>
      <c r="T2">
        <v>92512.960000000006</v>
      </c>
      <c r="U2">
        <v>0.28999999999999998</v>
      </c>
      <c r="V2">
        <v>0.63</v>
      </c>
      <c r="W2">
        <v>0.49</v>
      </c>
      <c r="X2">
        <v>5.62</v>
      </c>
      <c r="Y2">
        <v>2</v>
      </c>
      <c r="Z2">
        <v>10</v>
      </c>
      <c r="AA2">
        <v>53.586421936490737</v>
      </c>
      <c r="AB2">
        <v>73.319306559569512</v>
      </c>
      <c r="AC2">
        <v>66.3218148458337</v>
      </c>
      <c r="AD2">
        <v>53586.421936490748</v>
      </c>
      <c r="AE2">
        <v>73319.306559569508</v>
      </c>
      <c r="AF2">
        <v>9.2066483448638695E-6</v>
      </c>
      <c r="AG2">
        <v>5</v>
      </c>
      <c r="AH2">
        <v>66321.814845833695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4.7149000000000001</v>
      </c>
      <c r="E2">
        <v>21.21</v>
      </c>
      <c r="F2">
        <v>17.04</v>
      </c>
      <c r="G2">
        <v>9.65</v>
      </c>
      <c r="H2">
        <v>0.18</v>
      </c>
      <c r="I2">
        <v>106</v>
      </c>
      <c r="J2">
        <v>98.71</v>
      </c>
      <c r="K2">
        <v>39.72</v>
      </c>
      <c r="L2">
        <v>1</v>
      </c>
      <c r="M2">
        <v>104</v>
      </c>
      <c r="N2">
        <v>12.99</v>
      </c>
      <c r="O2">
        <v>12407.75</v>
      </c>
      <c r="P2">
        <v>143.62</v>
      </c>
      <c r="Q2">
        <v>1207.43</v>
      </c>
      <c r="R2">
        <v>253.82</v>
      </c>
      <c r="S2">
        <v>79.25</v>
      </c>
      <c r="T2">
        <v>84385.34</v>
      </c>
      <c r="U2">
        <v>0.31</v>
      </c>
      <c r="V2">
        <v>0.65</v>
      </c>
      <c r="W2">
        <v>0.31</v>
      </c>
      <c r="X2">
        <v>4.97</v>
      </c>
      <c r="Y2">
        <v>2</v>
      </c>
      <c r="Z2">
        <v>10</v>
      </c>
      <c r="AA2">
        <v>80.645047719604605</v>
      </c>
      <c r="AB2">
        <v>110.34211209832679</v>
      </c>
      <c r="AC2">
        <v>99.81121578581768</v>
      </c>
      <c r="AD2">
        <v>80645.047719604612</v>
      </c>
      <c r="AE2">
        <v>110342.1120983268</v>
      </c>
      <c r="AF2">
        <v>7.6994196610098683E-6</v>
      </c>
      <c r="AG2">
        <v>5</v>
      </c>
      <c r="AH2">
        <v>99811.21578581768</v>
      </c>
    </row>
    <row r="3" spans="1:34" x14ac:dyDescent="0.25">
      <c r="A3">
        <v>1</v>
      </c>
      <c r="B3">
        <v>45</v>
      </c>
      <c r="C3" t="s">
        <v>34</v>
      </c>
      <c r="D3">
        <v>5.9494999999999996</v>
      </c>
      <c r="E3">
        <v>16.809999999999999</v>
      </c>
      <c r="F3">
        <v>14.02</v>
      </c>
      <c r="G3">
        <v>21.57</v>
      </c>
      <c r="H3">
        <v>0.35</v>
      </c>
      <c r="I3">
        <v>39</v>
      </c>
      <c r="J3">
        <v>99.95</v>
      </c>
      <c r="K3">
        <v>39.72</v>
      </c>
      <c r="L3">
        <v>2</v>
      </c>
      <c r="M3">
        <v>37</v>
      </c>
      <c r="N3">
        <v>13.24</v>
      </c>
      <c r="O3">
        <v>12561.45</v>
      </c>
      <c r="P3">
        <v>104.74</v>
      </c>
      <c r="Q3">
        <v>1206.8800000000001</v>
      </c>
      <c r="R3">
        <v>151.80000000000001</v>
      </c>
      <c r="S3">
        <v>79.25</v>
      </c>
      <c r="T3">
        <v>33710.639999999999</v>
      </c>
      <c r="U3">
        <v>0.52</v>
      </c>
      <c r="V3">
        <v>0.79</v>
      </c>
      <c r="W3">
        <v>0.2</v>
      </c>
      <c r="X3">
        <v>1.96</v>
      </c>
      <c r="Y3">
        <v>2</v>
      </c>
      <c r="Z3">
        <v>10</v>
      </c>
      <c r="AA3">
        <v>57.06632594956082</v>
      </c>
      <c r="AB3">
        <v>78.080664752779569</v>
      </c>
      <c r="AC3">
        <v>70.628755695693513</v>
      </c>
      <c r="AD3">
        <v>57066.325949560822</v>
      </c>
      <c r="AE3">
        <v>78080.664752779572</v>
      </c>
      <c r="AF3">
        <v>9.7155183085915309E-6</v>
      </c>
      <c r="AG3">
        <v>4</v>
      </c>
      <c r="AH3">
        <v>70628.755695693515</v>
      </c>
    </row>
    <row r="4" spans="1:34" x14ac:dyDescent="0.25">
      <c r="A4">
        <v>2</v>
      </c>
      <c r="B4">
        <v>45</v>
      </c>
      <c r="C4" t="s">
        <v>34</v>
      </c>
      <c r="D4">
        <v>6.2979000000000003</v>
      </c>
      <c r="E4">
        <v>15.88</v>
      </c>
      <c r="F4">
        <v>13.31</v>
      </c>
      <c r="G4">
        <v>28.53</v>
      </c>
      <c r="H4">
        <v>0.52</v>
      </c>
      <c r="I4">
        <v>28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92.44</v>
      </c>
      <c r="Q4">
        <v>1207.18</v>
      </c>
      <c r="R4">
        <v>126.21</v>
      </c>
      <c r="S4">
        <v>79.25</v>
      </c>
      <c r="T4">
        <v>20972.11</v>
      </c>
      <c r="U4">
        <v>0.63</v>
      </c>
      <c r="V4">
        <v>0.84</v>
      </c>
      <c r="W4">
        <v>0.22</v>
      </c>
      <c r="X4">
        <v>1.25</v>
      </c>
      <c r="Y4">
        <v>2</v>
      </c>
      <c r="Z4">
        <v>10</v>
      </c>
      <c r="AA4">
        <v>53.675550750765233</v>
      </c>
      <c r="AB4">
        <v>73.441256535345559</v>
      </c>
      <c r="AC4">
        <v>66.432126087079595</v>
      </c>
      <c r="AD4">
        <v>53675.550750765222</v>
      </c>
      <c r="AE4">
        <v>73441.256535345557</v>
      </c>
      <c r="AF4">
        <v>1.0284454618989599E-5</v>
      </c>
      <c r="AG4">
        <v>4</v>
      </c>
      <c r="AH4">
        <v>66432.126087079596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2024-09-25T23:04:13Z</dcterms:created>
  <dcterms:modified xsi:type="dcterms:W3CDTF">2024-09-27T19:26:16Z</dcterms:modified>
</cp:coreProperties>
</file>