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6%_12m_0_LM/"/>
    </mc:Choice>
  </mc:AlternateContent>
  <xr:revisionPtr revIDLastSave="267" documentId="11_956F07F81EC9817D5E6D64DBFBEE5BB0EAC7A3FF" xr6:coauthVersionLast="47" xr6:coauthVersionMax="47" xr10:uidLastSave="{E26B0CF4-B928-48F6-BFC6-ECC2B35EC3C4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<sst xmlns="http://schemas.openxmlformats.org/spreadsheetml/2006/main" count="818" uniqueCount="70">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</sst>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5B-481B-A686-F70B63C0DB3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5B-481B-A686-F70B63C0DB3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5B-481B-A686-F70B63C0DB3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5B-481B-A686-F70B63C0DB3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5B-481B-A686-F70B63C0DB3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F5B-481B-A686-F70B63C0DB3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F5B-481B-A686-F70B63C0DB3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F5B-481B-A686-F70B63C0DB3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F5B-481B-A686-F70B63C0DB3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F5B-481B-A686-F70B63C0DB3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F5B-481B-A686-F70B63C0DB3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F5B-481B-A686-F70B63C0DB3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F5B-481B-A686-F70B63C0DB3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F5B-481B-A686-F70B63C0DB3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F5B-481B-A686-F70B63C0DB3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F5B-481B-A686-F70B63C0DB3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F5B-481B-A686-F70B63C0DB3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F5B-481B-A686-F70B63C0DB3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F5B-481B-A686-F70B63C0DB3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F5B-481B-A686-F70B63C0DB3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F5B-481B-A686-F70B63C0DB3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F5B-481B-A686-F70B63C0DB3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F5B-481B-A686-F70B63C0DB3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F5B-481B-A686-F70B63C0DB3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F5B-481B-A686-F70B63C0DB3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F5B-481B-A686-F70B63C0DB3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F5B-481B-A686-F70B63C0DB3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F5B-481B-A686-F70B63C0DB3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F5B-481B-A686-F70B63C0DB3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F5B-481B-A686-F70B63C0DB3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F5B-481B-A686-F70B63C0DB3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F5B-481B-A686-F70B63C0DB3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F5B-481B-A686-F70B63C0DB3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F5B-481B-A686-F70B63C0DB3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F5B-481B-A686-F70B63C0DB3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F5B-481B-A686-F70B63C0DB3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F5B-481B-A686-F70B63C0DB3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F5B-481B-A686-F70B63C0DB3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F5B-481B-A686-F70B63C0DB3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F5B-481B-A686-F70B63C0DB3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F5B-481B-A686-F70B63C0DB31}"/>
              </c:ext>
            </c:extLst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F5B-481B-A686-F70B63C0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BCA3-8839-4804-BB0E-D2CA7EB36B2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2.9245000000000001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355</v>
      </c>
      <c r="F2">
        <f>_xlfn.XLOOKUP(B2,RESULTADOS_0!D:D,RESULTADOS_0!F:F,0,0,1)</f>
        <v>28.6</v>
      </c>
      <c r="G2">
        <f>_xlfn.XLOOKUP(B2,RESULTADOS_0!D:D,RESULTADOS_0!M:M,0,0,1)</f>
        <v>0</v>
      </c>
      <c r="H2">
        <f>_xlfn.XLOOKUP(B2,RESULTADOS_0!D:D,RESULTADOS_0!AF:AF,0,0,1)</f>
        <v>5.5718484126718924E-6</v>
      </c>
      <c r="I2">
        <f>_xlfn.XLOOKUP(B2,RESULTADOS_0!D:D,RESULTADOS_0!AC:AC,0,0,1)</f>
        <v>126.3758903182255</v>
      </c>
      <c r="J2">
        <f>_xlfn.XLOOKUP(B2,RESULTADOS_0!D:D,RESULTADOS_0!G:G,0,0,1)</f>
        <v>4.83</v>
      </c>
      <c r="K2">
        <v>2.9245000000000001</v>
      </c>
      <c r="L2">
        <v>100</v>
      </c>
      <c r="M2">
        <v>6</v>
      </c>
      <c r="N2">
        <f>_xlfn.XLOOKUP(B2,RESULTADOS_0!D:D,RESULTADOS_0!AH:AH,0,0,1)</f>
        <v>126375.8903182255</v>
      </c>
      <c r="T2">
        <v>20</v>
      </c>
    </row>
    <row r="3" spans="1:20" x14ac:dyDescent="0.25">
      <c r="A3" t="s">
        <v>52</v>
      </c>
      <c r="B3">
        <v>3.6372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23.15</v>
      </c>
      <c r="G3">
        <f>_xlfn.XLOOKUP(B3,RESULTADOS_1!D:D,RESULTADOS_1!M:M,0,0,1)</f>
        <v>0</v>
      </c>
      <c r="H3">
        <f>_xlfn.XLOOKUP(B3,RESULTADOS_1!D:D,RESULTADOS_1!AF:AF,0,0,1)</f>
        <v>6.6921214612745959E-6</v>
      </c>
      <c r="I3">
        <f>_xlfn.XLOOKUP(B3,RESULTADOS_1!D:D,RESULTADOS_1!AC:AC,0,0,1)</f>
        <v>100.9829453112262</v>
      </c>
      <c r="J3">
        <f>_xlfn.XLOOKUP(B3,RESULTADOS_1!D:D,RESULTADOS_1!G:G,0,0,1)</f>
        <v>5.84</v>
      </c>
      <c r="K3">
        <v>3.6372000000000004</v>
      </c>
      <c r="N3">
        <f>_xlfn.XLOOKUP(B3,RESULTADOS_1!D:D,RESULTADOS_1!AH:AH,0,0,1)</f>
        <v>100982.9453112262</v>
      </c>
    </row>
    <row r="4" spans="1:20" x14ac:dyDescent="0.25">
      <c r="A4" t="s">
        <v>53</v>
      </c>
      <c r="B4">
        <v>4.1150000000000002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179</v>
      </c>
      <c r="F4">
        <f>_xlfn.XLOOKUP(B4,RESULTADOS_2!D:D,RESULTADOS_2!F:F,0,0,1)</f>
        <v>20.37</v>
      </c>
      <c r="G4">
        <f>_xlfn.XLOOKUP(B4,RESULTADOS_2!D:D,RESULTADOS_2!M:M,0,0,1)</f>
        <v>0</v>
      </c>
      <c r="H4">
        <f>_xlfn.XLOOKUP(B4,RESULTADOS_2!D:D,RESULTADOS_2!AF:AF,0,0,1)</f>
        <v>7.3652972022789146E-6</v>
      </c>
      <c r="I4">
        <f>_xlfn.XLOOKUP(B4,RESULTADOS_2!D:D,RESULTADOS_2!AC:AC,0,0,1)</f>
        <v>97.767197785515634</v>
      </c>
      <c r="J4">
        <f>_xlfn.XLOOKUP(B4,RESULTADOS_2!D:D,RESULTADOS_2!G:G,0,0,1)</f>
        <v>6.83</v>
      </c>
      <c r="K4">
        <v>4.1150000000000002</v>
      </c>
      <c r="N4">
        <f>_xlfn.XLOOKUP(B4,RESULTADOS_2!D:D,RESULTADOS_2!AH:AH,0,0,1)</f>
        <v>97767.197785515629</v>
      </c>
    </row>
    <row r="5" spans="1:20" x14ac:dyDescent="0.25">
      <c r="A5" t="s">
        <v>54</v>
      </c>
      <c r="B5">
        <v>4.4494999999999996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143</v>
      </c>
      <c r="F5">
        <f>_xlfn.XLOOKUP(B5,RESULTADOS_3!D:D,RESULTADOS_3!F:F,0,0,1)</f>
        <v>18.690000000000001</v>
      </c>
      <c r="G5">
        <f>_xlfn.XLOOKUP(B5,RESULTADOS_3!D:D,RESULTADOS_3!M:M,0,0,1)</f>
        <v>0</v>
      </c>
      <c r="H5">
        <f>_xlfn.XLOOKUP(B5,RESULTADOS_3!D:D,RESULTADOS_3!AF:AF,0,0,1)</f>
        <v>7.7820488982535537E-6</v>
      </c>
      <c r="I5">
        <f>_xlfn.XLOOKUP(B5,RESULTADOS_3!D:D,RESULTADOS_3!AC:AC,0,0,1)</f>
        <v>86.917635791226417</v>
      </c>
      <c r="J5">
        <f>_xlfn.XLOOKUP(B5,RESULTADOS_3!D:D,RESULTADOS_3!G:G,0,0,1)</f>
        <v>7.84</v>
      </c>
      <c r="K5">
        <v>4.4494999999999996</v>
      </c>
      <c r="N5">
        <f>_xlfn.XLOOKUP(B5,RESULTADOS_3!D:D,RESULTADOS_3!AH:AH,0,0,1)</f>
        <v>86917.635791226421</v>
      </c>
    </row>
    <row r="6" spans="1:20" x14ac:dyDescent="0.25">
      <c r="A6" t="s">
        <v>55</v>
      </c>
      <c r="B6">
        <v>4.6875999999999998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120</v>
      </c>
      <c r="F6">
        <f>_xlfn.XLOOKUP(B6,RESULTADOS_4!D:D,RESULTADOS_4!F:F,0,0,1)</f>
        <v>17.62</v>
      </c>
      <c r="G6">
        <f>_xlfn.XLOOKUP(B6,RESULTADOS_4!D:D,RESULTADOS_4!M:M,0,0,1)</f>
        <v>0</v>
      </c>
      <c r="H6">
        <f>_xlfn.XLOOKUP(B6,RESULTADOS_4!D:D,RESULTADOS_4!AF:AF,0,0,1)</f>
        <v>8.0357053619621984E-6</v>
      </c>
      <c r="I6">
        <f>_xlfn.XLOOKUP(B6,RESULTADOS_4!D:D,RESULTADOS_4!AC:AC,0,0,1)</f>
        <v>86.567196988377489</v>
      </c>
      <c r="J6">
        <f>_xlfn.XLOOKUP(B6,RESULTADOS_4!D:D,RESULTADOS_4!G:G,0,0,1)</f>
        <v>8.81</v>
      </c>
      <c r="K6">
        <v>4.6875999999999998</v>
      </c>
      <c r="N6">
        <f>_xlfn.XLOOKUP(B6,RESULTADOS_4!D:D,RESULTADOS_4!AH:AH,0,0,1)</f>
        <v>86567.196988377487</v>
      </c>
    </row>
    <row r="7" spans="1:20" x14ac:dyDescent="0.25">
      <c r="A7" t="s">
        <v>56</v>
      </c>
      <c r="B7">
        <v>4.8769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103</v>
      </c>
      <c r="F7">
        <f>_xlfn.XLOOKUP(B7,RESULTADOS_5!D:D,RESULTADOS_5!F:F,0,0,1)</f>
        <v>16.84</v>
      </c>
      <c r="G7">
        <f>_xlfn.XLOOKUP(B7,RESULTADOS_5!D:D,RESULTADOS_5!M:M,0,0,1)</f>
        <v>0</v>
      </c>
      <c r="H7">
        <f>_xlfn.XLOOKUP(B7,RESULTADOS_5!D:D,RESULTADOS_5!AF:AF,0,0,1)</f>
        <v>8.2126801176580065E-6</v>
      </c>
      <c r="I7">
        <f>_xlfn.XLOOKUP(B7,RESULTADOS_5!D:D,RESULTADOS_5!AC:AC,0,0,1)</f>
        <v>86.907015952065379</v>
      </c>
      <c r="J7">
        <f>_xlfn.XLOOKUP(B7,RESULTADOS_5!D:D,RESULTADOS_5!G:G,0,0,1)</f>
        <v>9.81</v>
      </c>
      <c r="K7">
        <v>4.8769</v>
      </c>
      <c r="N7">
        <f>_xlfn.XLOOKUP(B7,RESULTADOS_5!D:D,RESULTADOS_5!AH:AH,0,0,1)</f>
        <v>86907.015952065383</v>
      </c>
    </row>
    <row r="8" spans="1:20" x14ac:dyDescent="0.25">
      <c r="A8" t="s">
        <v>57</v>
      </c>
      <c r="B8">
        <v>5.0403000000000002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90</v>
      </c>
      <c r="F8">
        <f>_xlfn.XLOOKUP(B8,RESULTADOS_6!D:D,RESULTADOS_6!F:F,0,0,1)</f>
        <v>16.2</v>
      </c>
      <c r="G8">
        <f>_xlfn.XLOOKUP(B8,RESULTADOS_6!D:D,RESULTADOS_6!M:M,0,0,1)</f>
        <v>0</v>
      </c>
      <c r="H8">
        <f>_xlfn.XLOOKUP(B8,RESULTADOS_6!D:D,RESULTADOS_6!AF:AF,0,0,1)</f>
        <v>8.3525422158889098E-6</v>
      </c>
      <c r="I8">
        <f>_xlfn.XLOOKUP(B8,RESULTADOS_6!D:D,RESULTADOS_6!AC:AC,0,0,1)</f>
        <v>86.947282868690877</v>
      </c>
      <c r="J8">
        <f>_xlfn.XLOOKUP(B8,RESULTADOS_6!D:D,RESULTADOS_6!G:G,0,0,1)</f>
        <v>10.8</v>
      </c>
      <c r="K8">
        <v>5.0403000000000002</v>
      </c>
      <c r="N8">
        <f>_xlfn.XLOOKUP(B8,RESULTADOS_6!D:D,RESULTADOS_6!AH:AH,0,0,1)</f>
        <v>86947.282868690876</v>
      </c>
    </row>
    <row r="9" spans="1:20" x14ac:dyDescent="0.25">
      <c r="A9" t="s">
        <v>58</v>
      </c>
      <c r="B9">
        <v>5.1604000000000001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80</v>
      </c>
      <c r="F9">
        <f>_xlfn.XLOOKUP(B9,RESULTADOS_7!D:D,RESULTADOS_7!F:F,0,0,1)</f>
        <v>15.75</v>
      </c>
      <c r="G9">
        <f>_xlfn.XLOOKUP(B9,RESULTADOS_7!D:D,RESULTADOS_7!M:M,0,0,1)</f>
        <v>0</v>
      </c>
      <c r="H9">
        <f>_xlfn.XLOOKUP(B9,RESULTADOS_7!D:D,RESULTADOS_7!AF:AF,0,0,1)</f>
        <v>8.4269200234735262E-6</v>
      </c>
      <c r="I9">
        <f>_xlfn.XLOOKUP(B9,RESULTADOS_7!D:D,RESULTADOS_7!AC:AC,0,0,1)</f>
        <v>87.39206180716937</v>
      </c>
      <c r="J9">
        <f>_xlfn.XLOOKUP(B9,RESULTADOS_7!D:D,RESULTADOS_7!G:G,0,0,1)</f>
        <v>11.81</v>
      </c>
      <c r="K9">
        <v>5.1603999999999992</v>
      </c>
      <c r="N9">
        <f>_xlfn.XLOOKUP(B9,RESULTADOS_7!D:D,RESULTADOS_7!AH:AH,0,0,1)</f>
        <v>87392.061807169375</v>
      </c>
    </row>
    <row r="10" spans="1:20" x14ac:dyDescent="0.25">
      <c r="A10" t="s">
        <v>59</v>
      </c>
      <c r="B10">
        <v>5.2565999999999997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72</v>
      </c>
      <c r="F10">
        <f>_xlfn.XLOOKUP(B10,RESULTADOS_8!D:D,RESULTADOS_8!F:F,0,0,1)</f>
        <v>15.39</v>
      </c>
      <c r="G10">
        <f>_xlfn.XLOOKUP(B10,RESULTADOS_8!D:D,RESULTADOS_8!M:M,0,0,1)</f>
        <v>0</v>
      </c>
      <c r="H10">
        <f>_xlfn.XLOOKUP(B10,RESULTADOS_8!D:D,RESULTADOS_8!AF:AF,0,0,1)</f>
        <v>8.4685168585761944E-6</v>
      </c>
      <c r="I10">
        <f>_xlfn.XLOOKUP(B10,RESULTADOS_8!D:D,RESULTADOS_8!AC:AC,0,0,1)</f>
        <v>77.96223860526807</v>
      </c>
      <c r="J10">
        <f>_xlfn.XLOOKUP(B10,RESULTADOS_8!D:D,RESULTADOS_8!G:G,0,0,1)</f>
        <v>12.82</v>
      </c>
      <c r="K10">
        <v>5.2565999999999997</v>
      </c>
      <c r="N10">
        <f>_xlfn.XLOOKUP(B10,RESULTADOS_8!D:D,RESULTADOS_8!AH:AH,0,0,1)</f>
        <v>77962.238605268067</v>
      </c>
    </row>
    <row r="11" spans="1:20" x14ac:dyDescent="0.25">
      <c r="A11" t="s">
        <v>60</v>
      </c>
      <c r="B11">
        <v>5.3357999999999999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66</v>
      </c>
      <c r="F11">
        <f>_xlfn.XLOOKUP(B11,RESULTADOS_9!D:D,RESULTADOS_9!F:F,0,0,1)</f>
        <v>15.08</v>
      </c>
      <c r="G11">
        <f>_xlfn.XLOOKUP(B11,RESULTADOS_9!D:D,RESULTADOS_9!M:M,0,0,1)</f>
        <v>0</v>
      </c>
      <c r="H11">
        <f>_xlfn.XLOOKUP(B11,RESULTADOS_9!D:D,RESULTADOS_9!AF:AF,0,0,1)</f>
        <v>8.4885263065119887E-6</v>
      </c>
      <c r="I11">
        <f>_xlfn.XLOOKUP(B11,RESULTADOS_9!D:D,RESULTADOS_9!AC:AC,0,0,1)</f>
        <v>78.570556647352092</v>
      </c>
      <c r="J11">
        <f>_xlfn.XLOOKUP(B11,RESULTADOS_9!D:D,RESULTADOS_9!G:G,0,0,1)</f>
        <v>13.71</v>
      </c>
      <c r="K11">
        <v>5.3358000000000008</v>
      </c>
      <c r="N11">
        <f>_xlfn.XLOOKUP(B11,RESULTADOS_9!D:D,RESULTADOS_9!AH:AH,0,0,1)</f>
        <v>78570.556647352088</v>
      </c>
    </row>
    <row r="12" spans="1:20" x14ac:dyDescent="0.25">
      <c r="A12" t="s">
        <v>61</v>
      </c>
      <c r="B12">
        <v>5.3867000000000003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61</v>
      </c>
      <c r="F12">
        <f>_xlfn.XLOOKUP(B12,RESULTADOS_10!D:D,RESULTADOS_10!F:F,0,0,1)</f>
        <v>14.87</v>
      </c>
      <c r="G12">
        <f>_xlfn.XLOOKUP(B12,RESULTADOS_10!D:D,RESULTADOS_10!M:M,0,0,1)</f>
        <v>0</v>
      </c>
      <c r="H12">
        <f>_xlfn.XLOOKUP(B12,RESULTADOS_10!D:D,RESULTADOS_10!AF:AF,0,0,1)</f>
        <v>8.469112580570117E-6</v>
      </c>
      <c r="I12">
        <f>_xlfn.XLOOKUP(B12,RESULTADOS_10!D:D,RESULTADOS_10!AC:AC,0,0,1)</f>
        <v>79.51992807288282</v>
      </c>
      <c r="J12">
        <f>_xlfn.XLOOKUP(B12,RESULTADOS_10!D:D,RESULTADOS_10!G:G,0,0,1)</f>
        <v>14.63</v>
      </c>
      <c r="K12">
        <v>5.3867000000000012</v>
      </c>
      <c r="N12">
        <f>_xlfn.XLOOKUP(B12,RESULTADOS_10!D:D,RESULTADOS_10!AH:AH,0,0,1)</f>
        <v>79519.928072882816</v>
      </c>
    </row>
    <row r="13" spans="1:20" x14ac:dyDescent="0.25">
      <c r="A13" t="s">
        <v>62</v>
      </c>
      <c r="B13">
        <v>5.4593999999999996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56</v>
      </c>
      <c r="F13">
        <f>_xlfn.XLOOKUP(B13,RESULTADOS_11!D:D,RESULTADOS_11!F:F,0,0,1)</f>
        <v>14.61</v>
      </c>
      <c r="G13">
        <f>_xlfn.XLOOKUP(B13,RESULTADOS_11!D:D,RESULTADOS_11!M:M,0,0,1)</f>
        <v>0</v>
      </c>
      <c r="H13">
        <f>_xlfn.XLOOKUP(B13,RESULTADOS_11!D:D,RESULTADOS_11!AF:AF,0,0,1)</f>
        <v>8.4888006245077603E-6</v>
      </c>
      <c r="I13">
        <f>_xlfn.XLOOKUP(B13,RESULTADOS_11!D:D,RESULTADOS_11!AC:AC,0,0,1)</f>
        <v>79.972737740118674</v>
      </c>
      <c r="J13">
        <f>_xlfn.XLOOKUP(B13,RESULTADOS_11!D:D,RESULTADOS_11!G:G,0,0,1)</f>
        <v>15.66</v>
      </c>
      <c r="K13">
        <v>5.4593999999999996</v>
      </c>
      <c r="N13">
        <f>_xlfn.XLOOKUP(B13,RESULTADOS_11!D:D,RESULTADOS_11!AH:AH,0,0,1)</f>
        <v>79972.737740118668</v>
      </c>
    </row>
    <row r="14" spans="1:20" x14ac:dyDescent="0.25">
      <c r="A14" t="s">
        <v>63</v>
      </c>
      <c r="B14">
        <v>5.5048000000000004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52</v>
      </c>
      <c r="F14">
        <f>_xlfn.XLOOKUP(B14,RESULTADOS_12!D:D,RESULTADOS_12!F:F,0,0,1)</f>
        <v>14.44</v>
      </c>
      <c r="G14">
        <f>_xlfn.XLOOKUP(B14,RESULTADOS_12!D:D,RESULTADOS_12!M:M,0,0,1)</f>
        <v>0</v>
      </c>
      <c r="H14">
        <f>_xlfn.XLOOKUP(B14,RESULTADOS_12!D:D,RESULTADOS_12!AF:AF,0,0,1)</f>
        <v>8.470221165688162E-6</v>
      </c>
      <c r="I14">
        <f>_xlfn.XLOOKUP(B14,RESULTADOS_12!D:D,RESULTADOS_12!AC:AC,0,0,1)</f>
        <v>80.951121390239109</v>
      </c>
      <c r="J14">
        <f>_xlfn.XLOOKUP(B14,RESULTADOS_12!D:D,RESULTADOS_12!G:G,0,0,1)</f>
        <v>16.66</v>
      </c>
      <c r="K14">
        <v>5.5048000000000004</v>
      </c>
      <c r="N14">
        <f>_xlfn.XLOOKUP(B14,RESULTADOS_12!D:D,RESULTADOS_12!AH:AH,0,0,1)</f>
        <v>80951.121390239103</v>
      </c>
    </row>
    <row r="15" spans="1:20" x14ac:dyDescent="0.25">
      <c r="A15" t="s">
        <v>64</v>
      </c>
      <c r="B15">
        <v>5.5224000000000002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49</v>
      </c>
      <c r="F15">
        <f>_xlfn.XLOOKUP(B15,RESULTADOS_13!D:D,RESULTADOS_13!F:F,0,0,1)</f>
        <v>14.33</v>
      </c>
      <c r="G15">
        <f>_xlfn.XLOOKUP(B15,RESULTADOS_13!D:D,RESULTADOS_13!M:M,0,0,1)</f>
        <v>0</v>
      </c>
      <c r="H15">
        <f>_xlfn.XLOOKUP(B15,RESULTADOS_13!D:D,RESULTADOS_13!AF:AF,0,0,1)</f>
        <v>8.4133131731104512E-6</v>
      </c>
      <c r="I15">
        <f>_xlfn.XLOOKUP(B15,RESULTADOS_13!D:D,RESULTADOS_13!AC:AC,0,0,1)</f>
        <v>82.108429467815185</v>
      </c>
      <c r="J15">
        <f>_xlfn.XLOOKUP(B15,RESULTADOS_13!D:D,RESULTADOS_13!G:G,0,0,1)</f>
        <v>17.55</v>
      </c>
      <c r="K15">
        <v>5.5224000000000002</v>
      </c>
      <c r="N15">
        <f>_xlfn.XLOOKUP(B15,RESULTADOS_13!D:D,RESULTADOS_13!AH:AH,0,0,1)</f>
        <v>82108.429467815178</v>
      </c>
    </row>
    <row r="16" spans="1:20" x14ac:dyDescent="0.25">
      <c r="A16" t="s">
        <v>65</v>
      </c>
      <c r="B16">
        <v>5.5753000000000004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46</v>
      </c>
      <c r="F16">
        <f>_xlfn.XLOOKUP(B16,RESULTADOS_14!D:D,RESULTADOS_14!F:F,0,0,1)</f>
        <v>14.13</v>
      </c>
      <c r="G16">
        <f>_xlfn.XLOOKUP(B16,RESULTADOS_14!D:D,RESULTADOS_14!M:M,0,0,1)</f>
        <v>0</v>
      </c>
      <c r="H16">
        <f>_xlfn.XLOOKUP(B16,RESULTADOS_14!D:D,RESULTADOS_14!AF:AF,0,0,1)</f>
        <v>8.4139862521990095E-6</v>
      </c>
      <c r="I16">
        <f>_xlfn.XLOOKUP(B16,RESULTADOS_14!D:D,RESULTADOS_14!AC:AC,0,0,1)</f>
        <v>82.692854202874273</v>
      </c>
      <c r="J16">
        <f>_xlfn.XLOOKUP(B16,RESULTADOS_14!D:D,RESULTADOS_14!G:G,0,0,1)</f>
        <v>18.43</v>
      </c>
      <c r="K16">
        <v>5.5753000000000013</v>
      </c>
      <c r="N16">
        <f>_xlfn.XLOOKUP(B16,RESULTADOS_14!D:D,RESULTADOS_14!AH:AH,0,0,1)</f>
        <v>82692.854202874267</v>
      </c>
    </row>
    <row r="17" spans="1:14" x14ac:dyDescent="0.25">
      <c r="A17" t="s">
        <v>66</v>
      </c>
      <c r="B17">
        <v>5.7145999999999999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43</v>
      </c>
      <c r="F17">
        <f>_xlfn.XLOOKUP(B17,RESULTADOS_15!D:D,RESULTADOS_15!F:F,0,0,1)</f>
        <v>13.67</v>
      </c>
      <c r="G17">
        <f>_xlfn.XLOOKUP(B17,RESULTADOS_15!D:D,RESULTADOS_15!M:M,0,0,1)</f>
        <v>0</v>
      </c>
      <c r="H17">
        <f>_xlfn.XLOOKUP(B17,RESULTADOS_15!D:D,RESULTADOS_15!AF:AF,0,0,1)</f>
        <v>8.5467407310473384E-6</v>
      </c>
      <c r="I17">
        <f>_xlfn.XLOOKUP(B17,RESULTADOS_15!D:D,RESULTADOS_15!AC:AC,0,0,1)</f>
        <v>81.722762378998567</v>
      </c>
      <c r="J17">
        <f>_xlfn.XLOOKUP(B17,RESULTADOS_15!D:D,RESULTADOS_15!G:G,0,0,1)</f>
        <v>19.07</v>
      </c>
      <c r="K17">
        <v>5.7146000000000008</v>
      </c>
      <c r="N17">
        <f>_xlfn.XLOOKUP(B17,RESULTADOS_15!D:D,RESULTADOS_15!AH:AH,0,0,1)</f>
        <v>81722.762378998566</v>
      </c>
    </row>
    <row r="18" spans="1:14" x14ac:dyDescent="0.25">
      <c r="A18" t="s">
        <v>67</v>
      </c>
      <c r="B18">
        <v>5.6112000000000002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41</v>
      </c>
      <c r="F18">
        <f>_xlfn.XLOOKUP(B18,RESULTADOS_16!D:D,RESULTADOS_16!F:F,0,0,1)</f>
        <v>13.94</v>
      </c>
      <c r="G18">
        <f>_xlfn.XLOOKUP(B18,RESULTADOS_16!D:D,RESULTADOS_16!M:M,0,0,1)</f>
        <v>0</v>
      </c>
      <c r="H18">
        <f>_xlfn.XLOOKUP(B18,RESULTADOS_16!D:D,RESULTADOS_16!AF:AF,0,0,1)</f>
        <v>8.3199379463210949E-6</v>
      </c>
      <c r="I18">
        <f>_xlfn.XLOOKUP(B18,RESULTADOS_16!D:D,RESULTADOS_16!AC:AC,0,0,1)</f>
        <v>84.591093802162121</v>
      </c>
      <c r="J18">
        <f>_xlfn.XLOOKUP(B18,RESULTADOS_16!D:D,RESULTADOS_16!G:G,0,0,1)</f>
        <v>20.399999999999999</v>
      </c>
      <c r="K18">
        <v>5.6112000000000002</v>
      </c>
      <c r="N18">
        <f>_xlfn.XLOOKUP(B18,RESULTADOS_16!D:D,RESULTADOS_16!AH:AH,0,0,1)</f>
        <v>84591.093802162126</v>
      </c>
    </row>
    <row r="19" spans="1:14" x14ac:dyDescent="0.25">
      <c r="A19" t="s">
        <v>68</v>
      </c>
      <c r="B19">
        <v>5.6216999999999997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39</v>
      </c>
      <c r="F19">
        <f>_xlfn.XLOOKUP(B19,RESULTADOS_17!D:D,RESULTADOS_17!F:F,0,0,1)</f>
        <v>13.87</v>
      </c>
      <c r="G19">
        <f>_xlfn.XLOOKUP(B19,RESULTADOS_17!D:D,RESULTADOS_17!M:M,0,0,1)</f>
        <v>0</v>
      </c>
      <c r="H19">
        <f>_xlfn.XLOOKUP(B19,RESULTADOS_17!D:D,RESULTADOS_17!AF:AF,0,0,1)</f>
        <v>8.2667454270331966E-6</v>
      </c>
      <c r="I19">
        <f>_xlfn.XLOOKUP(B19,RESULTADOS_17!D:D,RESULTADOS_17!AC:AC,0,0,1)</f>
        <v>85.541715736908628</v>
      </c>
      <c r="J19">
        <f>_xlfn.XLOOKUP(B19,RESULTADOS_17!D:D,RESULTADOS_17!G:G,0,0,1)</f>
        <v>21.34</v>
      </c>
      <c r="K19">
        <v>5.6216999999999997</v>
      </c>
      <c r="N19">
        <f>_xlfn.XLOOKUP(B19,RESULTADOS_17!D:D,RESULTADOS_17!AH:AH,0,0,1)</f>
        <v>85541.715736908634</v>
      </c>
    </row>
    <row r="20" spans="1:14" x14ac:dyDescent="0.25">
      <c r="A20" t="s">
        <v>69</v>
      </c>
      <c r="B20">
        <v>5.6551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37</v>
      </c>
      <c r="F20">
        <f>_xlfn.XLOOKUP(B20,RESULTADOS_18!D:D,RESULTADOS_18!F:F,0,0,1)</f>
        <v>13.73</v>
      </c>
      <c r="G20">
        <f>_xlfn.XLOOKUP(B20,RESULTADOS_18!D:D,RESULTADOS_18!M:M,0,0,1)</f>
        <v>0</v>
      </c>
      <c r="H20">
        <f>_xlfn.XLOOKUP(B20,RESULTADOS_18!D:D,RESULTADOS_18!AF:AF,0,0,1)</f>
        <v>8.2499102598575222E-6</v>
      </c>
      <c r="I20">
        <f>_xlfn.XLOOKUP(B20,RESULTADOS_18!D:D,RESULTADOS_18!AC:AC,0,0,1)</f>
        <v>86.395473550414522</v>
      </c>
      <c r="J20">
        <f>_xlfn.XLOOKUP(B20,RESULTADOS_18!D:D,RESULTADOS_18!G:G,0,0,1)</f>
        <v>22.26</v>
      </c>
      <c r="K20">
        <v>5.6551</v>
      </c>
      <c r="N20">
        <f>_xlfn.XLOOKUP(B20,RESULTADOS_18!D:D,RESULTADOS_18!AH:AH,0,0,1)</f>
        <v>86395.473550414521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4.3551000000000002</v>
      </c>
      <c r="E2">
        <v>22.96</v>
      </c>
      <c r="F2">
        <v>17.79</v>
      </c>
      <c r="G2">
        <v>8.9700000000000006</v>
      </c>
      <c r="H2">
        <v>0.14000000000000001</v>
      </c>
      <c r="I2">
        <v>119</v>
      </c>
      <c r="J2">
        <v>124.63</v>
      </c>
      <c r="K2">
        <v>45</v>
      </c>
      <c r="L2">
        <v>1</v>
      </c>
      <c r="M2">
        <v>117</v>
      </c>
      <c r="N2">
        <v>18.64</v>
      </c>
      <c r="O2">
        <v>15605.44</v>
      </c>
      <c r="P2">
        <v>162.19</v>
      </c>
      <c r="Q2">
        <v>3551.08</v>
      </c>
      <c r="R2">
        <v>279.87</v>
      </c>
      <c r="S2">
        <v>84.39</v>
      </c>
      <c r="T2">
        <v>97346.9</v>
      </c>
      <c r="U2">
        <v>0.3</v>
      </c>
      <c r="V2">
        <v>0.67</v>
      </c>
      <c r="W2">
        <v>0.32</v>
      </c>
      <c r="X2">
        <v>5.72</v>
      </c>
      <c r="Y2">
        <v>2</v>
      </c>
      <c r="Z2">
        <v>10</v>
      </c>
      <c r="AA2">
        <v>91.039872187084811</v>
      </c>
      <c r="AB2">
        <v>124.56476952201611</v>
      </c>
      <c r="AC2">
        <v>112.6764827466197</v>
      </c>
      <c r="AD2">
        <v>91039.872187084809</v>
      </c>
      <c r="AE2">
        <v>124564.7695220161</v>
      </c>
      <c r="AF2">
        <v>6.8472037053559534E-6</v>
      </c>
      <c r="AG2">
        <v>5</v>
      </c>
      <c r="AH2">
        <v>112676.4827466197</v>
      </c>
    </row>
    <row r="3" spans="1:34" x14ac:dyDescent="0.25">
      <c r="A3">
        <v>1</v>
      </c>
      <c r="B3">
        <v>60</v>
      </c>
      <c r="C3" t="s">
        <v>34</v>
      </c>
      <c r="D3">
        <v>5.3867000000000003</v>
      </c>
      <c r="E3">
        <v>18.559999999999999</v>
      </c>
      <c r="F3">
        <v>14.87</v>
      </c>
      <c r="G3">
        <v>14.63</v>
      </c>
      <c r="H3">
        <v>0.28000000000000003</v>
      </c>
      <c r="I3">
        <v>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117.8</v>
      </c>
      <c r="Q3">
        <v>3550.52</v>
      </c>
      <c r="R3">
        <v>177.41</v>
      </c>
      <c r="S3">
        <v>84.39</v>
      </c>
      <c r="T3">
        <v>46404.88</v>
      </c>
      <c r="U3">
        <v>0.48</v>
      </c>
      <c r="V3">
        <v>0.8</v>
      </c>
      <c r="W3">
        <v>0.32</v>
      </c>
      <c r="X3">
        <v>2.81</v>
      </c>
      <c r="Y3">
        <v>2</v>
      </c>
      <c r="Z3">
        <v>10</v>
      </c>
      <c r="AA3">
        <v>64.250178134873721</v>
      </c>
      <c r="AB3">
        <v>87.909928241910436</v>
      </c>
      <c r="AC3">
        <v>79.51992807288282</v>
      </c>
      <c r="AD3">
        <v>64250.178134873728</v>
      </c>
      <c r="AE3">
        <v>87909.928241910442</v>
      </c>
      <c r="AF3">
        <v>8.469112580570117E-6</v>
      </c>
      <c r="AG3">
        <v>4</v>
      </c>
      <c r="AH3">
        <v>79519.928072882816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3.4992000000000001</v>
      </c>
      <c r="E2">
        <v>28.58</v>
      </c>
      <c r="F2">
        <v>20.65</v>
      </c>
      <c r="G2">
        <v>7.12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236.01</v>
      </c>
      <c r="Q2">
        <v>3551.33</v>
      </c>
      <c r="R2">
        <v>377.08</v>
      </c>
      <c r="S2">
        <v>84.39</v>
      </c>
      <c r="T2">
        <v>145673.87</v>
      </c>
      <c r="U2">
        <v>0.22</v>
      </c>
      <c r="V2">
        <v>0.57999999999999996</v>
      </c>
      <c r="W2">
        <v>0.41</v>
      </c>
      <c r="X2">
        <v>8.58</v>
      </c>
      <c r="Y2">
        <v>2</v>
      </c>
      <c r="Z2">
        <v>10</v>
      </c>
      <c r="AA2">
        <v>136.9919845510133</v>
      </c>
      <c r="AB2">
        <v>187.43847692243179</v>
      </c>
      <c r="AC2">
        <v>169.54961175656231</v>
      </c>
      <c r="AD2">
        <v>136991.9845510133</v>
      </c>
      <c r="AE2">
        <v>187438.47692243179</v>
      </c>
      <c r="AF2">
        <v>5.2808316491838598E-6</v>
      </c>
      <c r="AG2">
        <v>6</v>
      </c>
      <c r="AH2">
        <v>169549.61175656231</v>
      </c>
    </row>
    <row r="3" spans="1:34" x14ac:dyDescent="0.25">
      <c r="A3">
        <v>1</v>
      </c>
      <c r="B3">
        <v>80</v>
      </c>
      <c r="C3" t="s">
        <v>34</v>
      </c>
      <c r="D3">
        <v>5.5162000000000004</v>
      </c>
      <c r="E3">
        <v>18.13</v>
      </c>
      <c r="F3">
        <v>14.19</v>
      </c>
      <c r="G3">
        <v>17.03</v>
      </c>
      <c r="H3">
        <v>0.22</v>
      </c>
      <c r="I3">
        <v>50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20034.400000000001</v>
      </c>
      <c r="P3">
        <v>132.08000000000001</v>
      </c>
      <c r="Q3">
        <v>3550.41</v>
      </c>
      <c r="R3">
        <v>155.63</v>
      </c>
      <c r="S3">
        <v>84.39</v>
      </c>
      <c r="T3">
        <v>35568.26</v>
      </c>
      <c r="U3">
        <v>0.54</v>
      </c>
      <c r="V3">
        <v>0.84</v>
      </c>
      <c r="W3">
        <v>0.25</v>
      </c>
      <c r="X3">
        <v>2.13</v>
      </c>
      <c r="Y3">
        <v>2</v>
      </c>
      <c r="Z3">
        <v>10</v>
      </c>
      <c r="AA3">
        <v>67.561768348243007</v>
      </c>
      <c r="AB3">
        <v>92.44099206888923</v>
      </c>
      <c r="AC3">
        <v>83.618553527604192</v>
      </c>
      <c r="AD3">
        <v>67561.768348243</v>
      </c>
      <c r="AE3">
        <v>92440.992068889231</v>
      </c>
      <c r="AF3">
        <v>8.3247952512654357E-6</v>
      </c>
      <c r="AG3">
        <v>4</v>
      </c>
      <c r="AH3">
        <v>83618.553527604192</v>
      </c>
    </row>
    <row r="4" spans="1:34" x14ac:dyDescent="0.25">
      <c r="A4">
        <v>2</v>
      </c>
      <c r="B4">
        <v>80</v>
      </c>
      <c r="C4" t="s">
        <v>34</v>
      </c>
      <c r="D4">
        <v>5.5753000000000004</v>
      </c>
      <c r="E4">
        <v>17.940000000000001</v>
      </c>
      <c r="F4">
        <v>14.13</v>
      </c>
      <c r="G4">
        <v>18.43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129.77000000000001</v>
      </c>
      <c r="Q4">
        <v>3549.89</v>
      </c>
      <c r="R4">
        <v>152.91999999999999</v>
      </c>
      <c r="S4">
        <v>84.39</v>
      </c>
      <c r="T4">
        <v>34235.480000000003</v>
      </c>
      <c r="U4">
        <v>0.55000000000000004</v>
      </c>
      <c r="V4">
        <v>0.84</v>
      </c>
      <c r="W4">
        <v>0.27</v>
      </c>
      <c r="X4">
        <v>2.0699999999999998</v>
      </c>
      <c r="Y4">
        <v>2</v>
      </c>
      <c r="Z4">
        <v>10</v>
      </c>
      <c r="AA4">
        <v>66.81382568840155</v>
      </c>
      <c r="AB4">
        <v>91.417623924793304</v>
      </c>
      <c r="AC4">
        <v>82.692854202874273</v>
      </c>
      <c r="AD4">
        <v>66813.825688401557</v>
      </c>
      <c r="AE4">
        <v>91417.623924793297</v>
      </c>
      <c r="AF4">
        <v>8.4139862521990095E-6</v>
      </c>
      <c r="AG4">
        <v>4</v>
      </c>
      <c r="AH4">
        <v>82692.854202874267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4.8586999999999998</v>
      </c>
      <c r="E2">
        <v>20.58</v>
      </c>
      <c r="F2">
        <v>16.899999999999999</v>
      </c>
      <c r="G2">
        <v>9.75</v>
      </c>
      <c r="H2">
        <v>0.22</v>
      </c>
      <c r="I2">
        <v>104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10204.209999999999</v>
      </c>
      <c r="P2">
        <v>103.69</v>
      </c>
      <c r="Q2">
        <v>3551.32</v>
      </c>
      <c r="R2">
        <v>243.83</v>
      </c>
      <c r="S2">
        <v>84.39</v>
      </c>
      <c r="T2">
        <v>79400.649999999994</v>
      </c>
      <c r="U2">
        <v>0.35</v>
      </c>
      <c r="V2">
        <v>0.7</v>
      </c>
      <c r="W2">
        <v>0.44</v>
      </c>
      <c r="X2">
        <v>4.83</v>
      </c>
      <c r="Y2">
        <v>2</v>
      </c>
      <c r="Z2">
        <v>10</v>
      </c>
      <c r="AA2">
        <v>70.195869741017432</v>
      </c>
      <c r="AB2">
        <v>96.045085802833256</v>
      </c>
      <c r="AC2">
        <v>86.878677613959098</v>
      </c>
      <c r="AD2">
        <v>70195.869741017435</v>
      </c>
      <c r="AE2">
        <v>96045.085802833259</v>
      </c>
      <c r="AF2">
        <v>8.1820313903637468E-6</v>
      </c>
      <c r="AG2">
        <v>5</v>
      </c>
      <c r="AH2">
        <v>86878.677613959095</v>
      </c>
    </row>
    <row r="3" spans="1:34" x14ac:dyDescent="0.25">
      <c r="A3">
        <v>1</v>
      </c>
      <c r="B3">
        <v>35</v>
      </c>
      <c r="C3" t="s">
        <v>34</v>
      </c>
      <c r="D3">
        <v>4.8769</v>
      </c>
      <c r="E3">
        <v>20.5</v>
      </c>
      <c r="F3">
        <v>16.84</v>
      </c>
      <c r="G3">
        <v>9.81</v>
      </c>
      <c r="H3">
        <v>0.43</v>
      </c>
      <c r="I3">
        <v>103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104.65</v>
      </c>
      <c r="Q3">
        <v>3551.32</v>
      </c>
      <c r="R3">
        <v>241.81</v>
      </c>
      <c r="S3">
        <v>84.39</v>
      </c>
      <c r="T3">
        <v>78395.83</v>
      </c>
      <c r="U3">
        <v>0.35</v>
      </c>
      <c r="V3">
        <v>0.71</v>
      </c>
      <c r="W3">
        <v>0.44</v>
      </c>
      <c r="X3">
        <v>4.7699999999999996</v>
      </c>
      <c r="Y3">
        <v>2</v>
      </c>
      <c r="Z3">
        <v>10</v>
      </c>
      <c r="AA3">
        <v>70.218766432645552</v>
      </c>
      <c r="AB3">
        <v>96.076414066449587</v>
      </c>
      <c r="AC3">
        <v>86.907015952065379</v>
      </c>
      <c r="AD3">
        <v>70218.766432645556</v>
      </c>
      <c r="AE3">
        <v>96076.414066449594</v>
      </c>
      <c r="AF3">
        <v>8.2126801176580065E-6</v>
      </c>
      <c r="AG3">
        <v>5</v>
      </c>
      <c r="AH3">
        <v>86907.015952065383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4.8613</v>
      </c>
      <c r="E2">
        <v>20.57</v>
      </c>
      <c r="F2">
        <v>16.47</v>
      </c>
      <c r="G2">
        <v>10.62</v>
      </c>
      <c r="H2">
        <v>0.16</v>
      </c>
      <c r="I2">
        <v>93</v>
      </c>
      <c r="J2">
        <v>107.41</v>
      </c>
      <c r="K2">
        <v>41.65</v>
      </c>
      <c r="L2">
        <v>1</v>
      </c>
      <c r="M2">
        <v>86</v>
      </c>
      <c r="N2">
        <v>14.77</v>
      </c>
      <c r="O2">
        <v>13481.73</v>
      </c>
      <c r="P2">
        <v>126.53</v>
      </c>
      <c r="Q2">
        <v>3550.45</v>
      </c>
      <c r="R2">
        <v>234.18</v>
      </c>
      <c r="S2">
        <v>84.39</v>
      </c>
      <c r="T2">
        <v>74628.490000000005</v>
      </c>
      <c r="U2">
        <v>0.36</v>
      </c>
      <c r="V2">
        <v>0.72</v>
      </c>
      <c r="W2">
        <v>0.3</v>
      </c>
      <c r="X2">
        <v>4.4000000000000004</v>
      </c>
      <c r="Y2">
        <v>2</v>
      </c>
      <c r="Z2">
        <v>10</v>
      </c>
      <c r="AA2">
        <v>76.906199974737703</v>
      </c>
      <c r="AB2">
        <v>105.2264556674812</v>
      </c>
      <c r="AC2">
        <v>95.183790424861542</v>
      </c>
      <c r="AD2">
        <v>76906.199974737698</v>
      </c>
      <c r="AE2">
        <v>105226.4556674812</v>
      </c>
      <c r="AF2">
        <v>7.831678462237275E-6</v>
      </c>
      <c r="AG2">
        <v>5</v>
      </c>
      <c r="AH2">
        <v>95183.790424861538</v>
      </c>
    </row>
    <row r="3" spans="1:34" x14ac:dyDescent="0.25">
      <c r="A3">
        <v>1</v>
      </c>
      <c r="B3">
        <v>50</v>
      </c>
      <c r="C3" t="s">
        <v>34</v>
      </c>
      <c r="D3">
        <v>5.2565999999999997</v>
      </c>
      <c r="E3">
        <v>19.02</v>
      </c>
      <c r="F3">
        <v>15.39</v>
      </c>
      <c r="G3">
        <v>12.82</v>
      </c>
      <c r="H3">
        <v>0.32</v>
      </c>
      <c r="I3">
        <v>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111.8</v>
      </c>
      <c r="Q3">
        <v>3550.66</v>
      </c>
      <c r="R3">
        <v>194.28</v>
      </c>
      <c r="S3">
        <v>84.39</v>
      </c>
      <c r="T3">
        <v>54786.13</v>
      </c>
      <c r="U3">
        <v>0.43</v>
      </c>
      <c r="V3">
        <v>0.77</v>
      </c>
      <c r="W3">
        <v>0.35</v>
      </c>
      <c r="X3">
        <v>3.32</v>
      </c>
      <c r="Y3">
        <v>2</v>
      </c>
      <c r="Z3">
        <v>10</v>
      </c>
      <c r="AA3">
        <v>62.991602728702077</v>
      </c>
      <c r="AB3">
        <v>86.187889846759063</v>
      </c>
      <c r="AC3">
        <v>77.96223860526807</v>
      </c>
      <c r="AD3">
        <v>62991.602728702077</v>
      </c>
      <c r="AE3">
        <v>86187.889846759062</v>
      </c>
      <c r="AF3">
        <v>8.4685168585761944E-6</v>
      </c>
      <c r="AG3">
        <v>4</v>
      </c>
      <c r="AH3">
        <v>77962.238605268067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4.4494999999999996</v>
      </c>
      <c r="E2">
        <v>22.47</v>
      </c>
      <c r="F2">
        <v>18.690000000000001</v>
      </c>
      <c r="G2">
        <v>7.84</v>
      </c>
      <c r="H2">
        <v>0.28000000000000003</v>
      </c>
      <c r="I2">
        <v>143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97.42</v>
      </c>
      <c r="Q2">
        <v>3552.79</v>
      </c>
      <c r="R2">
        <v>303.04000000000002</v>
      </c>
      <c r="S2">
        <v>84.39</v>
      </c>
      <c r="T2">
        <v>108810.32</v>
      </c>
      <c r="U2">
        <v>0.28000000000000003</v>
      </c>
      <c r="V2">
        <v>0.64</v>
      </c>
      <c r="W2">
        <v>0.55000000000000004</v>
      </c>
      <c r="X2">
        <v>6.62</v>
      </c>
      <c r="Y2">
        <v>2</v>
      </c>
      <c r="Z2">
        <v>10</v>
      </c>
      <c r="AA2">
        <v>70.227347005772288</v>
      </c>
      <c r="AB2">
        <v>96.088154385149707</v>
      </c>
      <c r="AC2">
        <v>86.917635791226417</v>
      </c>
      <c r="AD2">
        <v>70227.347005772288</v>
      </c>
      <c r="AE2">
        <v>96088.154385149712</v>
      </c>
      <c r="AF2">
        <v>7.7820488982535537E-6</v>
      </c>
      <c r="AG2">
        <v>5</v>
      </c>
      <c r="AH2">
        <v>86917.635791226421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3.3058999999999998</v>
      </c>
      <c r="E2">
        <v>30.25</v>
      </c>
      <c r="F2">
        <v>21.47</v>
      </c>
      <c r="G2">
        <v>6.82</v>
      </c>
      <c r="H2">
        <v>0.11</v>
      </c>
      <c r="I2">
        <v>189</v>
      </c>
      <c r="J2">
        <v>167.88</v>
      </c>
      <c r="K2">
        <v>51.39</v>
      </c>
      <c r="L2">
        <v>1</v>
      </c>
      <c r="M2">
        <v>187</v>
      </c>
      <c r="N2">
        <v>30.49</v>
      </c>
      <c r="O2">
        <v>20939.59</v>
      </c>
      <c r="P2">
        <v>256.33</v>
      </c>
      <c r="Q2">
        <v>3552.33</v>
      </c>
      <c r="R2">
        <v>404.82</v>
      </c>
      <c r="S2">
        <v>84.39</v>
      </c>
      <c r="T2">
        <v>159472</v>
      </c>
      <c r="U2">
        <v>0.21</v>
      </c>
      <c r="V2">
        <v>0.55000000000000004</v>
      </c>
      <c r="W2">
        <v>0.44</v>
      </c>
      <c r="X2">
        <v>9.4</v>
      </c>
      <c r="Y2">
        <v>2</v>
      </c>
      <c r="Z2">
        <v>10</v>
      </c>
      <c r="AA2">
        <v>157.9718651681753</v>
      </c>
      <c r="AB2">
        <v>216.1440751498281</v>
      </c>
      <c r="AC2">
        <v>195.5155879777052</v>
      </c>
      <c r="AD2">
        <v>157971.86516817531</v>
      </c>
      <c r="AE2">
        <v>216144.0751498281</v>
      </c>
      <c r="AF2">
        <v>4.9442953457406276E-6</v>
      </c>
      <c r="AG2">
        <v>7</v>
      </c>
      <c r="AH2">
        <v>195515.5879777052</v>
      </c>
    </row>
    <row r="3" spans="1:34" x14ac:dyDescent="0.25">
      <c r="A3">
        <v>1</v>
      </c>
      <c r="B3">
        <v>85</v>
      </c>
      <c r="C3" t="s">
        <v>34</v>
      </c>
      <c r="D3">
        <v>5.4535999999999998</v>
      </c>
      <c r="E3">
        <v>18.34</v>
      </c>
      <c r="F3">
        <v>14.2</v>
      </c>
      <c r="G3">
        <v>16.39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140.18</v>
      </c>
      <c r="Q3">
        <v>3550.18</v>
      </c>
      <c r="R3">
        <v>156.53</v>
      </c>
      <c r="S3">
        <v>84.39</v>
      </c>
      <c r="T3">
        <v>36011.410000000003</v>
      </c>
      <c r="U3">
        <v>0.54</v>
      </c>
      <c r="V3">
        <v>0.84</v>
      </c>
      <c r="W3">
        <v>0.23</v>
      </c>
      <c r="X3">
        <v>2.14</v>
      </c>
      <c r="Y3">
        <v>2</v>
      </c>
      <c r="Z3">
        <v>10</v>
      </c>
      <c r="AA3">
        <v>69.740056576752352</v>
      </c>
      <c r="AB3">
        <v>95.42142212242851</v>
      </c>
      <c r="AC3">
        <v>86.314535519894505</v>
      </c>
      <c r="AD3">
        <v>69740.056576752351</v>
      </c>
      <c r="AE3">
        <v>95421.422122428514</v>
      </c>
      <c r="AF3">
        <v>8.1563898174569982E-6</v>
      </c>
      <c r="AG3">
        <v>4</v>
      </c>
      <c r="AH3">
        <v>86314.535519894504</v>
      </c>
    </row>
    <row r="4" spans="1:34" x14ac:dyDescent="0.25">
      <c r="A4">
        <v>2</v>
      </c>
      <c r="B4">
        <v>85</v>
      </c>
      <c r="C4" t="s">
        <v>34</v>
      </c>
      <c r="D4">
        <v>5.7145999999999999</v>
      </c>
      <c r="E4">
        <v>17.5</v>
      </c>
      <c r="F4">
        <v>13.67</v>
      </c>
      <c r="G4">
        <v>19.07</v>
      </c>
      <c r="H4">
        <v>0.31</v>
      </c>
      <c r="I4">
        <v>43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128.76</v>
      </c>
      <c r="Q4">
        <v>3549.73</v>
      </c>
      <c r="R4">
        <v>136.28</v>
      </c>
      <c r="S4">
        <v>84.39</v>
      </c>
      <c r="T4">
        <v>25928.23</v>
      </c>
      <c r="U4">
        <v>0.62</v>
      </c>
      <c r="V4">
        <v>0.87</v>
      </c>
      <c r="W4">
        <v>0.28000000000000003</v>
      </c>
      <c r="X4">
        <v>1.61</v>
      </c>
      <c r="Y4">
        <v>2</v>
      </c>
      <c r="Z4">
        <v>10</v>
      </c>
      <c r="AA4">
        <v>66.030014963194731</v>
      </c>
      <c r="AB4">
        <v>90.345179511277152</v>
      </c>
      <c r="AC4">
        <v>81.722762378998567</v>
      </c>
      <c r="AD4">
        <v>66030.014963194728</v>
      </c>
      <c r="AE4">
        <v>90345.179511277151</v>
      </c>
      <c r="AF4">
        <v>8.5467407310473384E-6</v>
      </c>
      <c r="AG4">
        <v>4</v>
      </c>
      <c r="AH4">
        <v>81722.762378998566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4.1150000000000002</v>
      </c>
      <c r="E2">
        <v>24.3</v>
      </c>
      <c r="F2">
        <v>20.37</v>
      </c>
      <c r="G2">
        <v>6.83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94.72</v>
      </c>
      <c r="Q2">
        <v>3553.71</v>
      </c>
      <c r="R2">
        <v>357.7</v>
      </c>
      <c r="S2">
        <v>84.39</v>
      </c>
      <c r="T2">
        <v>135961.84</v>
      </c>
      <c r="U2">
        <v>0.24</v>
      </c>
      <c r="V2">
        <v>0.57999999999999996</v>
      </c>
      <c r="W2">
        <v>0.66</v>
      </c>
      <c r="X2">
        <v>8.2899999999999991</v>
      </c>
      <c r="Y2">
        <v>2</v>
      </c>
      <c r="Z2">
        <v>10</v>
      </c>
      <c r="AA2">
        <v>78.9935306242932</v>
      </c>
      <c r="AB2">
        <v>108.08243354873071</v>
      </c>
      <c r="AC2">
        <v>97.767197785515634</v>
      </c>
      <c r="AD2">
        <v>78993.530624293198</v>
      </c>
      <c r="AE2">
        <v>108082.4335487308</v>
      </c>
      <c r="AF2">
        <v>7.3652972022789146E-6</v>
      </c>
      <c r="AG2">
        <v>6</v>
      </c>
      <c r="AH2">
        <v>97767.197785515629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4.1311</v>
      </c>
      <c r="E2">
        <v>24.21</v>
      </c>
      <c r="F2">
        <v>18.43</v>
      </c>
      <c r="G2">
        <v>8.3800000000000008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16663.419999999998</v>
      </c>
      <c r="P2">
        <v>179.59</v>
      </c>
      <c r="Q2">
        <v>3551.44</v>
      </c>
      <c r="R2">
        <v>301.27999999999997</v>
      </c>
      <c r="S2">
        <v>84.39</v>
      </c>
      <c r="T2">
        <v>107982.93</v>
      </c>
      <c r="U2">
        <v>0.28000000000000003</v>
      </c>
      <c r="V2">
        <v>0.64</v>
      </c>
      <c r="W2">
        <v>0.35</v>
      </c>
      <c r="X2">
        <v>6.36</v>
      </c>
      <c r="Y2">
        <v>2</v>
      </c>
      <c r="Z2">
        <v>10</v>
      </c>
      <c r="AA2">
        <v>107.15310129923689</v>
      </c>
      <c r="AB2">
        <v>146.61160045874951</v>
      </c>
      <c r="AC2">
        <v>132.61919508167989</v>
      </c>
      <c r="AD2">
        <v>107153.10129923691</v>
      </c>
      <c r="AE2">
        <v>146611.60045874951</v>
      </c>
      <c r="AF2">
        <v>6.4234319265677562E-6</v>
      </c>
      <c r="AG2">
        <v>6</v>
      </c>
      <c r="AH2">
        <v>132619.19508167991</v>
      </c>
    </row>
    <row r="3" spans="1:34" x14ac:dyDescent="0.25">
      <c r="A3">
        <v>1</v>
      </c>
      <c r="B3">
        <v>65</v>
      </c>
      <c r="C3" t="s">
        <v>34</v>
      </c>
      <c r="D3">
        <v>5.4593999999999996</v>
      </c>
      <c r="E3">
        <v>18.32</v>
      </c>
      <c r="F3">
        <v>14.61</v>
      </c>
      <c r="G3">
        <v>15.66</v>
      </c>
      <c r="H3">
        <v>0.26</v>
      </c>
      <c r="I3">
        <v>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119.92</v>
      </c>
      <c r="Q3">
        <v>3550.64</v>
      </c>
      <c r="R3">
        <v>168.85</v>
      </c>
      <c r="S3">
        <v>84.39</v>
      </c>
      <c r="T3">
        <v>42151.58</v>
      </c>
      <c r="U3">
        <v>0.5</v>
      </c>
      <c r="V3">
        <v>0.81</v>
      </c>
      <c r="W3">
        <v>0.3</v>
      </c>
      <c r="X3">
        <v>2.5499999999999998</v>
      </c>
      <c r="Y3">
        <v>2</v>
      </c>
      <c r="Z3">
        <v>10</v>
      </c>
      <c r="AA3">
        <v>64.616037391617922</v>
      </c>
      <c r="AB3">
        <v>88.410513017558856</v>
      </c>
      <c r="AC3">
        <v>79.972737740118674</v>
      </c>
      <c r="AD3">
        <v>64616.037391617923</v>
      </c>
      <c r="AE3">
        <v>88410.513017558857</v>
      </c>
      <c r="AF3">
        <v>8.4888006245077603E-6</v>
      </c>
      <c r="AG3">
        <v>4</v>
      </c>
      <c r="AH3">
        <v>79972.737740118668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3.6945999999999999</v>
      </c>
      <c r="E2">
        <v>27.07</v>
      </c>
      <c r="F2">
        <v>19.899999999999999</v>
      </c>
      <c r="G2">
        <v>7.46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18787.759999999998</v>
      </c>
      <c r="P2">
        <v>216.83</v>
      </c>
      <c r="Q2">
        <v>3552.06</v>
      </c>
      <c r="R2">
        <v>351.58</v>
      </c>
      <c r="S2">
        <v>84.39</v>
      </c>
      <c r="T2">
        <v>132995.99</v>
      </c>
      <c r="U2">
        <v>0.24</v>
      </c>
      <c r="V2">
        <v>0.6</v>
      </c>
      <c r="W2">
        <v>0.39</v>
      </c>
      <c r="X2">
        <v>7.83</v>
      </c>
      <c r="Y2">
        <v>2</v>
      </c>
      <c r="Z2">
        <v>10</v>
      </c>
      <c r="AA2">
        <v>126.156636397792</v>
      </c>
      <c r="AB2">
        <v>172.61307555737861</v>
      </c>
      <c r="AC2">
        <v>156.1391258902035</v>
      </c>
      <c r="AD2">
        <v>126156.636397792</v>
      </c>
      <c r="AE2">
        <v>172613.07555737859</v>
      </c>
      <c r="AF2">
        <v>5.628680799901107E-6</v>
      </c>
      <c r="AG2">
        <v>6</v>
      </c>
      <c r="AH2">
        <v>156139.12589020349</v>
      </c>
    </row>
    <row r="3" spans="1:34" x14ac:dyDescent="0.25">
      <c r="A3">
        <v>1</v>
      </c>
      <c r="B3">
        <v>75</v>
      </c>
      <c r="C3" t="s">
        <v>34</v>
      </c>
      <c r="D3">
        <v>5.5179999999999998</v>
      </c>
      <c r="E3">
        <v>18.12</v>
      </c>
      <c r="F3">
        <v>14.32</v>
      </c>
      <c r="G3">
        <v>17.18</v>
      </c>
      <c r="H3">
        <v>0.23</v>
      </c>
      <c r="I3">
        <v>50</v>
      </c>
      <c r="J3">
        <v>151.83000000000001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126.68</v>
      </c>
      <c r="Q3">
        <v>3550.98</v>
      </c>
      <c r="R3">
        <v>159.44</v>
      </c>
      <c r="S3">
        <v>84.39</v>
      </c>
      <c r="T3">
        <v>37474.15</v>
      </c>
      <c r="U3">
        <v>0.53</v>
      </c>
      <c r="V3">
        <v>0.83</v>
      </c>
      <c r="W3">
        <v>0.27</v>
      </c>
      <c r="X3">
        <v>2.25</v>
      </c>
      <c r="Y3">
        <v>2</v>
      </c>
      <c r="Z3">
        <v>10</v>
      </c>
      <c r="AA3">
        <v>66.275080275106177</v>
      </c>
      <c r="AB3">
        <v>90.680488682552735</v>
      </c>
      <c r="AC3">
        <v>82.026070113577092</v>
      </c>
      <c r="AD3">
        <v>66275.080275106171</v>
      </c>
      <c r="AE3">
        <v>90680.488682552736</v>
      </c>
      <c r="AF3">
        <v>8.4066098234867931E-6</v>
      </c>
      <c r="AG3">
        <v>4</v>
      </c>
      <c r="AH3">
        <v>82026.070113577094</v>
      </c>
    </row>
    <row r="4" spans="1:34" x14ac:dyDescent="0.25">
      <c r="A4">
        <v>2</v>
      </c>
      <c r="B4">
        <v>75</v>
      </c>
      <c r="C4" t="s">
        <v>34</v>
      </c>
      <c r="D4">
        <v>5.5224000000000002</v>
      </c>
      <c r="E4">
        <v>18.11</v>
      </c>
      <c r="F4">
        <v>14.33</v>
      </c>
      <c r="G4">
        <v>17.55</v>
      </c>
      <c r="H4">
        <v>0.35</v>
      </c>
      <c r="I4">
        <v>49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127.21</v>
      </c>
      <c r="Q4">
        <v>3550.92</v>
      </c>
      <c r="R4">
        <v>159.68</v>
      </c>
      <c r="S4">
        <v>84.39</v>
      </c>
      <c r="T4">
        <v>37601.31</v>
      </c>
      <c r="U4">
        <v>0.53</v>
      </c>
      <c r="V4">
        <v>0.83</v>
      </c>
      <c r="W4">
        <v>0.28000000000000003</v>
      </c>
      <c r="X4">
        <v>2.27</v>
      </c>
      <c r="Y4">
        <v>2</v>
      </c>
      <c r="Z4">
        <v>10</v>
      </c>
      <c r="AA4">
        <v>66.341624640891069</v>
      </c>
      <c r="AB4">
        <v>90.771537619549804</v>
      </c>
      <c r="AC4">
        <v>82.108429467815185</v>
      </c>
      <c r="AD4">
        <v>66341.624640891067</v>
      </c>
      <c r="AE4">
        <v>90771.53761954981</v>
      </c>
      <c r="AF4">
        <v>8.4133131731104512E-6</v>
      </c>
      <c r="AG4">
        <v>4</v>
      </c>
      <c r="AH4">
        <v>82108.429467815178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2.9131</v>
      </c>
      <c r="E2">
        <v>34.33</v>
      </c>
      <c r="F2">
        <v>23.48</v>
      </c>
      <c r="G2">
        <v>6.26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303.79000000000002</v>
      </c>
      <c r="Q2">
        <v>3553.06</v>
      </c>
      <c r="R2">
        <v>473.79</v>
      </c>
      <c r="S2">
        <v>84.39</v>
      </c>
      <c r="T2">
        <v>193772.79999999999</v>
      </c>
      <c r="U2">
        <v>0.18</v>
      </c>
      <c r="V2">
        <v>0.51</v>
      </c>
      <c r="W2">
        <v>0.5</v>
      </c>
      <c r="X2">
        <v>11.41</v>
      </c>
      <c r="Y2">
        <v>2</v>
      </c>
      <c r="Z2">
        <v>10</v>
      </c>
      <c r="AA2">
        <v>199.34986265601151</v>
      </c>
      <c r="AB2">
        <v>272.75927678107132</v>
      </c>
      <c r="AC2">
        <v>246.72751422521509</v>
      </c>
      <c r="AD2">
        <v>199349.86265601151</v>
      </c>
      <c r="AE2">
        <v>272759.27678107133</v>
      </c>
      <c r="AF2">
        <v>4.2837319856076289E-6</v>
      </c>
      <c r="AG2">
        <v>8</v>
      </c>
      <c r="AH2">
        <v>246727.5142252151</v>
      </c>
    </row>
    <row r="3" spans="1:34" x14ac:dyDescent="0.25">
      <c r="A3">
        <v>1</v>
      </c>
      <c r="B3">
        <v>95</v>
      </c>
      <c r="C3" t="s">
        <v>34</v>
      </c>
      <c r="D3">
        <v>5.1292999999999997</v>
      </c>
      <c r="E3">
        <v>19.5</v>
      </c>
      <c r="F3">
        <v>14.76</v>
      </c>
      <c r="G3">
        <v>14.51</v>
      </c>
      <c r="H3">
        <v>0.19</v>
      </c>
      <c r="I3">
        <v>61</v>
      </c>
      <c r="J3">
        <v>187.21</v>
      </c>
      <c r="K3">
        <v>53.44</v>
      </c>
      <c r="L3">
        <v>2</v>
      </c>
      <c r="M3">
        <v>59</v>
      </c>
      <c r="N3">
        <v>36.770000000000003</v>
      </c>
      <c r="O3">
        <v>23322.880000000001</v>
      </c>
      <c r="P3">
        <v>165.48</v>
      </c>
      <c r="Q3">
        <v>3549.83</v>
      </c>
      <c r="R3">
        <v>176.23</v>
      </c>
      <c r="S3">
        <v>84.39</v>
      </c>
      <c r="T3">
        <v>45815.44</v>
      </c>
      <c r="U3">
        <v>0.48</v>
      </c>
      <c r="V3">
        <v>0.8</v>
      </c>
      <c r="W3">
        <v>0.23</v>
      </c>
      <c r="X3">
        <v>2.69</v>
      </c>
      <c r="Y3">
        <v>2</v>
      </c>
      <c r="Z3">
        <v>10</v>
      </c>
      <c r="AA3">
        <v>86.365578882934415</v>
      </c>
      <c r="AB3">
        <v>118.1691952080141</v>
      </c>
      <c r="AC3">
        <v>106.8912930688991</v>
      </c>
      <c r="AD3">
        <v>86365.578882934409</v>
      </c>
      <c r="AE3">
        <v>118169.19520801411</v>
      </c>
      <c r="AF3">
        <v>7.5426681108706206E-6</v>
      </c>
      <c r="AG3">
        <v>5</v>
      </c>
      <c r="AH3">
        <v>106891.2930688991</v>
      </c>
    </row>
    <row r="4" spans="1:34" x14ac:dyDescent="0.25">
      <c r="A4">
        <v>2</v>
      </c>
      <c r="B4">
        <v>95</v>
      </c>
      <c r="C4" t="s">
        <v>34</v>
      </c>
      <c r="D4">
        <v>5.6216999999999997</v>
      </c>
      <c r="E4">
        <v>17.79</v>
      </c>
      <c r="F4">
        <v>13.87</v>
      </c>
      <c r="G4">
        <v>21.34</v>
      </c>
      <c r="H4">
        <v>0.28000000000000003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138.36000000000001</v>
      </c>
      <c r="Q4">
        <v>3550.55</v>
      </c>
      <c r="R4">
        <v>144.41</v>
      </c>
      <c r="S4">
        <v>84.39</v>
      </c>
      <c r="T4">
        <v>30012.52</v>
      </c>
      <c r="U4">
        <v>0.57999999999999996</v>
      </c>
      <c r="V4">
        <v>0.86</v>
      </c>
      <c r="W4">
        <v>0.25</v>
      </c>
      <c r="X4">
        <v>1.8</v>
      </c>
      <c r="Y4">
        <v>2</v>
      </c>
      <c r="Z4">
        <v>10</v>
      </c>
      <c r="AA4">
        <v>69.115636888174564</v>
      </c>
      <c r="AB4">
        <v>94.56706355706433</v>
      </c>
      <c r="AC4">
        <v>85.541715736908628</v>
      </c>
      <c r="AD4">
        <v>69115.636888174558</v>
      </c>
      <c r="AE4">
        <v>94567.063557064335</v>
      </c>
      <c r="AF4">
        <v>8.2667454270331966E-6</v>
      </c>
      <c r="AG4">
        <v>4</v>
      </c>
      <c r="AH4">
        <v>85541.715736908634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2.7345999999999999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329.44</v>
      </c>
      <c r="Q2">
        <v>3554.26</v>
      </c>
      <c r="R2">
        <v>510.83</v>
      </c>
      <c r="S2">
        <v>84.39</v>
      </c>
      <c r="T2">
        <v>212200.11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  <c r="AA2">
        <v>219.04803644632651</v>
      </c>
      <c r="AB2">
        <v>299.7111871830619</v>
      </c>
      <c r="AC2">
        <v>271.1071721256921</v>
      </c>
      <c r="AD2">
        <v>219048.0364463265</v>
      </c>
      <c r="AE2">
        <v>299711.18718306191</v>
      </c>
      <c r="AF2">
        <v>3.9893555545624966E-6</v>
      </c>
      <c r="AG2">
        <v>8</v>
      </c>
      <c r="AH2">
        <v>271107.17212569207</v>
      </c>
    </row>
    <row r="3" spans="1:34" x14ac:dyDescent="0.25">
      <c r="A3">
        <v>1</v>
      </c>
      <c r="B3">
        <v>100</v>
      </c>
      <c r="C3" t="s">
        <v>34</v>
      </c>
      <c r="D3">
        <v>4.9687000000000001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39.950000000000003</v>
      </c>
      <c r="O3">
        <v>24447.22</v>
      </c>
      <c r="P3">
        <v>178.32</v>
      </c>
      <c r="Q3">
        <v>3550.61</v>
      </c>
      <c r="R3">
        <v>185.86</v>
      </c>
      <c r="S3">
        <v>84.39</v>
      </c>
      <c r="T3">
        <v>50603.55</v>
      </c>
      <c r="U3">
        <v>0.45</v>
      </c>
      <c r="V3">
        <v>0.79</v>
      </c>
      <c r="W3">
        <v>0.24</v>
      </c>
      <c r="X3">
        <v>2.98</v>
      </c>
      <c r="Y3">
        <v>2</v>
      </c>
      <c r="Z3">
        <v>10</v>
      </c>
      <c r="AA3">
        <v>90.776368766715052</v>
      </c>
      <c r="AB3">
        <v>124.2042325173159</v>
      </c>
      <c r="AC3">
        <v>112.3503548876311</v>
      </c>
      <c r="AD3">
        <v>90776.368766715052</v>
      </c>
      <c r="AE3">
        <v>124204.2325173159</v>
      </c>
      <c r="AF3">
        <v>7.2485595494604988E-6</v>
      </c>
      <c r="AG3">
        <v>5</v>
      </c>
      <c r="AH3">
        <v>112350.3548876311</v>
      </c>
    </row>
    <row r="4" spans="1:34" x14ac:dyDescent="0.25">
      <c r="A4">
        <v>2</v>
      </c>
      <c r="B4">
        <v>100</v>
      </c>
      <c r="C4" t="s">
        <v>34</v>
      </c>
      <c r="D4">
        <v>5.6123000000000003</v>
      </c>
      <c r="E4">
        <v>17.82</v>
      </c>
      <c r="F4">
        <v>13.82</v>
      </c>
      <c r="G4">
        <v>21.83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142.80000000000001</v>
      </c>
      <c r="Q4">
        <v>3549.87</v>
      </c>
      <c r="R4">
        <v>143.25</v>
      </c>
      <c r="S4">
        <v>84.39</v>
      </c>
      <c r="T4">
        <v>29442.15</v>
      </c>
      <c r="U4">
        <v>0.59</v>
      </c>
      <c r="V4">
        <v>0.86</v>
      </c>
      <c r="W4">
        <v>0.24</v>
      </c>
      <c r="X4">
        <v>1.76</v>
      </c>
      <c r="Y4">
        <v>2</v>
      </c>
      <c r="Z4">
        <v>10</v>
      </c>
      <c r="AA4">
        <v>70.264583471234744</v>
      </c>
      <c r="AB4">
        <v>96.139102959952368</v>
      </c>
      <c r="AC4">
        <v>86.963721905556696</v>
      </c>
      <c r="AD4">
        <v>70264.583471234742</v>
      </c>
      <c r="AE4">
        <v>96139.102959952361</v>
      </c>
      <c r="AF4">
        <v>8.1874717248852141E-6</v>
      </c>
      <c r="AG4">
        <v>4</v>
      </c>
      <c r="AH4">
        <v>86963.721905556697</v>
      </c>
    </row>
    <row r="5" spans="1:34" x14ac:dyDescent="0.25">
      <c r="A5">
        <v>3</v>
      </c>
      <c r="B5">
        <v>100</v>
      </c>
      <c r="C5" t="s">
        <v>34</v>
      </c>
      <c r="D5">
        <v>5.6551</v>
      </c>
      <c r="E5">
        <v>17.68</v>
      </c>
      <c r="F5">
        <v>13.73</v>
      </c>
      <c r="G5">
        <v>22.26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141.97999999999999</v>
      </c>
      <c r="Q5">
        <v>3550.02</v>
      </c>
      <c r="R5">
        <v>139.66999999999999</v>
      </c>
      <c r="S5">
        <v>84.39</v>
      </c>
      <c r="T5">
        <v>27655.08</v>
      </c>
      <c r="U5">
        <v>0.6</v>
      </c>
      <c r="V5">
        <v>0.86</v>
      </c>
      <c r="W5">
        <v>0.24</v>
      </c>
      <c r="X5">
        <v>1.66</v>
      </c>
      <c r="Y5">
        <v>2</v>
      </c>
      <c r="Z5">
        <v>10</v>
      </c>
      <c r="AA5">
        <v>69.805452547357731</v>
      </c>
      <c r="AB5">
        <v>95.510899774477352</v>
      </c>
      <c r="AC5">
        <v>86.395473550414522</v>
      </c>
      <c r="AD5">
        <v>69805.452547357738</v>
      </c>
      <c r="AE5">
        <v>95510.899774477351</v>
      </c>
      <c r="AF5">
        <v>8.2499102598575222E-6</v>
      </c>
      <c r="AG5">
        <v>4</v>
      </c>
      <c r="AH5">
        <v>86395.473550414521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4.6020000000000003</v>
      </c>
      <c r="E2">
        <v>21.73</v>
      </c>
      <c r="F2">
        <v>17.11</v>
      </c>
      <c r="G2">
        <v>9.69</v>
      </c>
      <c r="H2">
        <v>0.15</v>
      </c>
      <c r="I2">
        <v>106</v>
      </c>
      <c r="J2">
        <v>116.05</v>
      </c>
      <c r="K2">
        <v>43.4</v>
      </c>
      <c r="L2">
        <v>1</v>
      </c>
      <c r="M2">
        <v>104</v>
      </c>
      <c r="N2">
        <v>16.649999999999999</v>
      </c>
      <c r="O2">
        <v>14546.17</v>
      </c>
      <c r="P2">
        <v>144.49</v>
      </c>
      <c r="Q2">
        <v>3550.71</v>
      </c>
      <c r="R2">
        <v>256.31</v>
      </c>
      <c r="S2">
        <v>84.39</v>
      </c>
      <c r="T2">
        <v>85629.09</v>
      </c>
      <c r="U2">
        <v>0.33</v>
      </c>
      <c r="V2">
        <v>0.69</v>
      </c>
      <c r="W2">
        <v>0.31</v>
      </c>
      <c r="X2">
        <v>5.05</v>
      </c>
      <c r="Y2">
        <v>2</v>
      </c>
      <c r="Z2">
        <v>10</v>
      </c>
      <c r="AA2">
        <v>83.672607541342586</v>
      </c>
      <c r="AB2">
        <v>114.4845530129393</v>
      </c>
      <c r="AC2">
        <v>103.5583079534932</v>
      </c>
      <c r="AD2">
        <v>83672.607541342586</v>
      </c>
      <c r="AE2">
        <v>114484.5530129393</v>
      </c>
      <c r="AF2">
        <v>7.3211511043457732E-6</v>
      </c>
      <c r="AG2">
        <v>5</v>
      </c>
      <c r="AH2">
        <v>103558.3079534932</v>
      </c>
    </row>
    <row r="3" spans="1:34" x14ac:dyDescent="0.25">
      <c r="A3">
        <v>1</v>
      </c>
      <c r="B3">
        <v>55</v>
      </c>
      <c r="C3" t="s">
        <v>34</v>
      </c>
      <c r="D3">
        <v>5.3357999999999999</v>
      </c>
      <c r="E3">
        <v>18.739999999999998</v>
      </c>
      <c r="F3">
        <v>15.08</v>
      </c>
      <c r="G3">
        <v>13.71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114.47</v>
      </c>
      <c r="Q3">
        <v>3550.91</v>
      </c>
      <c r="R3">
        <v>184.21</v>
      </c>
      <c r="S3">
        <v>84.39</v>
      </c>
      <c r="T3">
        <v>49782.39</v>
      </c>
      <c r="U3">
        <v>0.46</v>
      </c>
      <c r="V3">
        <v>0.79</v>
      </c>
      <c r="W3">
        <v>0.33</v>
      </c>
      <c r="X3">
        <v>3.01</v>
      </c>
      <c r="Y3">
        <v>2</v>
      </c>
      <c r="Z3">
        <v>10</v>
      </c>
      <c r="AA3">
        <v>63.483108990261272</v>
      </c>
      <c r="AB3">
        <v>86.860390397549892</v>
      </c>
      <c r="AC3">
        <v>78.570556647352092</v>
      </c>
      <c r="AD3">
        <v>63483.108990261273</v>
      </c>
      <c r="AE3">
        <v>86860.390397549898</v>
      </c>
      <c r="AF3">
        <v>8.4885263065119887E-6</v>
      </c>
      <c r="AG3">
        <v>4</v>
      </c>
      <c r="AH3">
        <v>78570.556647352088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2.7345999999999999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329.44</v>
      </c>
      <c r="Q2">
        <v>3554.26</v>
      </c>
      <c r="R2">
        <v>510.83</v>
      </c>
      <c r="S2">
        <v>84.39</v>
      </c>
      <c r="T2">
        <v>212200.11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4.9687000000000001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39.950000000000003</v>
      </c>
      <c r="O3">
        <v>24447.22</v>
      </c>
      <c r="P3">
        <v>178.32</v>
      </c>
      <c r="Q3">
        <v>3550.61</v>
      </c>
      <c r="R3">
        <v>185.86</v>
      </c>
      <c r="S3">
        <v>84.39</v>
      </c>
      <c r="T3">
        <v>50603.55</v>
      </c>
      <c r="U3">
        <v>0.45</v>
      </c>
      <c r="V3">
        <v>0.79</v>
      </c>
      <c r="W3">
        <v>0.24</v>
      </c>
      <c r="X3">
        <v>2.98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5.6123000000000003</v>
      </c>
      <c r="E4">
        <v>17.82</v>
      </c>
      <c r="F4">
        <v>13.82</v>
      </c>
      <c r="G4">
        <v>21.83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142.80000000000001</v>
      </c>
      <c r="Q4">
        <v>3549.87</v>
      </c>
      <c r="R4">
        <v>143.25</v>
      </c>
      <c r="S4">
        <v>84.39</v>
      </c>
      <c r="T4">
        <v>29442.15</v>
      </c>
      <c r="U4">
        <v>0.59</v>
      </c>
      <c r="V4">
        <v>0.86</v>
      </c>
      <c r="W4">
        <v>0.24</v>
      </c>
      <c r="X4">
        <v>1.76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5.6551</v>
      </c>
      <c r="E5">
        <v>17.68</v>
      </c>
      <c r="F5">
        <v>13.73</v>
      </c>
      <c r="G5">
        <v>22.26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141.97999999999999</v>
      </c>
      <c r="Q5">
        <v>3550.02</v>
      </c>
      <c r="R5">
        <v>139.66999999999999</v>
      </c>
      <c r="S5">
        <v>84.39</v>
      </c>
      <c r="T5">
        <v>27655.08</v>
      </c>
      <c r="U5">
        <v>0.6</v>
      </c>
      <c r="V5">
        <v>0.86</v>
      </c>
      <c r="W5">
        <v>0.24</v>
      </c>
      <c r="X5">
        <v>1.66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5.0210999999999997</v>
      </c>
      <c r="E6">
        <v>19.920000000000002</v>
      </c>
      <c r="F6">
        <v>16.260000000000002</v>
      </c>
      <c r="G6">
        <v>10.72</v>
      </c>
      <c r="H6">
        <v>0.2</v>
      </c>
      <c r="I6">
        <v>91</v>
      </c>
      <c r="J6">
        <v>89.87</v>
      </c>
      <c r="K6">
        <v>37.549999999999997</v>
      </c>
      <c r="L6">
        <v>1</v>
      </c>
      <c r="M6">
        <v>4</v>
      </c>
      <c r="N6">
        <v>11.32</v>
      </c>
      <c r="O6">
        <v>11317.98</v>
      </c>
      <c r="P6">
        <v>106.07</v>
      </c>
      <c r="Q6">
        <v>3550.25</v>
      </c>
      <c r="R6">
        <v>223.19</v>
      </c>
      <c r="S6">
        <v>84.39</v>
      </c>
      <c r="T6">
        <v>69146.34</v>
      </c>
      <c r="U6">
        <v>0.38</v>
      </c>
      <c r="V6">
        <v>0.73</v>
      </c>
      <c r="W6">
        <v>0.39</v>
      </c>
      <c r="X6">
        <v>4.1900000000000004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5.0403000000000002</v>
      </c>
      <c r="E7">
        <v>19.84</v>
      </c>
      <c r="F7">
        <v>16.2</v>
      </c>
      <c r="G7">
        <v>10.8</v>
      </c>
      <c r="H7">
        <v>0.39</v>
      </c>
      <c r="I7">
        <v>90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106.82</v>
      </c>
      <c r="Q7">
        <v>3550.39</v>
      </c>
      <c r="R7">
        <v>221.04</v>
      </c>
      <c r="S7">
        <v>84.39</v>
      </c>
      <c r="T7">
        <v>68075.03</v>
      </c>
      <c r="U7">
        <v>0.38</v>
      </c>
      <c r="V7">
        <v>0.73</v>
      </c>
      <c r="W7">
        <v>0.4</v>
      </c>
      <c r="X7">
        <v>4.13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4.6875999999999998</v>
      </c>
      <c r="E8">
        <v>21.33</v>
      </c>
      <c r="F8">
        <v>17.62</v>
      </c>
      <c r="G8">
        <v>8.81</v>
      </c>
      <c r="H8">
        <v>0.24</v>
      </c>
      <c r="I8">
        <v>120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100.44</v>
      </c>
      <c r="Q8">
        <v>3551.4</v>
      </c>
      <c r="R8">
        <v>267.70999999999998</v>
      </c>
      <c r="S8">
        <v>84.39</v>
      </c>
      <c r="T8">
        <v>91261.23</v>
      </c>
      <c r="U8">
        <v>0.32</v>
      </c>
      <c r="V8">
        <v>0.67</v>
      </c>
      <c r="W8">
        <v>0.49</v>
      </c>
      <c r="X8">
        <v>5.55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3.6372</v>
      </c>
      <c r="E9">
        <v>27.49</v>
      </c>
      <c r="F9">
        <v>23.15</v>
      </c>
      <c r="G9">
        <v>5.84</v>
      </c>
      <c r="H9">
        <v>0.43</v>
      </c>
      <c r="I9">
        <v>238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90.69</v>
      </c>
      <c r="Q9">
        <v>3553.83</v>
      </c>
      <c r="R9">
        <v>449.37</v>
      </c>
      <c r="S9">
        <v>84.39</v>
      </c>
      <c r="T9">
        <v>181502.07</v>
      </c>
      <c r="U9">
        <v>0.19</v>
      </c>
      <c r="V9">
        <v>0.51</v>
      </c>
      <c r="W9">
        <v>0.83</v>
      </c>
      <c r="X9">
        <v>11.08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3.9024000000000001</v>
      </c>
      <c r="E10">
        <v>25.63</v>
      </c>
      <c r="F10">
        <v>19.18</v>
      </c>
      <c r="G10">
        <v>7.88</v>
      </c>
      <c r="H10">
        <v>0.12</v>
      </c>
      <c r="I10">
        <v>146</v>
      </c>
      <c r="J10">
        <v>141.81</v>
      </c>
      <c r="K10">
        <v>47.83</v>
      </c>
      <c r="L10">
        <v>1</v>
      </c>
      <c r="M10">
        <v>144</v>
      </c>
      <c r="N10">
        <v>22.98</v>
      </c>
      <c r="O10">
        <v>17723.39</v>
      </c>
      <c r="P10">
        <v>198.25</v>
      </c>
      <c r="Q10">
        <v>3551.77</v>
      </c>
      <c r="R10">
        <v>326.67</v>
      </c>
      <c r="S10">
        <v>84.39</v>
      </c>
      <c r="T10">
        <v>120607.72</v>
      </c>
      <c r="U10">
        <v>0.26</v>
      </c>
      <c r="V10">
        <v>0.62</v>
      </c>
      <c r="W10">
        <v>0.37</v>
      </c>
      <c r="X10">
        <v>7.11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5.4798999999999998</v>
      </c>
      <c r="E11">
        <v>18.25</v>
      </c>
      <c r="F11">
        <v>14.49</v>
      </c>
      <c r="G11">
        <v>16.399999999999999</v>
      </c>
      <c r="H11">
        <v>0.25</v>
      </c>
      <c r="I11">
        <v>53</v>
      </c>
      <c r="J11">
        <v>143.16999999999999</v>
      </c>
      <c r="K11">
        <v>47.83</v>
      </c>
      <c r="L11">
        <v>2</v>
      </c>
      <c r="M11">
        <v>2</v>
      </c>
      <c r="N11">
        <v>23.34</v>
      </c>
      <c r="O11">
        <v>17891.86</v>
      </c>
      <c r="P11">
        <v>123.33</v>
      </c>
      <c r="Q11">
        <v>3550.22</v>
      </c>
      <c r="R11">
        <v>164.75</v>
      </c>
      <c r="S11">
        <v>84.39</v>
      </c>
      <c r="T11">
        <v>40114.519999999997</v>
      </c>
      <c r="U11">
        <v>0.51</v>
      </c>
      <c r="V11">
        <v>0.82</v>
      </c>
      <c r="W11">
        <v>0.28999999999999998</v>
      </c>
      <c r="X11">
        <v>2.42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5.5048000000000004</v>
      </c>
      <c r="E12">
        <v>18.170000000000002</v>
      </c>
      <c r="F12">
        <v>14.44</v>
      </c>
      <c r="G12">
        <v>16.66</v>
      </c>
      <c r="H12">
        <v>0.37</v>
      </c>
      <c r="I12">
        <v>52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123.62</v>
      </c>
      <c r="Q12">
        <v>3550.17</v>
      </c>
      <c r="R12">
        <v>162.94999999999999</v>
      </c>
      <c r="S12">
        <v>84.39</v>
      </c>
      <c r="T12">
        <v>39220.35</v>
      </c>
      <c r="U12">
        <v>0.52</v>
      </c>
      <c r="V12">
        <v>0.82</v>
      </c>
      <c r="W12">
        <v>0.28999999999999998</v>
      </c>
      <c r="X12">
        <v>2.37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3.1095000000000002</v>
      </c>
      <c r="E13">
        <v>32.159999999999997</v>
      </c>
      <c r="F13">
        <v>22.41</v>
      </c>
      <c r="G13">
        <v>6.53</v>
      </c>
      <c r="H13">
        <v>0.1</v>
      </c>
      <c r="I13">
        <v>206</v>
      </c>
      <c r="J13">
        <v>176.73</v>
      </c>
      <c r="K13">
        <v>52.44</v>
      </c>
      <c r="L13">
        <v>1</v>
      </c>
      <c r="M13">
        <v>204</v>
      </c>
      <c r="N13">
        <v>33.29</v>
      </c>
      <c r="O13">
        <v>22031.19</v>
      </c>
      <c r="P13">
        <v>278.86</v>
      </c>
      <c r="Q13">
        <v>3552.26</v>
      </c>
      <c r="R13">
        <v>437.22</v>
      </c>
      <c r="S13">
        <v>84.39</v>
      </c>
      <c r="T13">
        <v>175584.86</v>
      </c>
      <c r="U13">
        <v>0.19</v>
      </c>
      <c r="V13">
        <v>0.53</v>
      </c>
      <c r="W13">
        <v>0.47</v>
      </c>
      <c r="X13">
        <v>10.34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5.2689000000000004</v>
      </c>
      <c r="E14">
        <v>18.98</v>
      </c>
      <c r="F14">
        <v>14.53</v>
      </c>
      <c r="G14">
        <v>15.3</v>
      </c>
      <c r="H14">
        <v>0.2</v>
      </c>
      <c r="I14">
        <v>57</v>
      </c>
      <c r="J14">
        <v>178.21</v>
      </c>
      <c r="K14">
        <v>52.44</v>
      </c>
      <c r="L14">
        <v>2</v>
      </c>
      <c r="M14">
        <v>55</v>
      </c>
      <c r="N14">
        <v>33.770000000000003</v>
      </c>
      <c r="O14">
        <v>22213.89</v>
      </c>
      <c r="P14">
        <v>153.84</v>
      </c>
      <c r="Q14">
        <v>3550.38</v>
      </c>
      <c r="R14">
        <v>168.34</v>
      </c>
      <c r="S14">
        <v>84.39</v>
      </c>
      <c r="T14">
        <v>41891.49</v>
      </c>
      <c r="U14">
        <v>0.5</v>
      </c>
      <c r="V14">
        <v>0.82</v>
      </c>
      <c r="W14">
        <v>0.23</v>
      </c>
      <c r="X14">
        <v>2.4700000000000002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5.6112000000000002</v>
      </c>
      <c r="E15">
        <v>17.82</v>
      </c>
      <c r="F15">
        <v>13.94</v>
      </c>
      <c r="G15">
        <v>20.399999999999999</v>
      </c>
      <c r="H15">
        <v>0.3</v>
      </c>
      <c r="I15">
        <v>41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135.62</v>
      </c>
      <c r="Q15">
        <v>3551.04</v>
      </c>
      <c r="R15">
        <v>146.78</v>
      </c>
      <c r="S15">
        <v>84.39</v>
      </c>
      <c r="T15">
        <v>31191.360000000001</v>
      </c>
      <c r="U15">
        <v>0.56999999999999995</v>
      </c>
      <c r="V15">
        <v>0.85</v>
      </c>
      <c r="W15">
        <v>0.26</v>
      </c>
      <c r="X15">
        <v>1.88</v>
      </c>
      <c r="Y15">
        <v>2</v>
      </c>
      <c r="Z15">
        <v>10</v>
      </c>
    </row>
    <row r="16" spans="1:26" x14ac:dyDescent="0.25">
      <c r="A16">
        <v>0</v>
      </c>
      <c r="B16">
        <v>10</v>
      </c>
      <c r="C16" t="s">
        <v>34</v>
      </c>
      <c r="D16">
        <v>2.9245000000000001</v>
      </c>
      <c r="E16">
        <v>34.19</v>
      </c>
      <c r="F16">
        <v>28.6</v>
      </c>
      <c r="G16">
        <v>4.83</v>
      </c>
      <c r="H16">
        <v>0.64</v>
      </c>
      <c r="I16">
        <v>355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82.52</v>
      </c>
      <c r="Q16">
        <v>3557.53</v>
      </c>
      <c r="R16">
        <v>628.25</v>
      </c>
      <c r="S16">
        <v>84.39</v>
      </c>
      <c r="T16">
        <v>270356.73</v>
      </c>
      <c r="U16">
        <v>0.13</v>
      </c>
      <c r="V16">
        <v>0.42</v>
      </c>
      <c r="W16">
        <v>1.17</v>
      </c>
      <c r="X16">
        <v>16.52</v>
      </c>
      <c r="Y16">
        <v>2</v>
      </c>
      <c r="Z16">
        <v>10</v>
      </c>
    </row>
    <row r="17" spans="1:26" x14ac:dyDescent="0.25">
      <c r="A17">
        <v>0</v>
      </c>
      <c r="B17">
        <v>45</v>
      </c>
      <c r="C17" t="s">
        <v>34</v>
      </c>
      <c r="D17">
        <v>5.0370999999999997</v>
      </c>
      <c r="E17">
        <v>19.850000000000001</v>
      </c>
      <c r="F17">
        <v>16.100000000000001</v>
      </c>
      <c r="G17">
        <v>11.23</v>
      </c>
      <c r="H17">
        <v>0.18</v>
      </c>
      <c r="I17">
        <v>86</v>
      </c>
      <c r="J17">
        <v>98.71</v>
      </c>
      <c r="K17">
        <v>39.72</v>
      </c>
      <c r="L17">
        <v>1</v>
      </c>
      <c r="M17">
        <v>35</v>
      </c>
      <c r="N17">
        <v>12.99</v>
      </c>
      <c r="O17">
        <v>12407.75</v>
      </c>
      <c r="P17">
        <v>112.64</v>
      </c>
      <c r="Q17">
        <v>3551.08</v>
      </c>
      <c r="R17">
        <v>219.47</v>
      </c>
      <c r="S17">
        <v>84.39</v>
      </c>
      <c r="T17">
        <v>67309.55</v>
      </c>
      <c r="U17">
        <v>0.38</v>
      </c>
      <c r="V17">
        <v>0.74</v>
      </c>
      <c r="W17">
        <v>0.34</v>
      </c>
      <c r="X17">
        <v>4.03</v>
      </c>
      <c r="Y17">
        <v>2</v>
      </c>
      <c r="Z17">
        <v>10</v>
      </c>
    </row>
    <row r="18" spans="1:26" x14ac:dyDescent="0.25">
      <c r="A18">
        <v>1</v>
      </c>
      <c r="B18">
        <v>45</v>
      </c>
      <c r="C18" t="s">
        <v>34</v>
      </c>
      <c r="D18">
        <v>5.1604000000000001</v>
      </c>
      <c r="E18">
        <v>19.38</v>
      </c>
      <c r="F18">
        <v>15.75</v>
      </c>
      <c r="G18">
        <v>11.81</v>
      </c>
      <c r="H18">
        <v>0.35</v>
      </c>
      <c r="I18">
        <v>80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109.26</v>
      </c>
      <c r="Q18">
        <v>3551.09</v>
      </c>
      <c r="R18">
        <v>206.1</v>
      </c>
      <c r="S18">
        <v>84.39</v>
      </c>
      <c r="T18">
        <v>60655.93</v>
      </c>
      <c r="U18">
        <v>0.41</v>
      </c>
      <c r="V18">
        <v>0.75</v>
      </c>
      <c r="W18">
        <v>0.37</v>
      </c>
      <c r="X18">
        <v>3.68</v>
      </c>
      <c r="Y18">
        <v>2</v>
      </c>
      <c r="Z18">
        <v>10</v>
      </c>
    </row>
    <row r="19" spans="1:26" x14ac:dyDescent="0.25">
      <c r="A19">
        <v>0</v>
      </c>
      <c r="B19">
        <v>60</v>
      </c>
      <c r="C19" t="s">
        <v>34</v>
      </c>
      <c r="D19">
        <v>4.3551000000000002</v>
      </c>
      <c r="E19">
        <v>22.96</v>
      </c>
      <c r="F19">
        <v>17.79</v>
      </c>
      <c r="G19">
        <v>8.9700000000000006</v>
      </c>
      <c r="H19">
        <v>0.14000000000000001</v>
      </c>
      <c r="I19">
        <v>119</v>
      </c>
      <c r="J19">
        <v>124.63</v>
      </c>
      <c r="K19">
        <v>45</v>
      </c>
      <c r="L19">
        <v>1</v>
      </c>
      <c r="M19">
        <v>117</v>
      </c>
      <c r="N19">
        <v>18.64</v>
      </c>
      <c r="O19">
        <v>15605.44</v>
      </c>
      <c r="P19">
        <v>162.19</v>
      </c>
      <c r="Q19">
        <v>3551.08</v>
      </c>
      <c r="R19">
        <v>279.87</v>
      </c>
      <c r="S19">
        <v>84.39</v>
      </c>
      <c r="T19">
        <v>97346.9</v>
      </c>
      <c r="U19">
        <v>0.3</v>
      </c>
      <c r="V19">
        <v>0.67</v>
      </c>
      <c r="W19">
        <v>0.32</v>
      </c>
      <c r="X19">
        <v>5.72</v>
      </c>
      <c r="Y19">
        <v>2</v>
      </c>
      <c r="Z19">
        <v>10</v>
      </c>
    </row>
    <row r="20" spans="1:26" x14ac:dyDescent="0.25">
      <c r="A20">
        <v>1</v>
      </c>
      <c r="B20">
        <v>60</v>
      </c>
      <c r="C20" t="s">
        <v>34</v>
      </c>
      <c r="D20">
        <v>5.3867000000000003</v>
      </c>
      <c r="E20">
        <v>18.559999999999999</v>
      </c>
      <c r="F20">
        <v>14.87</v>
      </c>
      <c r="G20">
        <v>14.63</v>
      </c>
      <c r="H20">
        <v>0.28000000000000003</v>
      </c>
      <c r="I20">
        <v>61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117.8</v>
      </c>
      <c r="Q20">
        <v>3550.52</v>
      </c>
      <c r="R20">
        <v>177.41</v>
      </c>
      <c r="S20">
        <v>84.39</v>
      </c>
      <c r="T20">
        <v>46404.88</v>
      </c>
      <c r="U20">
        <v>0.48</v>
      </c>
      <c r="V20">
        <v>0.8</v>
      </c>
      <c r="W20">
        <v>0.32</v>
      </c>
      <c r="X20">
        <v>2.81</v>
      </c>
      <c r="Y20">
        <v>2</v>
      </c>
      <c r="Z20">
        <v>10</v>
      </c>
    </row>
    <row r="21" spans="1:26" x14ac:dyDescent="0.25">
      <c r="A21">
        <v>0</v>
      </c>
      <c r="B21">
        <v>80</v>
      </c>
      <c r="C21" t="s">
        <v>34</v>
      </c>
      <c r="D21">
        <v>3.4992000000000001</v>
      </c>
      <c r="E21">
        <v>28.58</v>
      </c>
      <c r="F21">
        <v>20.65</v>
      </c>
      <c r="G21">
        <v>7.12</v>
      </c>
      <c r="H21">
        <v>0.11</v>
      </c>
      <c r="I21">
        <v>174</v>
      </c>
      <c r="J21">
        <v>159.12</v>
      </c>
      <c r="K21">
        <v>50.28</v>
      </c>
      <c r="L21">
        <v>1</v>
      </c>
      <c r="M21">
        <v>172</v>
      </c>
      <c r="N21">
        <v>27.84</v>
      </c>
      <c r="O21">
        <v>19859.16</v>
      </c>
      <c r="P21">
        <v>236.01</v>
      </c>
      <c r="Q21">
        <v>3551.33</v>
      </c>
      <c r="R21">
        <v>377.08</v>
      </c>
      <c r="S21">
        <v>84.39</v>
      </c>
      <c r="T21">
        <v>145673.87</v>
      </c>
      <c r="U21">
        <v>0.22</v>
      </c>
      <c r="V21">
        <v>0.57999999999999996</v>
      </c>
      <c r="W21">
        <v>0.41</v>
      </c>
      <c r="X21">
        <v>8.58</v>
      </c>
      <c r="Y21">
        <v>2</v>
      </c>
      <c r="Z21">
        <v>10</v>
      </c>
    </row>
    <row r="22" spans="1:26" x14ac:dyDescent="0.25">
      <c r="A22">
        <v>1</v>
      </c>
      <c r="B22">
        <v>80</v>
      </c>
      <c r="C22" t="s">
        <v>34</v>
      </c>
      <c r="D22">
        <v>5.5162000000000004</v>
      </c>
      <c r="E22">
        <v>18.13</v>
      </c>
      <c r="F22">
        <v>14.19</v>
      </c>
      <c r="G22">
        <v>17.03</v>
      </c>
      <c r="H22">
        <v>0.22</v>
      </c>
      <c r="I22">
        <v>50</v>
      </c>
      <c r="J22">
        <v>160.54</v>
      </c>
      <c r="K22">
        <v>50.28</v>
      </c>
      <c r="L22">
        <v>2</v>
      </c>
      <c r="M22">
        <v>25</v>
      </c>
      <c r="N22">
        <v>28.26</v>
      </c>
      <c r="O22">
        <v>20034.400000000001</v>
      </c>
      <c r="P22">
        <v>132.08000000000001</v>
      </c>
      <c r="Q22">
        <v>3550.41</v>
      </c>
      <c r="R22">
        <v>155.63</v>
      </c>
      <c r="S22">
        <v>84.39</v>
      </c>
      <c r="T22">
        <v>35568.26</v>
      </c>
      <c r="U22">
        <v>0.54</v>
      </c>
      <c r="V22">
        <v>0.84</v>
      </c>
      <c r="W22">
        <v>0.25</v>
      </c>
      <c r="X22">
        <v>2.13</v>
      </c>
      <c r="Y22">
        <v>2</v>
      </c>
      <c r="Z22">
        <v>10</v>
      </c>
    </row>
    <row r="23" spans="1:26" x14ac:dyDescent="0.25">
      <c r="A23">
        <v>2</v>
      </c>
      <c r="B23">
        <v>80</v>
      </c>
      <c r="C23" t="s">
        <v>34</v>
      </c>
      <c r="D23">
        <v>5.5753000000000004</v>
      </c>
      <c r="E23">
        <v>17.940000000000001</v>
      </c>
      <c r="F23">
        <v>14.13</v>
      </c>
      <c r="G23">
        <v>18.43</v>
      </c>
      <c r="H23">
        <v>0.33</v>
      </c>
      <c r="I23">
        <v>46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129.77000000000001</v>
      </c>
      <c r="Q23">
        <v>3549.89</v>
      </c>
      <c r="R23">
        <v>152.91999999999999</v>
      </c>
      <c r="S23">
        <v>84.39</v>
      </c>
      <c r="T23">
        <v>34235.480000000003</v>
      </c>
      <c r="U23">
        <v>0.55000000000000004</v>
      </c>
      <c r="V23">
        <v>0.84</v>
      </c>
      <c r="W23">
        <v>0.27</v>
      </c>
      <c r="X23">
        <v>2.0699999999999998</v>
      </c>
      <c r="Y23">
        <v>2</v>
      </c>
      <c r="Z23">
        <v>10</v>
      </c>
    </row>
    <row r="24" spans="1:26" x14ac:dyDescent="0.25">
      <c r="A24">
        <v>0</v>
      </c>
      <c r="B24">
        <v>35</v>
      </c>
      <c r="C24" t="s">
        <v>34</v>
      </c>
      <c r="D24">
        <v>4.8586999999999998</v>
      </c>
      <c r="E24">
        <v>20.58</v>
      </c>
      <c r="F24">
        <v>16.899999999999999</v>
      </c>
      <c r="G24">
        <v>9.75</v>
      </c>
      <c r="H24">
        <v>0.22</v>
      </c>
      <c r="I24">
        <v>104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10204.209999999999</v>
      </c>
      <c r="P24">
        <v>103.69</v>
      </c>
      <c r="Q24">
        <v>3551.32</v>
      </c>
      <c r="R24">
        <v>243.83</v>
      </c>
      <c r="S24">
        <v>84.39</v>
      </c>
      <c r="T24">
        <v>79400.649999999994</v>
      </c>
      <c r="U24">
        <v>0.35</v>
      </c>
      <c r="V24">
        <v>0.7</v>
      </c>
      <c r="W24">
        <v>0.44</v>
      </c>
      <c r="X24">
        <v>4.83</v>
      </c>
      <c r="Y24">
        <v>2</v>
      </c>
      <c r="Z24">
        <v>10</v>
      </c>
    </row>
    <row r="25" spans="1:26" x14ac:dyDescent="0.25">
      <c r="A25">
        <v>1</v>
      </c>
      <c r="B25">
        <v>35</v>
      </c>
      <c r="C25" t="s">
        <v>34</v>
      </c>
      <c r="D25">
        <v>4.8769</v>
      </c>
      <c r="E25">
        <v>20.5</v>
      </c>
      <c r="F25">
        <v>16.84</v>
      </c>
      <c r="G25">
        <v>9.81</v>
      </c>
      <c r="H25">
        <v>0.43</v>
      </c>
      <c r="I25">
        <v>103</v>
      </c>
      <c r="J25">
        <v>82.04</v>
      </c>
      <c r="K25">
        <v>35.1</v>
      </c>
      <c r="L25">
        <v>2</v>
      </c>
      <c r="M25">
        <v>0</v>
      </c>
      <c r="N25">
        <v>9.94</v>
      </c>
      <c r="O25">
        <v>10352.530000000001</v>
      </c>
      <c r="P25">
        <v>104.65</v>
      </c>
      <c r="Q25">
        <v>3551.32</v>
      </c>
      <c r="R25">
        <v>241.81</v>
      </c>
      <c r="S25">
        <v>84.39</v>
      </c>
      <c r="T25">
        <v>78395.83</v>
      </c>
      <c r="U25">
        <v>0.35</v>
      </c>
      <c r="V25">
        <v>0.71</v>
      </c>
      <c r="W25">
        <v>0.44</v>
      </c>
      <c r="X25">
        <v>4.7699999999999996</v>
      </c>
      <c r="Y25">
        <v>2</v>
      </c>
      <c r="Z25">
        <v>10</v>
      </c>
    </row>
    <row r="26" spans="1:26" x14ac:dyDescent="0.25">
      <c r="A26">
        <v>0</v>
      </c>
      <c r="B26">
        <v>50</v>
      </c>
      <c r="C26" t="s">
        <v>34</v>
      </c>
      <c r="D26">
        <v>4.8613</v>
      </c>
      <c r="E26">
        <v>20.57</v>
      </c>
      <c r="F26">
        <v>16.47</v>
      </c>
      <c r="G26">
        <v>10.62</v>
      </c>
      <c r="H26">
        <v>0.16</v>
      </c>
      <c r="I26">
        <v>93</v>
      </c>
      <c r="J26">
        <v>107.41</v>
      </c>
      <c r="K26">
        <v>41.65</v>
      </c>
      <c r="L26">
        <v>1</v>
      </c>
      <c r="M26">
        <v>86</v>
      </c>
      <c r="N26">
        <v>14.77</v>
      </c>
      <c r="O26">
        <v>13481.73</v>
      </c>
      <c r="P26">
        <v>126.53</v>
      </c>
      <c r="Q26">
        <v>3550.45</v>
      </c>
      <c r="R26">
        <v>234.18</v>
      </c>
      <c r="S26">
        <v>84.39</v>
      </c>
      <c r="T26">
        <v>74628.490000000005</v>
      </c>
      <c r="U26">
        <v>0.36</v>
      </c>
      <c r="V26">
        <v>0.72</v>
      </c>
      <c r="W26">
        <v>0.3</v>
      </c>
      <c r="X26">
        <v>4.4000000000000004</v>
      </c>
      <c r="Y26">
        <v>2</v>
      </c>
      <c r="Z26">
        <v>10</v>
      </c>
    </row>
    <row r="27" spans="1:26" x14ac:dyDescent="0.25">
      <c r="A27">
        <v>1</v>
      </c>
      <c r="B27">
        <v>50</v>
      </c>
      <c r="C27" t="s">
        <v>34</v>
      </c>
      <c r="D27">
        <v>5.2565999999999997</v>
      </c>
      <c r="E27">
        <v>19.02</v>
      </c>
      <c r="F27">
        <v>15.39</v>
      </c>
      <c r="G27">
        <v>12.82</v>
      </c>
      <c r="H27">
        <v>0.32</v>
      </c>
      <c r="I27">
        <v>72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111.8</v>
      </c>
      <c r="Q27">
        <v>3550.66</v>
      </c>
      <c r="R27">
        <v>194.28</v>
      </c>
      <c r="S27">
        <v>84.39</v>
      </c>
      <c r="T27">
        <v>54786.13</v>
      </c>
      <c r="U27">
        <v>0.43</v>
      </c>
      <c r="V27">
        <v>0.77</v>
      </c>
      <c r="W27">
        <v>0.35</v>
      </c>
      <c r="X27">
        <v>3.32</v>
      </c>
      <c r="Y27">
        <v>2</v>
      </c>
      <c r="Z27">
        <v>10</v>
      </c>
    </row>
    <row r="28" spans="1:26" x14ac:dyDescent="0.25">
      <c r="A28">
        <v>0</v>
      </c>
      <c r="B28">
        <v>25</v>
      </c>
      <c r="C28" t="s">
        <v>34</v>
      </c>
      <c r="D28">
        <v>4.4494999999999996</v>
      </c>
      <c r="E28">
        <v>22.47</v>
      </c>
      <c r="F28">
        <v>18.690000000000001</v>
      </c>
      <c r="G28">
        <v>7.84</v>
      </c>
      <c r="H28">
        <v>0.28000000000000003</v>
      </c>
      <c r="I28">
        <v>143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97.42</v>
      </c>
      <c r="Q28">
        <v>3552.79</v>
      </c>
      <c r="R28">
        <v>303.04000000000002</v>
      </c>
      <c r="S28">
        <v>84.39</v>
      </c>
      <c r="T28">
        <v>108810.32</v>
      </c>
      <c r="U28">
        <v>0.28000000000000003</v>
      </c>
      <c r="V28">
        <v>0.64</v>
      </c>
      <c r="W28">
        <v>0.55000000000000004</v>
      </c>
      <c r="X28">
        <v>6.62</v>
      </c>
      <c r="Y28">
        <v>2</v>
      </c>
      <c r="Z28">
        <v>10</v>
      </c>
    </row>
    <row r="29" spans="1:26" x14ac:dyDescent="0.25">
      <c r="A29">
        <v>0</v>
      </c>
      <c r="B29">
        <v>85</v>
      </c>
      <c r="C29" t="s">
        <v>34</v>
      </c>
      <c r="D29">
        <v>3.3058999999999998</v>
      </c>
      <c r="E29">
        <v>30.25</v>
      </c>
      <c r="F29">
        <v>21.47</v>
      </c>
      <c r="G29">
        <v>6.82</v>
      </c>
      <c r="H29">
        <v>0.11</v>
      </c>
      <c r="I29">
        <v>189</v>
      </c>
      <c r="J29">
        <v>167.88</v>
      </c>
      <c r="K29">
        <v>51.39</v>
      </c>
      <c r="L29">
        <v>1</v>
      </c>
      <c r="M29">
        <v>187</v>
      </c>
      <c r="N29">
        <v>30.49</v>
      </c>
      <c r="O29">
        <v>20939.59</v>
      </c>
      <c r="P29">
        <v>256.33</v>
      </c>
      <c r="Q29">
        <v>3552.33</v>
      </c>
      <c r="R29">
        <v>404.82</v>
      </c>
      <c r="S29">
        <v>84.39</v>
      </c>
      <c r="T29">
        <v>159472</v>
      </c>
      <c r="U29">
        <v>0.21</v>
      </c>
      <c r="V29">
        <v>0.55000000000000004</v>
      </c>
      <c r="W29">
        <v>0.44</v>
      </c>
      <c r="X29">
        <v>9.4</v>
      </c>
      <c r="Y29">
        <v>2</v>
      </c>
      <c r="Z29">
        <v>10</v>
      </c>
    </row>
    <row r="30" spans="1:26" x14ac:dyDescent="0.25">
      <c r="A30">
        <v>1</v>
      </c>
      <c r="B30">
        <v>85</v>
      </c>
      <c r="C30" t="s">
        <v>34</v>
      </c>
      <c r="D30">
        <v>5.4535999999999998</v>
      </c>
      <c r="E30">
        <v>18.34</v>
      </c>
      <c r="F30">
        <v>14.2</v>
      </c>
      <c r="G30">
        <v>16.39</v>
      </c>
      <c r="H30">
        <v>0.21</v>
      </c>
      <c r="I30">
        <v>52</v>
      </c>
      <c r="J30">
        <v>169.33</v>
      </c>
      <c r="K30">
        <v>51.39</v>
      </c>
      <c r="L30">
        <v>2</v>
      </c>
      <c r="M30">
        <v>44</v>
      </c>
      <c r="N30">
        <v>30.94</v>
      </c>
      <c r="O30">
        <v>21118.46</v>
      </c>
      <c r="P30">
        <v>140.18</v>
      </c>
      <c r="Q30">
        <v>3550.18</v>
      </c>
      <c r="R30">
        <v>156.53</v>
      </c>
      <c r="S30">
        <v>84.39</v>
      </c>
      <c r="T30">
        <v>36011.410000000003</v>
      </c>
      <c r="U30">
        <v>0.54</v>
      </c>
      <c r="V30">
        <v>0.84</v>
      </c>
      <c r="W30">
        <v>0.23</v>
      </c>
      <c r="X30">
        <v>2.14</v>
      </c>
      <c r="Y30">
        <v>2</v>
      </c>
      <c r="Z30">
        <v>10</v>
      </c>
    </row>
    <row r="31" spans="1:26" x14ac:dyDescent="0.25">
      <c r="A31">
        <v>2</v>
      </c>
      <c r="B31">
        <v>85</v>
      </c>
      <c r="C31" t="s">
        <v>34</v>
      </c>
      <c r="D31">
        <v>5.7145999999999999</v>
      </c>
      <c r="E31">
        <v>17.5</v>
      </c>
      <c r="F31">
        <v>13.67</v>
      </c>
      <c r="G31">
        <v>19.07</v>
      </c>
      <c r="H31">
        <v>0.31</v>
      </c>
      <c r="I31">
        <v>43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128.76</v>
      </c>
      <c r="Q31">
        <v>3549.73</v>
      </c>
      <c r="R31">
        <v>136.28</v>
      </c>
      <c r="S31">
        <v>84.39</v>
      </c>
      <c r="T31">
        <v>25928.23</v>
      </c>
      <c r="U31">
        <v>0.62</v>
      </c>
      <c r="V31">
        <v>0.87</v>
      </c>
      <c r="W31">
        <v>0.28000000000000003</v>
      </c>
      <c r="X31">
        <v>1.61</v>
      </c>
      <c r="Y31">
        <v>2</v>
      </c>
      <c r="Z31">
        <v>10</v>
      </c>
    </row>
    <row r="32" spans="1:26" x14ac:dyDescent="0.25">
      <c r="A32">
        <v>0</v>
      </c>
      <c r="B32">
        <v>20</v>
      </c>
      <c r="C32" t="s">
        <v>34</v>
      </c>
      <c r="D32">
        <v>4.1150000000000002</v>
      </c>
      <c r="E32">
        <v>24.3</v>
      </c>
      <c r="F32">
        <v>20.37</v>
      </c>
      <c r="G32">
        <v>6.83</v>
      </c>
      <c r="H32">
        <v>0.34</v>
      </c>
      <c r="I32">
        <v>179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94.72</v>
      </c>
      <c r="Q32">
        <v>3553.71</v>
      </c>
      <c r="R32">
        <v>357.7</v>
      </c>
      <c r="S32">
        <v>84.39</v>
      </c>
      <c r="T32">
        <v>135961.84</v>
      </c>
      <c r="U32">
        <v>0.24</v>
      </c>
      <c r="V32">
        <v>0.57999999999999996</v>
      </c>
      <c r="W32">
        <v>0.66</v>
      </c>
      <c r="X32">
        <v>8.2899999999999991</v>
      </c>
      <c r="Y32">
        <v>2</v>
      </c>
      <c r="Z32">
        <v>10</v>
      </c>
    </row>
    <row r="33" spans="1:26" x14ac:dyDescent="0.25">
      <c r="A33">
        <v>0</v>
      </c>
      <c r="B33">
        <v>65</v>
      </c>
      <c r="C33" t="s">
        <v>34</v>
      </c>
      <c r="D33">
        <v>4.1311</v>
      </c>
      <c r="E33">
        <v>24.21</v>
      </c>
      <c r="F33">
        <v>18.43</v>
      </c>
      <c r="G33">
        <v>8.3800000000000008</v>
      </c>
      <c r="H33">
        <v>0.13</v>
      </c>
      <c r="I33">
        <v>132</v>
      </c>
      <c r="J33">
        <v>133.21</v>
      </c>
      <c r="K33">
        <v>46.47</v>
      </c>
      <c r="L33">
        <v>1</v>
      </c>
      <c r="M33">
        <v>130</v>
      </c>
      <c r="N33">
        <v>20.75</v>
      </c>
      <c r="O33">
        <v>16663.419999999998</v>
      </c>
      <c r="P33">
        <v>179.59</v>
      </c>
      <c r="Q33">
        <v>3551.44</v>
      </c>
      <c r="R33">
        <v>301.27999999999997</v>
      </c>
      <c r="S33">
        <v>84.39</v>
      </c>
      <c r="T33">
        <v>107982.93</v>
      </c>
      <c r="U33">
        <v>0.28000000000000003</v>
      </c>
      <c r="V33">
        <v>0.64</v>
      </c>
      <c r="W33">
        <v>0.35</v>
      </c>
      <c r="X33">
        <v>6.36</v>
      </c>
      <c r="Y33">
        <v>2</v>
      </c>
      <c r="Z33">
        <v>10</v>
      </c>
    </row>
    <row r="34" spans="1:26" x14ac:dyDescent="0.25">
      <c r="A34">
        <v>1</v>
      </c>
      <c r="B34">
        <v>65</v>
      </c>
      <c r="C34" t="s">
        <v>34</v>
      </c>
      <c r="D34">
        <v>5.4593999999999996</v>
      </c>
      <c r="E34">
        <v>18.32</v>
      </c>
      <c r="F34">
        <v>14.61</v>
      </c>
      <c r="G34">
        <v>15.66</v>
      </c>
      <c r="H34">
        <v>0.26</v>
      </c>
      <c r="I34">
        <v>56</v>
      </c>
      <c r="J34">
        <v>134.55000000000001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119.92</v>
      </c>
      <c r="Q34">
        <v>3550.64</v>
      </c>
      <c r="R34">
        <v>168.85</v>
      </c>
      <c r="S34">
        <v>84.39</v>
      </c>
      <c r="T34">
        <v>42151.58</v>
      </c>
      <c r="U34">
        <v>0.5</v>
      </c>
      <c r="V34">
        <v>0.81</v>
      </c>
      <c r="W34">
        <v>0.3</v>
      </c>
      <c r="X34">
        <v>2.5499999999999998</v>
      </c>
      <c r="Y34">
        <v>2</v>
      </c>
      <c r="Z34">
        <v>10</v>
      </c>
    </row>
    <row r="35" spans="1:26" x14ac:dyDescent="0.25">
      <c r="A35">
        <v>0</v>
      </c>
      <c r="B35">
        <v>75</v>
      </c>
      <c r="C35" t="s">
        <v>34</v>
      </c>
      <c r="D35">
        <v>3.6945999999999999</v>
      </c>
      <c r="E35">
        <v>27.07</v>
      </c>
      <c r="F35">
        <v>19.899999999999999</v>
      </c>
      <c r="G35">
        <v>7.46</v>
      </c>
      <c r="H35">
        <v>0.12</v>
      </c>
      <c r="I35">
        <v>160</v>
      </c>
      <c r="J35">
        <v>150.44</v>
      </c>
      <c r="K35">
        <v>49.1</v>
      </c>
      <c r="L35">
        <v>1</v>
      </c>
      <c r="M35">
        <v>158</v>
      </c>
      <c r="N35">
        <v>25.34</v>
      </c>
      <c r="O35">
        <v>18787.759999999998</v>
      </c>
      <c r="P35">
        <v>216.83</v>
      </c>
      <c r="Q35">
        <v>3552.06</v>
      </c>
      <c r="R35">
        <v>351.58</v>
      </c>
      <c r="S35">
        <v>84.39</v>
      </c>
      <c r="T35">
        <v>132995.99</v>
      </c>
      <c r="U35">
        <v>0.24</v>
      </c>
      <c r="V35">
        <v>0.6</v>
      </c>
      <c r="W35">
        <v>0.39</v>
      </c>
      <c r="X35">
        <v>7.83</v>
      </c>
      <c r="Y35">
        <v>2</v>
      </c>
      <c r="Z35">
        <v>10</v>
      </c>
    </row>
    <row r="36" spans="1:26" x14ac:dyDescent="0.25">
      <c r="A36">
        <v>1</v>
      </c>
      <c r="B36">
        <v>75</v>
      </c>
      <c r="C36" t="s">
        <v>34</v>
      </c>
      <c r="D36">
        <v>5.5179999999999998</v>
      </c>
      <c r="E36">
        <v>18.12</v>
      </c>
      <c r="F36">
        <v>14.32</v>
      </c>
      <c r="G36">
        <v>17.18</v>
      </c>
      <c r="H36">
        <v>0.23</v>
      </c>
      <c r="I36">
        <v>50</v>
      </c>
      <c r="J36">
        <v>151.83000000000001</v>
      </c>
      <c r="K36">
        <v>49.1</v>
      </c>
      <c r="L36">
        <v>2</v>
      </c>
      <c r="M36">
        <v>9</v>
      </c>
      <c r="N36">
        <v>25.73</v>
      </c>
      <c r="O36">
        <v>18959.54</v>
      </c>
      <c r="P36">
        <v>126.68</v>
      </c>
      <c r="Q36">
        <v>3550.98</v>
      </c>
      <c r="R36">
        <v>159.44</v>
      </c>
      <c r="S36">
        <v>84.39</v>
      </c>
      <c r="T36">
        <v>37474.15</v>
      </c>
      <c r="U36">
        <v>0.53</v>
      </c>
      <c r="V36">
        <v>0.83</v>
      </c>
      <c r="W36">
        <v>0.27</v>
      </c>
      <c r="X36">
        <v>2.25</v>
      </c>
      <c r="Y36">
        <v>2</v>
      </c>
      <c r="Z36">
        <v>10</v>
      </c>
    </row>
    <row r="37" spans="1:26" x14ac:dyDescent="0.25">
      <c r="A37">
        <v>2</v>
      </c>
      <c r="B37">
        <v>75</v>
      </c>
      <c r="C37" t="s">
        <v>34</v>
      </c>
      <c r="D37">
        <v>5.5224000000000002</v>
      </c>
      <c r="E37">
        <v>18.11</v>
      </c>
      <c r="F37">
        <v>14.33</v>
      </c>
      <c r="G37">
        <v>17.55</v>
      </c>
      <c r="H37">
        <v>0.35</v>
      </c>
      <c r="I37">
        <v>49</v>
      </c>
      <c r="J37">
        <v>153.22999999999999</v>
      </c>
      <c r="K37">
        <v>49.1</v>
      </c>
      <c r="L37">
        <v>3</v>
      </c>
      <c r="M37">
        <v>0</v>
      </c>
      <c r="N37">
        <v>26.13</v>
      </c>
      <c r="O37">
        <v>19131.849999999999</v>
      </c>
      <c r="P37">
        <v>127.21</v>
      </c>
      <c r="Q37">
        <v>3550.92</v>
      </c>
      <c r="R37">
        <v>159.68</v>
      </c>
      <c r="S37">
        <v>84.39</v>
      </c>
      <c r="T37">
        <v>37601.31</v>
      </c>
      <c r="U37">
        <v>0.53</v>
      </c>
      <c r="V37">
        <v>0.83</v>
      </c>
      <c r="W37">
        <v>0.28000000000000003</v>
      </c>
      <c r="X37">
        <v>2.27</v>
      </c>
      <c r="Y37">
        <v>2</v>
      </c>
      <c r="Z37">
        <v>10</v>
      </c>
    </row>
    <row r="38" spans="1:26" x14ac:dyDescent="0.25">
      <c r="A38">
        <v>0</v>
      </c>
      <c r="B38">
        <v>95</v>
      </c>
      <c r="C38" t="s">
        <v>34</v>
      </c>
      <c r="D38">
        <v>2.9131</v>
      </c>
      <c r="E38">
        <v>34.33</v>
      </c>
      <c r="F38">
        <v>23.48</v>
      </c>
      <c r="G38">
        <v>6.26</v>
      </c>
      <c r="H38">
        <v>0.1</v>
      </c>
      <c r="I38">
        <v>225</v>
      </c>
      <c r="J38">
        <v>185.69</v>
      </c>
      <c r="K38">
        <v>53.44</v>
      </c>
      <c r="L38">
        <v>1</v>
      </c>
      <c r="M38">
        <v>223</v>
      </c>
      <c r="N38">
        <v>36.26</v>
      </c>
      <c r="O38">
        <v>23136.14</v>
      </c>
      <c r="P38">
        <v>303.79000000000002</v>
      </c>
      <c r="Q38">
        <v>3553.06</v>
      </c>
      <c r="R38">
        <v>473.79</v>
      </c>
      <c r="S38">
        <v>84.39</v>
      </c>
      <c r="T38">
        <v>193772.79999999999</v>
      </c>
      <c r="U38">
        <v>0.18</v>
      </c>
      <c r="V38">
        <v>0.51</v>
      </c>
      <c r="W38">
        <v>0.5</v>
      </c>
      <c r="X38">
        <v>11.41</v>
      </c>
      <c r="Y38">
        <v>2</v>
      </c>
      <c r="Z38">
        <v>10</v>
      </c>
    </row>
    <row r="39" spans="1:26" x14ac:dyDescent="0.25">
      <c r="A39">
        <v>1</v>
      </c>
      <c r="B39">
        <v>95</v>
      </c>
      <c r="C39" t="s">
        <v>34</v>
      </c>
      <c r="D39">
        <v>5.1292999999999997</v>
      </c>
      <c r="E39">
        <v>19.5</v>
      </c>
      <c r="F39">
        <v>14.76</v>
      </c>
      <c r="G39">
        <v>14.51</v>
      </c>
      <c r="H39">
        <v>0.19</v>
      </c>
      <c r="I39">
        <v>61</v>
      </c>
      <c r="J39">
        <v>187.21</v>
      </c>
      <c r="K39">
        <v>53.44</v>
      </c>
      <c r="L39">
        <v>2</v>
      </c>
      <c r="M39">
        <v>59</v>
      </c>
      <c r="N39">
        <v>36.770000000000003</v>
      </c>
      <c r="O39">
        <v>23322.880000000001</v>
      </c>
      <c r="P39">
        <v>165.48</v>
      </c>
      <c r="Q39">
        <v>3549.83</v>
      </c>
      <c r="R39">
        <v>176.23</v>
      </c>
      <c r="S39">
        <v>84.39</v>
      </c>
      <c r="T39">
        <v>45815.44</v>
      </c>
      <c r="U39">
        <v>0.48</v>
      </c>
      <c r="V39">
        <v>0.8</v>
      </c>
      <c r="W39">
        <v>0.23</v>
      </c>
      <c r="X39">
        <v>2.69</v>
      </c>
      <c r="Y39">
        <v>2</v>
      </c>
      <c r="Z39">
        <v>10</v>
      </c>
    </row>
    <row r="40" spans="1:26" x14ac:dyDescent="0.25">
      <c r="A40">
        <v>2</v>
      </c>
      <c r="B40">
        <v>95</v>
      </c>
      <c r="C40" t="s">
        <v>34</v>
      </c>
      <c r="D40">
        <v>5.6216999999999997</v>
      </c>
      <c r="E40">
        <v>17.79</v>
      </c>
      <c r="F40">
        <v>13.87</v>
      </c>
      <c r="G40">
        <v>21.34</v>
      </c>
      <c r="H40">
        <v>0.28000000000000003</v>
      </c>
      <c r="I40">
        <v>39</v>
      </c>
      <c r="J40">
        <v>188.73</v>
      </c>
      <c r="K40">
        <v>53.44</v>
      </c>
      <c r="L40">
        <v>3</v>
      </c>
      <c r="M40">
        <v>0</v>
      </c>
      <c r="N40">
        <v>37.29</v>
      </c>
      <c r="O40">
        <v>23510.33</v>
      </c>
      <c r="P40">
        <v>138.36000000000001</v>
      </c>
      <c r="Q40">
        <v>3550.55</v>
      </c>
      <c r="R40">
        <v>144.41</v>
      </c>
      <c r="S40">
        <v>84.39</v>
      </c>
      <c r="T40">
        <v>30012.52</v>
      </c>
      <c r="U40">
        <v>0.57999999999999996</v>
      </c>
      <c r="V40">
        <v>0.86</v>
      </c>
      <c r="W40">
        <v>0.25</v>
      </c>
      <c r="X40">
        <v>1.8</v>
      </c>
      <c r="Y40">
        <v>2</v>
      </c>
      <c r="Z40">
        <v>10</v>
      </c>
    </row>
    <row r="41" spans="1:26" x14ac:dyDescent="0.25">
      <c r="A41">
        <v>0</v>
      </c>
      <c r="B41">
        <v>55</v>
      </c>
      <c r="C41" t="s">
        <v>34</v>
      </c>
      <c r="D41">
        <v>4.6020000000000003</v>
      </c>
      <c r="E41">
        <v>21.73</v>
      </c>
      <c r="F41">
        <v>17.11</v>
      </c>
      <c r="G41">
        <v>9.69</v>
      </c>
      <c r="H41">
        <v>0.15</v>
      </c>
      <c r="I41">
        <v>106</v>
      </c>
      <c r="J41">
        <v>116.05</v>
      </c>
      <c r="K41">
        <v>43.4</v>
      </c>
      <c r="L41">
        <v>1</v>
      </c>
      <c r="M41">
        <v>104</v>
      </c>
      <c r="N41">
        <v>16.649999999999999</v>
      </c>
      <c r="O41">
        <v>14546.17</v>
      </c>
      <c r="P41">
        <v>144.49</v>
      </c>
      <c r="Q41">
        <v>3550.71</v>
      </c>
      <c r="R41">
        <v>256.31</v>
      </c>
      <c r="S41">
        <v>84.39</v>
      </c>
      <c r="T41">
        <v>85629.09</v>
      </c>
      <c r="U41">
        <v>0.33</v>
      </c>
      <c r="V41">
        <v>0.69</v>
      </c>
      <c r="W41">
        <v>0.31</v>
      </c>
      <c r="X41">
        <v>5.05</v>
      </c>
      <c r="Y41">
        <v>2</v>
      </c>
      <c r="Z41">
        <v>10</v>
      </c>
    </row>
    <row r="42" spans="1:26" x14ac:dyDescent="0.25">
      <c r="A42">
        <v>1</v>
      </c>
      <c r="B42">
        <v>55</v>
      </c>
      <c r="C42" t="s">
        <v>34</v>
      </c>
      <c r="D42">
        <v>5.3357999999999999</v>
      </c>
      <c r="E42">
        <v>18.739999999999998</v>
      </c>
      <c r="F42">
        <v>15.08</v>
      </c>
      <c r="G42">
        <v>13.71</v>
      </c>
      <c r="H42">
        <v>0.3</v>
      </c>
      <c r="I42">
        <v>66</v>
      </c>
      <c r="J42">
        <v>117.34</v>
      </c>
      <c r="K42">
        <v>43.4</v>
      </c>
      <c r="L42">
        <v>2</v>
      </c>
      <c r="M42">
        <v>0</v>
      </c>
      <c r="N42">
        <v>16.940000000000001</v>
      </c>
      <c r="O42">
        <v>14705.49</v>
      </c>
      <c r="P42">
        <v>114.47</v>
      </c>
      <c r="Q42">
        <v>3550.91</v>
      </c>
      <c r="R42">
        <v>184.21</v>
      </c>
      <c r="S42">
        <v>84.39</v>
      </c>
      <c r="T42">
        <v>49782.39</v>
      </c>
      <c r="U42">
        <v>0.46</v>
      </c>
      <c r="V42">
        <v>0.79</v>
      </c>
      <c r="W42">
        <v>0.33</v>
      </c>
      <c r="X42">
        <v>3.01</v>
      </c>
      <c r="Y42">
        <v>2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INDEX(resultados!$A$2:$ZZ$42, 1, MATCH($B$1, resultados!$A$1:$ZZ$1, 0))</f>
        <v>#N/A</v>
      </c>
      <c r="B7" t="e">
        <f>INDEX(resultados!$A$2:$ZZ$42, 1, MATCH($B$2, resultados!$A$1:$ZZ$1, 0))</f>
        <v>#N/A</v>
      </c>
      <c r="C7" t="e">
        <f>INDEX(resultados!$A$2:$ZZ$42, 1, MATCH($B$3, resultados!$A$1:$ZZ$1, 0))</f>
        <v>#N/A</v>
      </c>
    </row>
    <row r="8" spans="1:3" x14ac:dyDescent="0.25">
      <c r="A8" t="e">
        <f>INDEX(resultados!$A$2:$ZZ$42, 2, MATCH($B$1, resultados!$A$1:$ZZ$1, 0))</f>
        <v>#N/A</v>
      </c>
      <c r="B8" t="e">
        <f>INDEX(resultados!$A$2:$ZZ$42, 2, MATCH($B$2, resultados!$A$1:$ZZ$1, 0))</f>
        <v>#N/A</v>
      </c>
      <c r="C8" t="e">
        <f>INDEX(resultados!$A$2:$ZZ$42, 2, MATCH($B$3, resultados!$A$1:$ZZ$1, 0))</f>
        <v>#N/A</v>
      </c>
    </row>
    <row r="9" spans="1:3" x14ac:dyDescent="0.25">
      <c r="A9" t="e">
        <f>INDEX(resultados!$A$2:$ZZ$42, 3, MATCH($B$1, resultados!$A$1:$ZZ$1, 0))</f>
        <v>#N/A</v>
      </c>
      <c r="B9" t="e">
        <f>INDEX(resultados!$A$2:$ZZ$42, 3, MATCH($B$2, resultados!$A$1:$ZZ$1, 0))</f>
        <v>#N/A</v>
      </c>
      <c r="C9" t="e">
        <f>INDEX(resultados!$A$2:$ZZ$42, 3, MATCH($B$3, resultados!$A$1:$ZZ$1, 0))</f>
        <v>#N/A</v>
      </c>
    </row>
    <row r="10" spans="1:3" x14ac:dyDescent="0.25">
      <c r="A10" t="e">
        <f>INDEX(resultados!$A$2:$ZZ$42, 4, MATCH($B$1, resultados!$A$1:$ZZ$1, 0))</f>
        <v>#N/A</v>
      </c>
      <c r="B10" t="e">
        <f>INDEX(resultados!$A$2:$ZZ$42, 4, MATCH($B$2, resultados!$A$1:$ZZ$1, 0))</f>
        <v>#N/A</v>
      </c>
      <c r="C10" t="e">
        <f>INDEX(resultados!$A$2:$ZZ$42, 4, MATCH($B$3, resultados!$A$1:$ZZ$1, 0))</f>
        <v>#N/A</v>
      </c>
    </row>
    <row r="11" spans="1:3" x14ac:dyDescent="0.25">
      <c r="A11" t="e">
        <f>INDEX(resultados!$A$2:$ZZ$42, 5, MATCH($B$1, resultados!$A$1:$ZZ$1, 0))</f>
        <v>#N/A</v>
      </c>
      <c r="B11" t="e">
        <f>INDEX(resultados!$A$2:$ZZ$42, 5, MATCH($B$2, resultados!$A$1:$ZZ$1, 0))</f>
        <v>#N/A</v>
      </c>
      <c r="C11" t="e">
        <f>INDEX(resultados!$A$2:$ZZ$42, 5, MATCH($B$3, resultados!$A$1:$ZZ$1, 0))</f>
        <v>#N/A</v>
      </c>
    </row>
    <row r="12" spans="1:3" x14ac:dyDescent="0.25">
      <c r="A12" t="e">
        <f>INDEX(resultados!$A$2:$ZZ$42, 6, MATCH($B$1, resultados!$A$1:$ZZ$1, 0))</f>
        <v>#N/A</v>
      </c>
      <c r="B12" t="e">
        <f>INDEX(resultados!$A$2:$ZZ$42, 6, MATCH($B$2, resultados!$A$1:$ZZ$1, 0))</f>
        <v>#N/A</v>
      </c>
      <c r="C12" t="e">
        <f>INDEX(resultados!$A$2:$ZZ$42, 6, MATCH($B$3, resultados!$A$1:$ZZ$1, 0))</f>
        <v>#N/A</v>
      </c>
    </row>
    <row r="13" spans="1:3" x14ac:dyDescent="0.25">
      <c r="A13" t="e">
        <f>INDEX(resultados!$A$2:$ZZ$42, 7, MATCH($B$1, resultados!$A$1:$ZZ$1, 0))</f>
        <v>#N/A</v>
      </c>
      <c r="B13" t="e">
        <f>INDEX(resultados!$A$2:$ZZ$42, 7, MATCH($B$2, resultados!$A$1:$ZZ$1, 0))</f>
        <v>#N/A</v>
      </c>
      <c r="C13" t="e">
        <f>INDEX(resultados!$A$2:$ZZ$42, 7, MATCH($B$3, resultados!$A$1:$ZZ$1, 0))</f>
        <v>#N/A</v>
      </c>
    </row>
    <row r="14" spans="1:3" x14ac:dyDescent="0.25">
      <c r="A14" t="e">
        <f>INDEX(resultados!$A$2:$ZZ$42, 8, MATCH($B$1, resultados!$A$1:$ZZ$1, 0))</f>
        <v>#N/A</v>
      </c>
      <c r="B14" t="e">
        <f>INDEX(resultados!$A$2:$ZZ$42, 8, MATCH($B$2, resultados!$A$1:$ZZ$1, 0))</f>
        <v>#N/A</v>
      </c>
      <c r="C14" t="e">
        <f>INDEX(resultados!$A$2:$ZZ$42, 8, MATCH($B$3, resultados!$A$1:$ZZ$1, 0))</f>
        <v>#N/A</v>
      </c>
    </row>
    <row r="15" spans="1:3" x14ac:dyDescent="0.25">
      <c r="A15" t="e">
        <f>INDEX(resultados!$A$2:$ZZ$42, 9, MATCH($B$1, resultados!$A$1:$ZZ$1, 0))</f>
        <v>#N/A</v>
      </c>
      <c r="B15" t="e">
        <f>INDEX(resultados!$A$2:$ZZ$42, 9, MATCH($B$2, resultados!$A$1:$ZZ$1, 0))</f>
        <v>#N/A</v>
      </c>
      <c r="C15" t="e">
        <f>INDEX(resultados!$A$2:$ZZ$42, 9, MATCH($B$3, resultados!$A$1:$ZZ$1, 0))</f>
        <v>#N/A</v>
      </c>
    </row>
    <row r="16" spans="1:3" x14ac:dyDescent="0.25">
      <c r="A16" t="e">
        <f>INDEX(resultados!$A$2:$ZZ$42, 10, MATCH($B$1, resultados!$A$1:$ZZ$1, 0))</f>
        <v>#N/A</v>
      </c>
      <c r="B16" t="e">
        <f>INDEX(resultados!$A$2:$ZZ$42, 10, MATCH($B$2, resultados!$A$1:$ZZ$1, 0))</f>
        <v>#N/A</v>
      </c>
      <c r="C16" t="e">
        <f>INDEX(resultados!$A$2:$ZZ$42, 10, MATCH($B$3, resultados!$A$1:$ZZ$1, 0))</f>
        <v>#N/A</v>
      </c>
    </row>
    <row r="17" spans="1:3" x14ac:dyDescent="0.25">
      <c r="A17" t="e">
        <f>INDEX(resultados!$A$2:$ZZ$42, 11, MATCH($B$1, resultados!$A$1:$ZZ$1, 0))</f>
        <v>#N/A</v>
      </c>
      <c r="B17" t="e">
        <f>INDEX(resultados!$A$2:$ZZ$42, 11, MATCH($B$2, resultados!$A$1:$ZZ$1, 0))</f>
        <v>#N/A</v>
      </c>
      <c r="C17" t="e">
        <f>INDEX(resultados!$A$2:$ZZ$42, 11, MATCH($B$3, resultados!$A$1:$ZZ$1, 0))</f>
        <v>#N/A</v>
      </c>
    </row>
    <row r="18" spans="1:3" x14ac:dyDescent="0.25">
      <c r="A18" t="e">
        <f>INDEX(resultados!$A$2:$ZZ$42, 12, MATCH($B$1, resultados!$A$1:$ZZ$1, 0))</f>
        <v>#N/A</v>
      </c>
      <c r="B18" t="e">
        <f>INDEX(resultados!$A$2:$ZZ$42, 12, MATCH($B$2, resultados!$A$1:$ZZ$1, 0))</f>
        <v>#N/A</v>
      </c>
      <c r="C18" t="e">
        <f>INDEX(resultados!$A$2:$ZZ$42, 12, MATCH($B$3, resultados!$A$1:$ZZ$1, 0))</f>
        <v>#N/A</v>
      </c>
    </row>
    <row r="19" spans="1:3" x14ac:dyDescent="0.25">
      <c r="A19" t="e">
        <f>INDEX(resultados!$A$2:$ZZ$42, 13, MATCH($B$1, resultados!$A$1:$ZZ$1, 0))</f>
        <v>#N/A</v>
      </c>
      <c r="B19" t="e">
        <f>INDEX(resultados!$A$2:$ZZ$42, 13, MATCH($B$2, resultados!$A$1:$ZZ$1, 0))</f>
        <v>#N/A</v>
      </c>
      <c r="C19" t="e">
        <f>INDEX(resultados!$A$2:$ZZ$42, 13, MATCH($B$3, resultados!$A$1:$ZZ$1, 0))</f>
        <v>#N/A</v>
      </c>
    </row>
    <row r="20" spans="1:3" x14ac:dyDescent="0.25">
      <c r="A20" t="e">
        <f>INDEX(resultados!$A$2:$ZZ$42, 14, MATCH($B$1, resultados!$A$1:$ZZ$1, 0))</f>
        <v>#N/A</v>
      </c>
      <c r="B20" t="e">
        <f>INDEX(resultados!$A$2:$ZZ$42, 14, MATCH($B$2, resultados!$A$1:$ZZ$1, 0))</f>
        <v>#N/A</v>
      </c>
      <c r="C20" t="e">
        <f>INDEX(resultados!$A$2:$ZZ$42, 14, MATCH($B$3, resultados!$A$1:$ZZ$1, 0))</f>
        <v>#N/A</v>
      </c>
    </row>
    <row r="21" spans="1:3" x14ac:dyDescent="0.25">
      <c r="A21" t="e">
        <f>INDEX(resultados!$A$2:$ZZ$42, 15, MATCH($B$1, resultados!$A$1:$ZZ$1, 0))</f>
        <v>#N/A</v>
      </c>
      <c r="B21" t="e">
        <f>INDEX(resultados!$A$2:$ZZ$42, 15, MATCH($B$2, resultados!$A$1:$ZZ$1, 0))</f>
        <v>#N/A</v>
      </c>
      <c r="C21" t="e">
        <f>INDEX(resultados!$A$2:$ZZ$42, 15, MATCH($B$3, resultados!$A$1:$ZZ$1, 0))</f>
        <v>#N/A</v>
      </c>
    </row>
    <row r="22" spans="1:3" x14ac:dyDescent="0.25">
      <c r="A22" t="e">
        <f>INDEX(resultados!$A$2:$ZZ$42, 16, MATCH($B$1, resultados!$A$1:$ZZ$1, 0))</f>
        <v>#N/A</v>
      </c>
      <c r="B22" t="e">
        <f>INDEX(resultados!$A$2:$ZZ$42, 16, MATCH($B$2, resultados!$A$1:$ZZ$1, 0))</f>
        <v>#N/A</v>
      </c>
      <c r="C22" t="e">
        <f>INDEX(resultados!$A$2:$ZZ$42, 16, MATCH($B$3, resultados!$A$1:$ZZ$1, 0))</f>
        <v>#N/A</v>
      </c>
    </row>
    <row r="23" spans="1:3" x14ac:dyDescent="0.25">
      <c r="A23" t="e">
        <f>INDEX(resultados!$A$2:$ZZ$42, 17, MATCH($B$1, resultados!$A$1:$ZZ$1, 0))</f>
        <v>#N/A</v>
      </c>
      <c r="B23" t="e">
        <f>INDEX(resultados!$A$2:$ZZ$42, 17, MATCH($B$2, resultados!$A$1:$ZZ$1, 0))</f>
        <v>#N/A</v>
      </c>
      <c r="C23" t="e">
        <f>INDEX(resultados!$A$2:$ZZ$42, 17, MATCH($B$3, resultados!$A$1:$ZZ$1, 0))</f>
        <v>#N/A</v>
      </c>
    </row>
    <row r="24" spans="1:3" x14ac:dyDescent="0.25">
      <c r="A24" t="e">
        <f>INDEX(resultados!$A$2:$ZZ$42, 18, MATCH($B$1, resultados!$A$1:$ZZ$1, 0))</f>
        <v>#N/A</v>
      </c>
      <c r="B24" t="e">
        <f>INDEX(resultados!$A$2:$ZZ$42, 18, MATCH($B$2, resultados!$A$1:$ZZ$1, 0))</f>
        <v>#N/A</v>
      </c>
      <c r="C24" t="e">
        <f>INDEX(resultados!$A$2:$ZZ$42, 18, MATCH($B$3, resultados!$A$1:$ZZ$1, 0))</f>
        <v>#N/A</v>
      </c>
    </row>
    <row r="25" spans="1:3" x14ac:dyDescent="0.25">
      <c r="A25" t="e">
        <f>INDEX(resultados!$A$2:$ZZ$42, 19, MATCH($B$1, resultados!$A$1:$ZZ$1, 0))</f>
        <v>#N/A</v>
      </c>
      <c r="B25" t="e">
        <f>INDEX(resultados!$A$2:$ZZ$42, 19, MATCH($B$2, resultados!$A$1:$ZZ$1, 0))</f>
        <v>#N/A</v>
      </c>
      <c r="C25" t="e">
        <f>INDEX(resultados!$A$2:$ZZ$42, 19, MATCH($B$3, resultados!$A$1:$ZZ$1, 0))</f>
        <v>#N/A</v>
      </c>
    </row>
    <row r="26" spans="1:3" x14ac:dyDescent="0.25">
      <c r="A26" t="e">
        <f>INDEX(resultados!$A$2:$ZZ$42, 20, MATCH($B$1, resultados!$A$1:$ZZ$1, 0))</f>
        <v>#N/A</v>
      </c>
      <c r="B26" t="e">
        <f>INDEX(resultados!$A$2:$ZZ$42, 20, MATCH($B$2, resultados!$A$1:$ZZ$1, 0))</f>
        <v>#N/A</v>
      </c>
      <c r="C26" t="e">
        <f>INDEX(resultados!$A$2:$ZZ$42, 20, MATCH($B$3, resultados!$A$1:$ZZ$1, 0))</f>
        <v>#N/A</v>
      </c>
    </row>
    <row r="27" spans="1:3" x14ac:dyDescent="0.25">
      <c r="A27" t="e">
        <f>INDEX(resultados!$A$2:$ZZ$42, 21, MATCH($B$1, resultados!$A$1:$ZZ$1, 0))</f>
        <v>#N/A</v>
      </c>
      <c r="B27" t="e">
        <f>INDEX(resultados!$A$2:$ZZ$42, 21, MATCH($B$2, resultados!$A$1:$ZZ$1, 0))</f>
        <v>#N/A</v>
      </c>
      <c r="C27" t="e">
        <f>INDEX(resultados!$A$2:$ZZ$42, 21, MATCH($B$3, resultados!$A$1:$ZZ$1, 0))</f>
        <v>#N/A</v>
      </c>
    </row>
    <row r="28" spans="1:3" x14ac:dyDescent="0.25">
      <c r="A28" t="e">
        <f>INDEX(resultados!$A$2:$ZZ$42, 22, MATCH($B$1, resultados!$A$1:$ZZ$1, 0))</f>
        <v>#N/A</v>
      </c>
      <c r="B28" t="e">
        <f>INDEX(resultados!$A$2:$ZZ$42, 22, MATCH($B$2, resultados!$A$1:$ZZ$1, 0))</f>
        <v>#N/A</v>
      </c>
      <c r="C28" t="e">
        <f>INDEX(resultados!$A$2:$ZZ$42, 22, MATCH($B$3, resultados!$A$1:$ZZ$1, 0))</f>
        <v>#N/A</v>
      </c>
    </row>
    <row r="29" spans="1:3" x14ac:dyDescent="0.25">
      <c r="A29" t="e">
        <f>INDEX(resultados!$A$2:$ZZ$42, 23, MATCH($B$1, resultados!$A$1:$ZZ$1, 0))</f>
        <v>#N/A</v>
      </c>
      <c r="B29" t="e">
        <f>INDEX(resultados!$A$2:$ZZ$42, 23, MATCH($B$2, resultados!$A$1:$ZZ$1, 0))</f>
        <v>#N/A</v>
      </c>
      <c r="C29" t="e">
        <f>INDEX(resultados!$A$2:$ZZ$42, 23, MATCH($B$3, resultados!$A$1:$ZZ$1, 0))</f>
        <v>#N/A</v>
      </c>
    </row>
    <row r="30" spans="1:3" x14ac:dyDescent="0.25">
      <c r="A30" t="e">
        <f>INDEX(resultados!$A$2:$ZZ$42, 24, MATCH($B$1, resultados!$A$1:$ZZ$1, 0))</f>
        <v>#N/A</v>
      </c>
      <c r="B30" t="e">
        <f>INDEX(resultados!$A$2:$ZZ$42, 24, MATCH($B$2, resultados!$A$1:$ZZ$1, 0))</f>
        <v>#N/A</v>
      </c>
      <c r="C30" t="e">
        <f>INDEX(resultados!$A$2:$ZZ$42, 24, MATCH($B$3, resultados!$A$1:$ZZ$1, 0))</f>
        <v>#N/A</v>
      </c>
    </row>
    <row r="31" spans="1:3" x14ac:dyDescent="0.25">
      <c r="A31" t="e">
        <f>INDEX(resultados!$A$2:$ZZ$42, 25, MATCH($B$1, resultados!$A$1:$ZZ$1, 0))</f>
        <v>#N/A</v>
      </c>
      <c r="B31" t="e">
        <f>INDEX(resultados!$A$2:$ZZ$42, 25, MATCH($B$2, resultados!$A$1:$ZZ$1, 0))</f>
        <v>#N/A</v>
      </c>
      <c r="C31" t="e">
        <f>INDEX(resultados!$A$2:$ZZ$42, 25, MATCH($B$3, resultados!$A$1:$ZZ$1, 0))</f>
        <v>#N/A</v>
      </c>
    </row>
    <row r="32" spans="1:3" x14ac:dyDescent="0.25">
      <c r="A32" t="e">
        <f>INDEX(resultados!$A$2:$ZZ$42, 26, MATCH($B$1, resultados!$A$1:$ZZ$1, 0))</f>
        <v>#N/A</v>
      </c>
      <c r="B32" t="e">
        <f>INDEX(resultados!$A$2:$ZZ$42, 26, MATCH($B$2, resultados!$A$1:$ZZ$1, 0))</f>
        <v>#N/A</v>
      </c>
      <c r="C32" t="e">
        <f>INDEX(resultados!$A$2:$ZZ$42, 26, MATCH($B$3, resultados!$A$1:$ZZ$1, 0))</f>
        <v>#N/A</v>
      </c>
    </row>
    <row r="33" spans="1:3" x14ac:dyDescent="0.25">
      <c r="A33" t="e">
        <f>INDEX(resultados!$A$2:$ZZ$42, 27, MATCH($B$1, resultados!$A$1:$ZZ$1, 0))</f>
        <v>#N/A</v>
      </c>
      <c r="B33" t="e">
        <f>INDEX(resultados!$A$2:$ZZ$42, 27, MATCH($B$2, resultados!$A$1:$ZZ$1, 0))</f>
        <v>#N/A</v>
      </c>
      <c r="C33" t="e">
        <f>INDEX(resultados!$A$2:$ZZ$42, 27, MATCH($B$3, resultados!$A$1:$ZZ$1, 0))</f>
        <v>#N/A</v>
      </c>
    </row>
    <row r="34" spans="1:3" x14ac:dyDescent="0.25">
      <c r="A34" t="e">
        <f>INDEX(resultados!$A$2:$ZZ$42, 28, MATCH($B$1, resultados!$A$1:$ZZ$1, 0))</f>
        <v>#N/A</v>
      </c>
      <c r="B34" t="e">
        <f>INDEX(resultados!$A$2:$ZZ$42, 28, MATCH($B$2, resultados!$A$1:$ZZ$1, 0))</f>
        <v>#N/A</v>
      </c>
      <c r="C34" t="e">
        <f>INDEX(resultados!$A$2:$ZZ$42, 28, MATCH($B$3, resultados!$A$1:$ZZ$1, 0))</f>
        <v>#N/A</v>
      </c>
    </row>
    <row r="35" spans="1:3" x14ac:dyDescent="0.25">
      <c r="A35" t="e">
        <f>INDEX(resultados!$A$2:$ZZ$42, 29, MATCH($B$1, resultados!$A$1:$ZZ$1, 0))</f>
        <v>#N/A</v>
      </c>
      <c r="B35" t="e">
        <f>INDEX(resultados!$A$2:$ZZ$42, 29, MATCH($B$2, resultados!$A$1:$ZZ$1, 0))</f>
        <v>#N/A</v>
      </c>
      <c r="C35" t="e">
        <f>INDEX(resultados!$A$2:$ZZ$42, 29, MATCH($B$3, resultados!$A$1:$ZZ$1, 0))</f>
        <v>#N/A</v>
      </c>
    </row>
    <row r="36" spans="1:3" x14ac:dyDescent="0.25">
      <c r="A36" t="e">
        <f>INDEX(resultados!$A$2:$ZZ$42, 30, MATCH($B$1, resultados!$A$1:$ZZ$1, 0))</f>
        <v>#N/A</v>
      </c>
      <c r="B36" t="e">
        <f>INDEX(resultados!$A$2:$ZZ$42, 30, MATCH($B$2, resultados!$A$1:$ZZ$1, 0))</f>
        <v>#N/A</v>
      </c>
      <c r="C36" t="e">
        <f>INDEX(resultados!$A$2:$ZZ$42, 30, MATCH($B$3, resultados!$A$1:$ZZ$1, 0))</f>
        <v>#N/A</v>
      </c>
    </row>
    <row r="37" spans="1:3" x14ac:dyDescent="0.25">
      <c r="A37" t="e">
        <f>INDEX(resultados!$A$2:$ZZ$42, 31, MATCH($B$1, resultados!$A$1:$ZZ$1, 0))</f>
        <v>#N/A</v>
      </c>
      <c r="B37" t="e">
        <f>INDEX(resultados!$A$2:$ZZ$42, 31, MATCH($B$2, resultados!$A$1:$ZZ$1, 0))</f>
        <v>#N/A</v>
      </c>
      <c r="C37" t="e">
        <f>INDEX(resultados!$A$2:$ZZ$42, 31, MATCH($B$3, resultados!$A$1:$ZZ$1, 0))</f>
        <v>#N/A</v>
      </c>
    </row>
    <row r="38" spans="1:3" x14ac:dyDescent="0.25">
      <c r="A38" t="e">
        <f>INDEX(resultados!$A$2:$ZZ$42, 32, MATCH($B$1, resultados!$A$1:$ZZ$1, 0))</f>
        <v>#N/A</v>
      </c>
      <c r="B38" t="e">
        <f>INDEX(resultados!$A$2:$ZZ$42, 32, MATCH($B$2, resultados!$A$1:$ZZ$1, 0))</f>
        <v>#N/A</v>
      </c>
      <c r="C38" t="e">
        <f>INDEX(resultados!$A$2:$ZZ$42, 32, MATCH($B$3, resultados!$A$1:$ZZ$1, 0))</f>
        <v>#N/A</v>
      </c>
    </row>
    <row r="39" spans="1:3" x14ac:dyDescent="0.25">
      <c r="A39" t="e">
        <f>INDEX(resultados!$A$2:$ZZ$42, 33, MATCH($B$1, resultados!$A$1:$ZZ$1, 0))</f>
        <v>#N/A</v>
      </c>
      <c r="B39" t="e">
        <f>INDEX(resultados!$A$2:$ZZ$42, 33, MATCH($B$2, resultados!$A$1:$ZZ$1, 0))</f>
        <v>#N/A</v>
      </c>
      <c r="C39" t="e">
        <f>INDEX(resultados!$A$2:$ZZ$42, 33, MATCH($B$3, resultados!$A$1:$ZZ$1, 0))</f>
        <v>#N/A</v>
      </c>
    </row>
    <row r="40" spans="1:3" x14ac:dyDescent="0.25">
      <c r="A40" t="e">
        <f>INDEX(resultados!$A$2:$ZZ$42, 34, MATCH($B$1, resultados!$A$1:$ZZ$1, 0))</f>
        <v>#N/A</v>
      </c>
      <c r="B40" t="e">
        <f>INDEX(resultados!$A$2:$ZZ$42, 34, MATCH($B$2, resultados!$A$1:$ZZ$1, 0))</f>
        <v>#N/A</v>
      </c>
      <c r="C40" t="e">
        <f>INDEX(resultados!$A$2:$ZZ$42, 34, MATCH($B$3, resultados!$A$1:$ZZ$1, 0))</f>
        <v>#N/A</v>
      </c>
    </row>
    <row r="41" spans="1:3" x14ac:dyDescent="0.25">
      <c r="A41" t="e">
        <f>INDEX(resultados!$A$2:$ZZ$42, 35, MATCH($B$1, resultados!$A$1:$ZZ$1, 0))</f>
        <v>#N/A</v>
      </c>
      <c r="B41" t="e">
        <f>INDEX(resultados!$A$2:$ZZ$42, 35, MATCH($B$2, resultados!$A$1:$ZZ$1, 0))</f>
        <v>#N/A</v>
      </c>
      <c r="C41" t="e">
        <f>INDEX(resultados!$A$2:$ZZ$42, 35, MATCH($B$3, resultados!$A$1:$ZZ$1, 0))</f>
        <v>#N/A</v>
      </c>
    </row>
    <row r="42" spans="1:3" x14ac:dyDescent="0.25">
      <c r="A42" t="e">
        <f>INDEX(resultados!$A$2:$ZZ$42, 36, MATCH($B$1, resultados!$A$1:$ZZ$1, 0))</f>
        <v>#N/A</v>
      </c>
      <c r="B42" t="e">
        <f>INDEX(resultados!$A$2:$ZZ$42, 36, MATCH($B$2, resultados!$A$1:$ZZ$1, 0))</f>
        <v>#N/A</v>
      </c>
      <c r="C42" t="e">
        <f>INDEX(resultados!$A$2:$ZZ$42, 36, MATCH($B$3, resultados!$A$1:$ZZ$1, 0))</f>
        <v>#N/A</v>
      </c>
    </row>
    <row r="43" spans="1:3" x14ac:dyDescent="0.25">
      <c r="A43" t="e">
        <f>INDEX(resultados!$A$2:$ZZ$42, 37, MATCH($B$1, resultados!$A$1:$ZZ$1, 0))</f>
        <v>#N/A</v>
      </c>
      <c r="B43" t="e">
        <f>INDEX(resultados!$A$2:$ZZ$42, 37, MATCH($B$2, resultados!$A$1:$ZZ$1, 0))</f>
        <v>#N/A</v>
      </c>
      <c r="C43" t="e">
        <f>INDEX(resultados!$A$2:$ZZ$42, 37, MATCH($B$3, resultados!$A$1:$ZZ$1, 0))</f>
        <v>#N/A</v>
      </c>
    </row>
    <row r="44" spans="1:3" x14ac:dyDescent="0.25">
      <c r="A44" t="e">
        <f>INDEX(resultados!$A$2:$ZZ$42, 38, MATCH($B$1, resultados!$A$1:$ZZ$1, 0))</f>
        <v>#N/A</v>
      </c>
      <c r="B44" t="e">
        <f>INDEX(resultados!$A$2:$ZZ$42, 38, MATCH($B$2, resultados!$A$1:$ZZ$1, 0))</f>
        <v>#N/A</v>
      </c>
      <c r="C44" t="e">
        <f>INDEX(resultados!$A$2:$ZZ$42, 38, MATCH($B$3, resultados!$A$1:$ZZ$1, 0))</f>
        <v>#N/A</v>
      </c>
    </row>
    <row r="45" spans="1:3" x14ac:dyDescent="0.25">
      <c r="A45" t="e">
        <f>INDEX(resultados!$A$2:$ZZ$42, 39, MATCH($B$1, resultados!$A$1:$ZZ$1, 0))</f>
        <v>#N/A</v>
      </c>
      <c r="B45" t="e">
        <f>INDEX(resultados!$A$2:$ZZ$42, 39, MATCH($B$2, resultados!$A$1:$ZZ$1, 0))</f>
        <v>#N/A</v>
      </c>
      <c r="C45" t="e">
        <f>INDEX(resultados!$A$2:$ZZ$42, 39, MATCH($B$3, resultados!$A$1:$ZZ$1, 0))</f>
        <v>#N/A</v>
      </c>
    </row>
    <row r="46" spans="1:3" x14ac:dyDescent="0.25">
      <c r="A46" t="e">
        <f>INDEX(resultados!$A$2:$ZZ$42, 40, MATCH($B$1, resultados!$A$1:$ZZ$1, 0))</f>
        <v>#N/A</v>
      </c>
      <c r="B46" t="e">
        <f>INDEX(resultados!$A$2:$ZZ$42, 40, MATCH($B$2, resultados!$A$1:$ZZ$1, 0))</f>
        <v>#N/A</v>
      </c>
      <c r="C46" t="e">
        <f>INDEX(resultados!$A$2:$ZZ$42, 40, MATCH($B$3, resultados!$A$1:$ZZ$1, 0))</f>
        <v>#N/A</v>
      </c>
    </row>
    <row r="47" spans="1:3" x14ac:dyDescent="0.25">
      <c r="A47" t="e">
        <f>INDEX(resultados!$A$2:$ZZ$42, 41, MATCH($B$1, resultados!$A$1:$ZZ$1, 0))</f>
        <v>#N/A</v>
      </c>
      <c r="B47" t="e">
        <f>INDEX(resultados!$A$2:$ZZ$42, 41, MATCH($B$2, resultados!$A$1:$ZZ$1, 0))</f>
        <v>#N/A</v>
      </c>
      <c r="C47" t="e">
        <f>INDEX(resultados!$A$2:$ZZ$42, 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5.0210999999999997</v>
      </c>
      <c r="E2">
        <v>19.920000000000002</v>
      </c>
      <c r="F2">
        <v>16.260000000000002</v>
      </c>
      <c r="G2">
        <v>10.72</v>
      </c>
      <c r="H2">
        <v>0.2</v>
      </c>
      <c r="I2">
        <v>91</v>
      </c>
      <c r="J2">
        <v>89.87</v>
      </c>
      <c r="K2">
        <v>37.549999999999997</v>
      </c>
      <c r="L2">
        <v>1</v>
      </c>
      <c r="M2">
        <v>4</v>
      </c>
      <c r="N2">
        <v>11.32</v>
      </c>
      <c r="O2">
        <v>11317.98</v>
      </c>
      <c r="P2">
        <v>106.07</v>
      </c>
      <c r="Q2">
        <v>3550.25</v>
      </c>
      <c r="R2">
        <v>223.19</v>
      </c>
      <c r="S2">
        <v>84.39</v>
      </c>
      <c r="T2">
        <v>69146.34</v>
      </c>
      <c r="U2">
        <v>0.38</v>
      </c>
      <c r="V2">
        <v>0.73</v>
      </c>
      <c r="W2">
        <v>0.39</v>
      </c>
      <c r="X2">
        <v>4.1900000000000004</v>
      </c>
      <c r="Y2">
        <v>2</v>
      </c>
      <c r="Z2">
        <v>10</v>
      </c>
      <c r="AA2">
        <v>70.27189200487733</v>
      </c>
      <c r="AB2">
        <v>96.149102818111899</v>
      </c>
      <c r="AC2">
        <v>86.972767391288357</v>
      </c>
      <c r="AD2">
        <v>70271.892004877329</v>
      </c>
      <c r="AE2">
        <v>96149.102818111904</v>
      </c>
      <c r="AF2">
        <v>8.3207249013351983E-6</v>
      </c>
      <c r="AG2">
        <v>5</v>
      </c>
      <c r="AH2">
        <v>86972.767391288362</v>
      </c>
    </row>
    <row r="3" spans="1:34" x14ac:dyDescent="0.25">
      <c r="A3">
        <v>1</v>
      </c>
      <c r="B3">
        <v>40</v>
      </c>
      <c r="C3" t="s">
        <v>34</v>
      </c>
      <c r="D3">
        <v>5.0403000000000002</v>
      </c>
      <c r="E3">
        <v>19.84</v>
      </c>
      <c r="F3">
        <v>16.2</v>
      </c>
      <c r="G3">
        <v>10.8</v>
      </c>
      <c r="H3">
        <v>0.39</v>
      </c>
      <c r="I3">
        <v>90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106.82</v>
      </c>
      <c r="Q3">
        <v>3550.39</v>
      </c>
      <c r="R3">
        <v>221.04</v>
      </c>
      <c r="S3">
        <v>84.39</v>
      </c>
      <c r="T3">
        <v>68075.03</v>
      </c>
      <c r="U3">
        <v>0.38</v>
      </c>
      <c r="V3">
        <v>0.73</v>
      </c>
      <c r="W3">
        <v>0.4</v>
      </c>
      <c r="X3">
        <v>4.13</v>
      </c>
      <c r="Y3">
        <v>2</v>
      </c>
      <c r="Z3">
        <v>10</v>
      </c>
      <c r="AA3">
        <v>70.251301127140763</v>
      </c>
      <c r="AB3">
        <v>96.120929470787303</v>
      </c>
      <c r="AC3">
        <v>86.947282868690877</v>
      </c>
      <c r="AD3">
        <v>70251.301127140759</v>
      </c>
      <c r="AE3">
        <v>96120.929470787305</v>
      </c>
      <c r="AF3">
        <v>8.3525422158889098E-6</v>
      </c>
      <c r="AG3">
        <v>5</v>
      </c>
      <c r="AH3">
        <v>86947.282868690876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4.6875999999999998</v>
      </c>
      <c r="E2">
        <v>21.33</v>
      </c>
      <c r="F2">
        <v>17.62</v>
      </c>
      <c r="G2">
        <v>8.81</v>
      </c>
      <c r="H2">
        <v>0.24</v>
      </c>
      <c r="I2">
        <v>120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100.44</v>
      </c>
      <c r="Q2">
        <v>3551.4</v>
      </c>
      <c r="R2">
        <v>267.70999999999998</v>
      </c>
      <c r="S2">
        <v>84.39</v>
      </c>
      <c r="T2">
        <v>91261.23</v>
      </c>
      <c r="U2">
        <v>0.32</v>
      </c>
      <c r="V2">
        <v>0.67</v>
      </c>
      <c r="W2">
        <v>0.49</v>
      </c>
      <c r="X2">
        <v>5.55</v>
      </c>
      <c r="Y2">
        <v>2</v>
      </c>
      <c r="Z2">
        <v>10</v>
      </c>
      <c r="AA2">
        <v>69.944200930894297</v>
      </c>
      <c r="AB2">
        <v>95.700741433978635</v>
      </c>
      <c r="AC2">
        <v>86.567196988377489</v>
      </c>
      <c r="AD2">
        <v>69944.200930894294</v>
      </c>
      <c r="AE2">
        <v>95700.741433978634</v>
      </c>
      <c r="AF2">
        <v>8.0357053619621984E-6</v>
      </c>
      <c r="AG2">
        <v>5</v>
      </c>
      <c r="AH2">
        <v>86567.196988377487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3.6372</v>
      </c>
      <c r="E2">
        <v>27.49</v>
      </c>
      <c r="F2">
        <v>23.15</v>
      </c>
      <c r="G2">
        <v>5.84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90.69</v>
      </c>
      <c r="Q2">
        <v>3553.83</v>
      </c>
      <c r="R2">
        <v>449.37</v>
      </c>
      <c r="S2">
        <v>84.39</v>
      </c>
      <c r="T2">
        <v>181502.07</v>
      </c>
      <c r="U2">
        <v>0.19</v>
      </c>
      <c r="V2">
        <v>0.51</v>
      </c>
      <c r="W2">
        <v>0.83</v>
      </c>
      <c r="X2">
        <v>11.08</v>
      </c>
      <c r="Y2">
        <v>2</v>
      </c>
      <c r="Z2">
        <v>10</v>
      </c>
      <c r="AA2">
        <v>81.5917768296258</v>
      </c>
      <c r="AB2">
        <v>111.6374686333977</v>
      </c>
      <c r="AC2">
        <v>100.9829453112262</v>
      </c>
      <c r="AD2">
        <v>81591.7768296258</v>
      </c>
      <c r="AE2">
        <v>111637.4686333977</v>
      </c>
      <c r="AF2">
        <v>6.6921214612745959E-6</v>
      </c>
      <c r="AG2">
        <v>6</v>
      </c>
      <c r="AH2">
        <v>100982.9453112262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3.9024000000000001</v>
      </c>
      <c r="E2">
        <v>25.63</v>
      </c>
      <c r="F2">
        <v>19.18</v>
      </c>
      <c r="G2">
        <v>7.88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144</v>
      </c>
      <c r="N2">
        <v>22.98</v>
      </c>
      <c r="O2">
        <v>17723.39</v>
      </c>
      <c r="P2">
        <v>198.25</v>
      </c>
      <c r="Q2">
        <v>3551.77</v>
      </c>
      <c r="R2">
        <v>326.67</v>
      </c>
      <c r="S2">
        <v>84.39</v>
      </c>
      <c r="T2">
        <v>120607.72</v>
      </c>
      <c r="U2">
        <v>0.26</v>
      </c>
      <c r="V2">
        <v>0.62</v>
      </c>
      <c r="W2">
        <v>0.37</v>
      </c>
      <c r="X2">
        <v>7.11</v>
      </c>
      <c r="Y2">
        <v>2</v>
      </c>
      <c r="Z2">
        <v>10</v>
      </c>
      <c r="AA2">
        <v>116.3411695847149</v>
      </c>
      <c r="AB2">
        <v>159.18312083589899</v>
      </c>
      <c r="AC2">
        <v>143.99090719827791</v>
      </c>
      <c r="AD2">
        <v>116341.169584715</v>
      </c>
      <c r="AE2">
        <v>159183.120835899</v>
      </c>
      <c r="AF2">
        <v>6.0046125339669886E-6</v>
      </c>
      <c r="AG2">
        <v>6</v>
      </c>
      <c r="AH2">
        <v>143990.90719827791</v>
      </c>
    </row>
    <row r="3" spans="1:34" x14ac:dyDescent="0.25">
      <c r="A3">
        <v>1</v>
      </c>
      <c r="B3">
        <v>70</v>
      </c>
      <c r="C3" t="s">
        <v>34</v>
      </c>
      <c r="D3">
        <v>5.4798999999999998</v>
      </c>
      <c r="E3">
        <v>18.25</v>
      </c>
      <c r="F3">
        <v>14.49</v>
      </c>
      <c r="G3">
        <v>16.399999999999999</v>
      </c>
      <c r="H3">
        <v>0.25</v>
      </c>
      <c r="I3">
        <v>53</v>
      </c>
      <c r="J3">
        <v>143.16999999999999</v>
      </c>
      <c r="K3">
        <v>47.83</v>
      </c>
      <c r="L3">
        <v>2</v>
      </c>
      <c r="M3">
        <v>2</v>
      </c>
      <c r="N3">
        <v>23.34</v>
      </c>
      <c r="O3">
        <v>17891.86</v>
      </c>
      <c r="P3">
        <v>123.33</v>
      </c>
      <c r="Q3">
        <v>3550.22</v>
      </c>
      <c r="R3">
        <v>164.75</v>
      </c>
      <c r="S3">
        <v>84.39</v>
      </c>
      <c r="T3">
        <v>40114.519999999997</v>
      </c>
      <c r="U3">
        <v>0.51</v>
      </c>
      <c r="V3">
        <v>0.82</v>
      </c>
      <c r="W3">
        <v>0.28999999999999998</v>
      </c>
      <c r="X3">
        <v>2.42</v>
      </c>
      <c r="Y3">
        <v>2</v>
      </c>
      <c r="Z3">
        <v>10</v>
      </c>
      <c r="AA3">
        <v>65.536450520251407</v>
      </c>
      <c r="AB3">
        <v>89.669862865916002</v>
      </c>
      <c r="AC3">
        <v>81.111897006457596</v>
      </c>
      <c r="AD3">
        <v>65536.450520251412</v>
      </c>
      <c r="AE3">
        <v>89669.862865916002</v>
      </c>
      <c r="AF3">
        <v>8.4319076017029785E-6</v>
      </c>
      <c r="AG3">
        <v>4</v>
      </c>
      <c r="AH3">
        <v>81111.897006457599</v>
      </c>
    </row>
    <row r="4" spans="1:34" x14ac:dyDescent="0.25">
      <c r="A4">
        <v>2</v>
      </c>
      <c r="B4">
        <v>70</v>
      </c>
      <c r="C4" t="s">
        <v>34</v>
      </c>
      <c r="D4">
        <v>5.5048000000000004</v>
      </c>
      <c r="E4">
        <v>18.170000000000002</v>
      </c>
      <c r="F4">
        <v>14.44</v>
      </c>
      <c r="G4">
        <v>16.66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123.62</v>
      </c>
      <c r="Q4">
        <v>3550.17</v>
      </c>
      <c r="R4">
        <v>162.94999999999999</v>
      </c>
      <c r="S4">
        <v>84.39</v>
      </c>
      <c r="T4">
        <v>39220.35</v>
      </c>
      <c r="U4">
        <v>0.52</v>
      </c>
      <c r="V4">
        <v>0.82</v>
      </c>
      <c r="W4">
        <v>0.28999999999999998</v>
      </c>
      <c r="X4">
        <v>2.37</v>
      </c>
      <c r="Y4">
        <v>2</v>
      </c>
      <c r="Z4">
        <v>10</v>
      </c>
      <c r="AA4">
        <v>65.406547711834463</v>
      </c>
      <c r="AB4">
        <v>89.492124112532565</v>
      </c>
      <c r="AC4">
        <v>80.951121390239109</v>
      </c>
      <c r="AD4">
        <v>65406.547711834457</v>
      </c>
      <c r="AE4">
        <v>89492.124112532561</v>
      </c>
      <c r="AF4">
        <v>8.470221165688162E-6</v>
      </c>
      <c r="AG4">
        <v>4</v>
      </c>
      <c r="AH4">
        <v>80951.121390239103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3.1095000000000002</v>
      </c>
      <c r="E2">
        <v>32.159999999999997</v>
      </c>
      <c r="F2">
        <v>22.41</v>
      </c>
      <c r="G2">
        <v>6.53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278.86</v>
      </c>
      <c r="Q2">
        <v>3552.26</v>
      </c>
      <c r="R2">
        <v>437.22</v>
      </c>
      <c r="S2">
        <v>84.39</v>
      </c>
      <c r="T2">
        <v>175584.86</v>
      </c>
      <c r="U2">
        <v>0.19</v>
      </c>
      <c r="V2">
        <v>0.53</v>
      </c>
      <c r="W2">
        <v>0.47</v>
      </c>
      <c r="X2">
        <v>10.34</v>
      </c>
      <c r="Y2">
        <v>2</v>
      </c>
      <c r="Z2">
        <v>10</v>
      </c>
      <c r="AA2">
        <v>172.87164683222909</v>
      </c>
      <c r="AB2">
        <v>236.53061375455121</v>
      </c>
      <c r="AC2">
        <v>213.95646395068661</v>
      </c>
      <c r="AD2">
        <v>172871.6468322291</v>
      </c>
      <c r="AE2">
        <v>236530.61375455119</v>
      </c>
      <c r="AF2">
        <v>4.6105729690771038E-6</v>
      </c>
      <c r="AG2">
        <v>7</v>
      </c>
      <c r="AH2">
        <v>213956.46395068659</v>
      </c>
    </row>
    <row r="3" spans="1:34" x14ac:dyDescent="0.25">
      <c r="A3">
        <v>1</v>
      </c>
      <c r="B3">
        <v>90</v>
      </c>
      <c r="C3" t="s">
        <v>34</v>
      </c>
      <c r="D3">
        <v>5.2689000000000004</v>
      </c>
      <c r="E3">
        <v>18.98</v>
      </c>
      <c r="F3">
        <v>14.53</v>
      </c>
      <c r="G3">
        <v>15.3</v>
      </c>
      <c r="H3">
        <v>0.2</v>
      </c>
      <c r="I3">
        <v>57</v>
      </c>
      <c r="J3">
        <v>178.21</v>
      </c>
      <c r="K3">
        <v>52.44</v>
      </c>
      <c r="L3">
        <v>2</v>
      </c>
      <c r="M3">
        <v>55</v>
      </c>
      <c r="N3">
        <v>33.770000000000003</v>
      </c>
      <c r="O3">
        <v>22213.89</v>
      </c>
      <c r="P3">
        <v>153.84</v>
      </c>
      <c r="Q3">
        <v>3550.38</v>
      </c>
      <c r="R3">
        <v>168.34</v>
      </c>
      <c r="S3">
        <v>84.39</v>
      </c>
      <c r="T3">
        <v>41891.49</v>
      </c>
      <c r="U3">
        <v>0.5</v>
      </c>
      <c r="V3">
        <v>0.82</v>
      </c>
      <c r="W3">
        <v>0.23</v>
      </c>
      <c r="X3">
        <v>2.4700000000000002</v>
      </c>
      <c r="Y3">
        <v>2</v>
      </c>
      <c r="Z3">
        <v>10</v>
      </c>
      <c r="AA3">
        <v>73.978401554316832</v>
      </c>
      <c r="AB3">
        <v>101.2205127033132</v>
      </c>
      <c r="AC3">
        <v>91.560169034816127</v>
      </c>
      <c r="AD3">
        <v>73978.401554316835</v>
      </c>
      <c r="AE3">
        <v>101220.5127033132</v>
      </c>
      <c r="AF3">
        <v>7.8123968216016578E-6</v>
      </c>
      <c r="AG3">
        <v>4</v>
      </c>
      <c r="AH3">
        <v>91560.169034816121</v>
      </c>
    </row>
    <row r="4" spans="1:34" x14ac:dyDescent="0.25">
      <c r="A4">
        <v>2</v>
      </c>
      <c r="B4">
        <v>90</v>
      </c>
      <c r="C4" t="s">
        <v>34</v>
      </c>
      <c r="D4">
        <v>5.6112000000000002</v>
      </c>
      <c r="E4">
        <v>17.82</v>
      </c>
      <c r="F4">
        <v>13.94</v>
      </c>
      <c r="G4">
        <v>20.399999999999999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135.62</v>
      </c>
      <c r="Q4">
        <v>3551.04</v>
      </c>
      <c r="R4">
        <v>146.78</v>
      </c>
      <c r="S4">
        <v>84.39</v>
      </c>
      <c r="T4">
        <v>31191.360000000001</v>
      </c>
      <c r="U4">
        <v>0.56999999999999995</v>
      </c>
      <c r="V4">
        <v>0.85</v>
      </c>
      <c r="W4">
        <v>0.26</v>
      </c>
      <c r="X4">
        <v>1.88</v>
      </c>
      <c r="Y4">
        <v>2</v>
      </c>
      <c r="Z4">
        <v>10</v>
      </c>
      <c r="AA4">
        <v>68.347557362368093</v>
      </c>
      <c r="AB4">
        <v>93.516143264579298</v>
      </c>
      <c r="AC4">
        <v>84.591093802162121</v>
      </c>
      <c r="AD4">
        <v>68347.557362368098</v>
      </c>
      <c r="AE4">
        <v>93516.143264579296</v>
      </c>
      <c r="AF4">
        <v>8.3199379463210949E-6</v>
      </c>
      <c r="AG4">
        <v>4</v>
      </c>
      <c r="AH4">
        <v>84591.093802162126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2.9245000000000001</v>
      </c>
      <c r="E2">
        <v>34.19</v>
      </c>
      <c r="F2">
        <v>28.6</v>
      </c>
      <c r="G2">
        <v>4.83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82.52</v>
      </c>
      <c r="Q2">
        <v>3557.53</v>
      </c>
      <c r="R2">
        <v>628.25</v>
      </c>
      <c r="S2">
        <v>84.39</v>
      </c>
      <c r="T2">
        <v>270356.73</v>
      </c>
      <c r="U2">
        <v>0.13</v>
      </c>
      <c r="V2">
        <v>0.42</v>
      </c>
      <c r="W2">
        <v>1.17</v>
      </c>
      <c r="X2">
        <v>16.52</v>
      </c>
      <c r="Y2">
        <v>2</v>
      </c>
      <c r="Z2">
        <v>10</v>
      </c>
      <c r="AA2">
        <v>102.1086620885448</v>
      </c>
      <c r="AB2">
        <v>139.7095761857326</v>
      </c>
      <c r="AC2">
        <v>126.3758903182255</v>
      </c>
      <c r="AD2">
        <v>102108.66208854481</v>
      </c>
      <c r="AE2">
        <v>139709.57618573261</v>
      </c>
      <c r="AF2">
        <v>5.5718484126718924E-6</v>
      </c>
      <c r="AG2">
        <v>8</v>
      </c>
      <c r="AH2">
        <v>126375.8903182255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5.0370999999999997</v>
      </c>
      <c r="E2">
        <v>19.850000000000001</v>
      </c>
      <c r="F2">
        <v>16.100000000000001</v>
      </c>
      <c r="G2">
        <v>11.23</v>
      </c>
      <c r="H2">
        <v>0.18</v>
      </c>
      <c r="I2">
        <v>86</v>
      </c>
      <c r="J2">
        <v>98.71</v>
      </c>
      <c r="K2">
        <v>39.72</v>
      </c>
      <c r="L2">
        <v>1</v>
      </c>
      <c r="M2">
        <v>35</v>
      </c>
      <c r="N2">
        <v>12.99</v>
      </c>
      <c r="O2">
        <v>12407.75</v>
      </c>
      <c r="P2">
        <v>112.64</v>
      </c>
      <c r="Q2">
        <v>3551.08</v>
      </c>
      <c r="R2">
        <v>219.47</v>
      </c>
      <c r="S2">
        <v>84.39</v>
      </c>
      <c r="T2">
        <v>67309.55</v>
      </c>
      <c r="U2">
        <v>0.38</v>
      </c>
      <c r="V2">
        <v>0.74</v>
      </c>
      <c r="W2">
        <v>0.34</v>
      </c>
      <c r="X2">
        <v>4.03</v>
      </c>
      <c r="Y2">
        <v>2</v>
      </c>
      <c r="Z2">
        <v>10</v>
      </c>
      <c r="AA2">
        <v>72.145796213088261</v>
      </c>
      <c r="AB2">
        <v>98.71306122660387</v>
      </c>
      <c r="AC2">
        <v>89.292025207812898</v>
      </c>
      <c r="AD2">
        <v>72145.796213088266</v>
      </c>
      <c r="AE2">
        <v>98713.061226603866</v>
      </c>
      <c r="AF2">
        <v>8.2255714383068161E-6</v>
      </c>
      <c r="AG2">
        <v>5</v>
      </c>
      <c r="AH2">
        <v>89292.025207812898</v>
      </c>
    </row>
    <row r="3" spans="1:34" x14ac:dyDescent="0.25">
      <c r="A3">
        <v>1</v>
      </c>
      <c r="B3">
        <v>45</v>
      </c>
      <c r="C3" t="s">
        <v>34</v>
      </c>
      <c r="D3">
        <v>5.1604000000000001</v>
      </c>
      <c r="E3">
        <v>19.38</v>
      </c>
      <c r="F3">
        <v>15.75</v>
      </c>
      <c r="G3">
        <v>11.81</v>
      </c>
      <c r="H3">
        <v>0.35</v>
      </c>
      <c r="I3">
        <v>80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109.26</v>
      </c>
      <c r="Q3">
        <v>3551.09</v>
      </c>
      <c r="R3">
        <v>206.1</v>
      </c>
      <c r="S3">
        <v>84.39</v>
      </c>
      <c r="T3">
        <v>60655.93</v>
      </c>
      <c r="U3">
        <v>0.41</v>
      </c>
      <c r="V3">
        <v>0.75</v>
      </c>
      <c r="W3">
        <v>0.37</v>
      </c>
      <c r="X3">
        <v>3.68</v>
      </c>
      <c r="Y3">
        <v>2</v>
      </c>
      <c r="Z3">
        <v>10</v>
      </c>
      <c r="AA3">
        <v>70.610671749328617</v>
      </c>
      <c r="AB3">
        <v>96.612636210377374</v>
      </c>
      <c r="AC3">
        <v>87.39206180716937</v>
      </c>
      <c r="AD3">
        <v>70610.671749328612</v>
      </c>
      <c r="AE3">
        <v>96612.636210377372</v>
      </c>
      <c r="AF3">
        <v>8.4269200234735262E-6</v>
      </c>
      <c r="AG3">
        <v>5</v>
      </c>
      <c r="AH3">
        <v>87392.061807169375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2024-09-25T23:03:52Z</dcterms:created>
  <dcterms:modified xsi:type="dcterms:W3CDTF">2024-09-27T19:26:19Z</dcterms:modified>
</cp:coreProperties>
</file>