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0%_12m_0_LM/"/>
    </mc:Choice>
  </mc:AlternateContent>
  <xr:revisionPtr revIDLastSave="269" documentId="11_C887AFD8EBFE3D258491167D90869E83A6CDE1E7" xr6:coauthVersionLast="47" xr6:coauthVersionMax="47" xr10:uidLastSave="{6223F4CD-FF7C-41B3-9496-C7A3FC19C5EF}"/>
  <bookViews>
    <workbookView xWindow="273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<sst xmlns="http://schemas.openxmlformats.org/spreadsheetml/2006/main" count="795" uniqueCount="71">
  <si>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</si>
  <si>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</si>
  <si>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</si>
  <si>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</si>
  <si>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</si>
  <si>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</si>
  <si>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</si>
  <si>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</si>
  <si>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</si>
  <si>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</si>
  <si>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</si>
  <si>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</si>
  <si>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</si>
  <si>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</si>
  <si>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</si>
  <si>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</si>
  <si>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</si>
  <si>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</si>
  <si>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</si>
  <si>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</si>
  <si>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</si>
  <si>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</si>
  <si>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</si>
  <si>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</si>
  <si>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</si>
  <si>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</si>
  <si>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</si>
  <si>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</si>
  <si>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</si>
  <si>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</si>
  <si>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</si>
  <si>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</si>
  <si>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</si>
  <si>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</si>
  <si>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</si>
  <si>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</si>
  <si>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</si>
  <si>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</si>
  <si>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</si>
  <si>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</si>
  <si>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</si>
  <si>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</si>
  <si>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</si>
  <si>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</si>
  <si>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</si>
  <si>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</si>
  <si>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</si>
  <si>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</si>
  <si>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</si>
  <si>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</si>
  <si>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</si>
  <si>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</si>
  <si>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</si>
  <si>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</si>
  <si>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</si>
  <si>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</si>
  <si>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</si>
  <si>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</si>
  <si>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</si>
  <si>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</si>
  <si>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</si>
  <si>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</si>
  <si>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</si>
  <si>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</si>
  <si>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</si>
  <si>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</si>
  <si>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</si>
  <si>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</si>
  <si>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</si>
  <si>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</si>
  <si>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ield_64ha_100ha_10%_12m_0_LM\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</si>
</sst>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C1-4123-9FF5-C24B46C6BA30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7C1-4123-9FF5-C24B46C6BA30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7C1-4123-9FF5-C24B46C6BA30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7C1-4123-9FF5-C24B46C6BA30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7C1-4123-9FF5-C24B46C6BA30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7C1-4123-9FF5-C24B46C6BA30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7C1-4123-9FF5-C24B46C6BA30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7C1-4123-9FF5-C24B46C6BA30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7C1-4123-9FF5-C24B46C6BA30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7C1-4123-9FF5-C24B46C6BA30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7C1-4123-9FF5-C24B46C6BA30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7C1-4123-9FF5-C24B46C6BA30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7C1-4123-9FF5-C24B46C6BA30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7C1-4123-9FF5-C24B46C6BA30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7C1-4123-9FF5-C24B46C6BA30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7C1-4123-9FF5-C24B46C6BA30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7C1-4123-9FF5-C24B46C6BA30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7C1-4123-9FF5-C24B46C6BA30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7C1-4123-9FF5-C24B46C6BA30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7C1-4123-9FF5-C24B46C6BA30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27C1-4123-9FF5-C24B46C6BA30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27C1-4123-9FF5-C24B46C6BA30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27C1-4123-9FF5-C24B46C6BA30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27C1-4123-9FF5-C24B46C6BA30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27C1-4123-9FF5-C24B46C6BA30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27C1-4123-9FF5-C24B46C6BA30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27C1-4123-9FF5-C24B46C6BA30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27C1-4123-9FF5-C24B46C6BA30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27C1-4123-9FF5-C24B46C6BA30}"/>
              </c:ext>
            </c:extLst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7C1-4123-9FF5-C24B46C6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D76B-9E55-4B7C-8E24-EB64447771CE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3.5508000000000002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377</v>
      </c>
      <c r="F2">
        <f>_xlfn.XLOOKUP(B2,RESULTADOS_0!D:D,RESULTADOS_0!F:F,0,0,1)</f>
        <v>22.33</v>
      </c>
      <c r="G2">
        <f>_xlfn.XLOOKUP(B2,RESULTADOS_0!D:D,RESULTADOS_0!M:M,0,0,1)</f>
        <v>0</v>
      </c>
      <c r="H2">
        <f>_xlfn.XLOOKUP(B2,RESULTADOS_0!D:D,RESULTADOS_0!AF:AF,0,0,1)</f>
        <v>4.3296605847077549E-6</v>
      </c>
      <c r="I2">
        <f>_xlfn.XLOOKUP(B2,RESULTADOS_0!D:D,RESULTADOS_0!AC:AC,0,0,1)</f>
        <v>144.4407347418977</v>
      </c>
      <c r="J2">
        <f>_xlfn.XLOOKUP(B2,RESULTADOS_0!D:D,RESULTADOS_0!G:G,0,0,1)</f>
        <v>3.55</v>
      </c>
      <c r="K2">
        <v>2.2725120000000003</v>
      </c>
      <c r="L2">
        <v>64</v>
      </c>
      <c r="M2">
        <v>10</v>
      </c>
      <c r="N2">
        <f>_xlfn.XLOOKUP(B2,RESULTADOS_0!D:D,RESULTADOS_0!AH:AH,0,0,1)</f>
        <v>144440.7347418977</v>
      </c>
      <c r="T2">
        <v>20</v>
      </c>
    </row>
    <row r="3" spans="1:20" x14ac:dyDescent="0.25">
      <c r="A3" t="s">
        <v>52</v>
      </c>
      <c r="B3">
        <v>4.5507999999999997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252</v>
      </c>
      <c r="F3">
        <f>_xlfn.XLOOKUP(B3,RESULTADOS_1!D:D,RESULTADOS_1!F:F,0,0,1)</f>
        <v>17.48</v>
      </c>
      <c r="G3">
        <f>_xlfn.XLOOKUP(B3,RESULTADOS_1!D:D,RESULTADOS_1!M:M,0,0,1)</f>
        <v>0</v>
      </c>
      <c r="H3">
        <f>_xlfn.XLOOKUP(B3,RESULTADOS_1!D:D,RESULTADOS_1!AF:AF,0,0,1)</f>
        <v>5.3587606019519947E-6</v>
      </c>
      <c r="I3">
        <f>_xlfn.XLOOKUP(B3,RESULTADOS_1!D:D,RESULTADOS_1!AC:AC,0,0,1)</f>
        <v>116.767030214909</v>
      </c>
      <c r="J3">
        <f>_xlfn.XLOOKUP(B3,RESULTADOS_1!D:D,RESULTADOS_1!G:G,0,0,1)</f>
        <v>4.16</v>
      </c>
      <c r="K3">
        <v>2.912512</v>
      </c>
      <c r="N3">
        <f>_xlfn.XLOOKUP(B3,RESULTADOS_1!D:D,RESULTADOS_1!AH:AH,0,0,1)</f>
        <v>116767.030214909</v>
      </c>
    </row>
    <row r="4" spans="1:20" x14ac:dyDescent="0.25">
      <c r="A4" t="s">
        <v>53</v>
      </c>
      <c r="B4">
        <v>5.2386999999999997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189</v>
      </c>
      <c r="F4">
        <f>_xlfn.XLOOKUP(B4,RESULTADOS_2!D:D,RESULTADOS_2!F:F,0,0,1)</f>
        <v>15.03</v>
      </c>
      <c r="G4">
        <f>_xlfn.XLOOKUP(B4,RESULTADOS_2!D:D,RESULTADOS_2!M:M,0,0,1)</f>
        <v>0</v>
      </c>
      <c r="H4">
        <f>_xlfn.XLOOKUP(B4,RESULTADOS_2!D:D,RESULTADOS_2!AF:AF,0,0,1)</f>
        <v>6.0010043184180493E-6</v>
      </c>
      <c r="I4">
        <f>_xlfn.XLOOKUP(B4,RESULTADOS_2!D:D,RESULTADOS_2!AC:AC,0,0,1)</f>
        <v>103.3112421091957</v>
      </c>
      <c r="J4">
        <f>_xlfn.XLOOKUP(B4,RESULTADOS_2!D:D,RESULTADOS_2!G:G,0,0,1)</f>
        <v>4.7699999999999996</v>
      </c>
      <c r="K4">
        <v>3.3527679999999997</v>
      </c>
      <c r="N4">
        <f>_xlfn.XLOOKUP(B4,RESULTADOS_2!D:D,RESULTADOS_2!AH:AH,0,0,1)</f>
        <v>103311.24210919569</v>
      </c>
    </row>
    <row r="5" spans="1:20" x14ac:dyDescent="0.25">
      <c r="A5" t="s">
        <v>54</v>
      </c>
      <c r="B5">
        <v>5.7119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152</v>
      </c>
      <c r="F5">
        <f>_xlfn.XLOOKUP(B5,RESULTADOS_3!D:D,RESULTADOS_3!F:F,0,0,1)</f>
        <v>13.6</v>
      </c>
      <c r="G5">
        <f>_xlfn.XLOOKUP(B5,RESULTADOS_3!D:D,RESULTADOS_3!M:M,0,0,1)</f>
        <v>0</v>
      </c>
      <c r="H5">
        <f>_xlfn.XLOOKUP(B5,RESULTADOS_3!D:D,RESULTADOS_3!AF:AF,0,0,1)</f>
        <v>6.3935683706569421E-6</v>
      </c>
      <c r="I5">
        <f>_xlfn.XLOOKUP(B5,RESULTADOS_3!D:D,RESULTADOS_3!AC:AC,0,0,1)</f>
        <v>92.157293066970652</v>
      </c>
      <c r="J5">
        <f>_xlfn.XLOOKUP(B5,RESULTADOS_3!D:D,RESULTADOS_3!G:G,0,0,1)</f>
        <v>5.37</v>
      </c>
      <c r="K5">
        <v>3.6556160000000002</v>
      </c>
      <c r="N5">
        <f>_xlfn.XLOOKUP(B5,RESULTADOS_3!D:D,RESULTADOS_3!AH:AH,0,0,1)</f>
        <v>92157.293066970655</v>
      </c>
    </row>
    <row r="6" spans="1:20" x14ac:dyDescent="0.25">
      <c r="A6" t="s">
        <v>55</v>
      </c>
      <c r="B6">
        <v>6.0744999999999996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127</v>
      </c>
      <c r="F6">
        <f>_xlfn.XLOOKUP(B6,RESULTADOS_4!D:D,RESULTADOS_4!F:F,0,0,1)</f>
        <v>12.64</v>
      </c>
      <c r="G6">
        <f>_xlfn.XLOOKUP(B6,RESULTADOS_4!D:D,RESULTADOS_4!M:M,0,0,1)</f>
        <v>0</v>
      </c>
      <c r="H6">
        <f>_xlfn.XLOOKUP(B6,RESULTADOS_4!D:D,RESULTADOS_4!AF:AF,0,0,1)</f>
        <v>6.6644447097860741E-6</v>
      </c>
      <c r="I6">
        <f>_xlfn.XLOOKUP(B6,RESULTADOS_4!D:D,RESULTADOS_4!AC:AC,0,0,1)</f>
        <v>91.274301993860689</v>
      </c>
      <c r="J6">
        <f>_xlfn.XLOOKUP(B6,RESULTADOS_4!D:D,RESULTADOS_4!G:G,0,0,1)</f>
        <v>5.97</v>
      </c>
      <c r="K6">
        <v>3.8876799999999996</v>
      </c>
      <c r="N6">
        <f>_xlfn.XLOOKUP(B6,RESULTADOS_4!D:D,RESULTADOS_4!AH:AH,0,0,1)</f>
        <v>91274.301993860689</v>
      </c>
    </row>
    <row r="7" spans="1:20" x14ac:dyDescent="0.25">
      <c r="A7" t="s">
        <v>56</v>
      </c>
      <c r="B7">
        <v>6.3666999999999998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109</v>
      </c>
      <c r="F7">
        <f>_xlfn.XLOOKUP(B7,RESULTADOS_5!D:D,RESULTADOS_5!F:F,0,0,1)</f>
        <v>11.94</v>
      </c>
      <c r="G7">
        <f>_xlfn.XLOOKUP(B7,RESULTADOS_5!D:D,RESULTADOS_5!M:M,0,0,1)</f>
        <v>0</v>
      </c>
      <c r="H7">
        <f>_xlfn.XLOOKUP(B7,RESULTADOS_5!D:D,RESULTADOS_5!AF:AF,0,0,1)</f>
        <v>6.8617583143512623E-6</v>
      </c>
      <c r="I7">
        <f>_xlfn.XLOOKUP(B7,RESULTADOS_5!D:D,RESULTADOS_5!AC:AC,0,0,1)</f>
        <v>90.906655773018699</v>
      </c>
      <c r="J7">
        <f>_xlfn.XLOOKUP(B7,RESULTADOS_5!D:D,RESULTADOS_5!G:G,0,0,1)</f>
        <v>6.57</v>
      </c>
      <c r="K7">
        <v>4.0746880000000001</v>
      </c>
      <c r="N7">
        <f>_xlfn.XLOOKUP(B7,RESULTADOS_5!D:D,RESULTADOS_5!AH:AH,0,0,1)</f>
        <v>90906.655773018705</v>
      </c>
    </row>
    <row r="8" spans="1:20" x14ac:dyDescent="0.25">
      <c r="A8" t="s">
        <v>57</v>
      </c>
      <c r="B8">
        <v>6.5735000000000001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96</v>
      </c>
      <c r="F8">
        <f>_xlfn.XLOOKUP(B8,RESULTADOS_6!D:D,RESULTADOS_6!F:F,0,0,1)</f>
        <v>11.46</v>
      </c>
      <c r="G8">
        <f>_xlfn.XLOOKUP(B8,RESULTADOS_6!D:D,RESULTADOS_6!M:M,0,0,1)</f>
        <v>0</v>
      </c>
      <c r="H8">
        <f>_xlfn.XLOOKUP(B8,RESULTADOS_6!D:D,RESULTADOS_6!AF:AF,0,0,1)</f>
        <v>6.9717039072938666E-6</v>
      </c>
      <c r="I8">
        <f>_xlfn.XLOOKUP(B8,RESULTADOS_6!D:D,RESULTADOS_6!AC:AC,0,0,1)</f>
        <v>81.310840098997446</v>
      </c>
      <c r="J8">
        <f>_xlfn.XLOOKUP(B8,RESULTADOS_6!D:D,RESULTADOS_6!G:G,0,0,1)</f>
        <v>7.16</v>
      </c>
      <c r="K8">
        <v>4.2070400000000001</v>
      </c>
      <c r="N8">
        <f>_xlfn.XLOOKUP(B8,RESULTADOS_6!D:D,RESULTADOS_6!AH:AH,0,0,1)</f>
        <v>81310.840098997447</v>
      </c>
    </row>
    <row r="9" spans="1:20" x14ac:dyDescent="0.25">
      <c r="A9" t="s">
        <v>58</v>
      </c>
      <c r="B9">
        <v>6.7846000000000002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85</v>
      </c>
      <c r="F9">
        <f>_xlfn.XLOOKUP(B9,RESULTADOS_7!D:D,RESULTADOS_7!F:F,0,0,1)</f>
        <v>11</v>
      </c>
      <c r="G9">
        <f>_xlfn.XLOOKUP(B9,RESULTADOS_7!D:D,RESULTADOS_7!M:M,0,0,1)</f>
        <v>0</v>
      </c>
      <c r="H9">
        <f>_xlfn.XLOOKUP(B9,RESULTADOS_7!D:D,RESULTADOS_7!AF:AF,0,0,1)</f>
        <v>7.0907100648022306E-6</v>
      </c>
      <c r="I9">
        <f>_xlfn.XLOOKUP(B9,RESULTADOS_7!D:D,RESULTADOS_7!AC:AC,0,0,1)</f>
        <v>81.175397381740154</v>
      </c>
      <c r="J9">
        <f>_xlfn.XLOOKUP(B9,RESULTADOS_7!D:D,RESULTADOS_7!G:G,0,0,1)</f>
        <v>7.77</v>
      </c>
      <c r="K9">
        <v>4.3421440000000002</v>
      </c>
      <c r="N9">
        <f>_xlfn.XLOOKUP(B9,RESULTADOS_7!D:D,RESULTADOS_7!AH:AH,0,0,1)</f>
        <v>81175.397381740157</v>
      </c>
    </row>
    <row r="10" spans="1:20" x14ac:dyDescent="0.25">
      <c r="A10" t="s">
        <v>59</v>
      </c>
      <c r="B10">
        <v>6.9170999999999996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77</v>
      </c>
      <c r="F10">
        <f>_xlfn.XLOOKUP(B10,RESULTADOS_8!D:D,RESULTADOS_8!F:F,0,0,1)</f>
        <v>10.71</v>
      </c>
      <c r="G10">
        <f>_xlfn.XLOOKUP(B10,RESULTADOS_8!D:D,RESULTADOS_8!M:M,0,0,1)</f>
        <v>0</v>
      </c>
      <c r="H10">
        <f>_xlfn.XLOOKUP(B10,RESULTADOS_8!D:D,RESULTADOS_8!AF:AF,0,0,1)</f>
        <v>7.1319198523708732E-6</v>
      </c>
      <c r="I10">
        <f>_xlfn.XLOOKUP(B10,RESULTADOS_8!D:D,RESULTADOS_8!AC:AC,0,0,1)</f>
        <v>81.663835679553372</v>
      </c>
      <c r="J10">
        <f>_xlfn.XLOOKUP(B10,RESULTADOS_8!D:D,RESULTADOS_8!G:G,0,0,1)</f>
        <v>8.35</v>
      </c>
      <c r="K10">
        <v>4.4269439999999998</v>
      </c>
      <c r="N10">
        <f>_xlfn.XLOOKUP(B10,RESULTADOS_8!D:D,RESULTADOS_8!AH:AH,0,0,1)</f>
        <v>81663.835679553376</v>
      </c>
    </row>
    <row r="11" spans="1:20" x14ac:dyDescent="0.25">
      <c r="A11" t="s">
        <v>60</v>
      </c>
      <c r="B11">
        <v>7.0547000000000004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70</v>
      </c>
      <c r="F11">
        <f>_xlfn.XLOOKUP(B11,RESULTADOS_9!D:D,RESULTADOS_9!F:F,0,0,1)</f>
        <v>10.42</v>
      </c>
      <c r="G11">
        <f>_xlfn.XLOOKUP(B11,RESULTADOS_9!D:D,RESULTADOS_9!M:M,0,0,1)</f>
        <v>0</v>
      </c>
      <c r="H11">
        <f>_xlfn.XLOOKUP(B11,RESULTADOS_9!D:D,RESULTADOS_9!AF:AF,0,0,1)</f>
        <v>7.1827587582203401E-6</v>
      </c>
      <c r="I11">
        <f>_xlfn.XLOOKUP(B11,RESULTADOS_9!D:D,RESULTADOS_9!AC:AC,0,0,1)</f>
        <v>81.991553927043682</v>
      </c>
      <c r="J11">
        <f>_xlfn.XLOOKUP(B11,RESULTADOS_9!D:D,RESULTADOS_9!G:G,0,0,1)</f>
        <v>8.93</v>
      </c>
      <c r="K11">
        <v>4.5150079999999999</v>
      </c>
      <c r="N11">
        <f>_xlfn.XLOOKUP(B11,RESULTADOS_9!D:D,RESULTADOS_9!AH:AH,0,0,1)</f>
        <v>81991.553927043686</v>
      </c>
    </row>
    <row r="12" spans="1:20" x14ac:dyDescent="0.25">
      <c r="A12" t="s">
        <v>61</v>
      </c>
      <c r="B12">
        <v>7.1588000000000003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64</v>
      </c>
      <c r="F12">
        <f>_xlfn.XLOOKUP(B12,RESULTADOS_10!D:D,RESULTADOS_10!F:F,0,0,1)</f>
        <v>10.199999999999999</v>
      </c>
      <c r="G12">
        <f>_xlfn.XLOOKUP(B12,RESULTADOS_10!D:D,RESULTADOS_10!M:M,0,0,1)</f>
        <v>0</v>
      </c>
      <c r="H12">
        <f>_xlfn.XLOOKUP(B12,RESULTADOS_10!D:D,RESULTADOS_10!AF:AF,0,0,1)</f>
        <v>7.2033633227658161E-6</v>
      </c>
      <c r="I12">
        <f>_xlfn.XLOOKUP(B12,RESULTADOS_10!D:D,RESULTADOS_10!AC:AC,0,0,1)</f>
        <v>82.642642718983438</v>
      </c>
      <c r="J12">
        <f>_xlfn.XLOOKUP(B12,RESULTADOS_10!D:D,RESULTADOS_10!G:G,0,0,1)</f>
        <v>9.56</v>
      </c>
      <c r="K12">
        <v>4.5816319999999999</v>
      </c>
      <c r="N12">
        <f>_xlfn.XLOOKUP(B12,RESULTADOS_10!D:D,RESULTADOS_10!AH:AH,0,0,1)</f>
        <v>82642.642718983436</v>
      </c>
    </row>
    <row r="13" spans="1:20" x14ac:dyDescent="0.25">
      <c r="A13" t="s">
        <v>62</v>
      </c>
      <c r="B13">
        <v>7.2484000000000002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59</v>
      </c>
      <c r="F13">
        <f>_xlfn.XLOOKUP(B13,RESULTADOS_11!D:D,RESULTADOS_11!F:F,0,0,1)</f>
        <v>10.01</v>
      </c>
      <c r="G13">
        <f>_xlfn.XLOOKUP(B13,RESULTADOS_11!D:D,RESULTADOS_11!M:M,0,0,1)</f>
        <v>0</v>
      </c>
      <c r="H13">
        <f>_xlfn.XLOOKUP(B13,RESULTADOS_11!D:D,RESULTADOS_11!AF:AF,0,0,1)</f>
        <v>7.2131264178987647E-6</v>
      </c>
      <c r="I13">
        <f>_xlfn.XLOOKUP(B13,RESULTADOS_11!D:D,RESULTADOS_11!AC:AC,0,0,1)</f>
        <v>83.139578620320151</v>
      </c>
      <c r="J13">
        <f>_xlfn.XLOOKUP(B13,RESULTADOS_11!D:D,RESULTADOS_11!G:G,0,0,1)</f>
        <v>10.18</v>
      </c>
      <c r="K13">
        <v>4.6389760000000004</v>
      </c>
      <c r="N13">
        <f>_xlfn.XLOOKUP(B13,RESULTADOS_11!D:D,RESULTADOS_11!AH:AH,0,0,1)</f>
        <v>83139.578620320157</v>
      </c>
    </row>
    <row r="14" spans="1:20" x14ac:dyDescent="0.25">
      <c r="A14" t="s">
        <v>63</v>
      </c>
      <c r="B14">
        <v>7.3198999999999996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55</v>
      </c>
      <c r="F14">
        <f>_xlfn.XLOOKUP(B14,RESULTADOS_12!D:D,RESULTADOS_12!F:F,0,0,1)</f>
        <v>9.84</v>
      </c>
      <c r="G14">
        <f>_xlfn.XLOOKUP(B14,RESULTADOS_12!D:D,RESULTADOS_12!M:M,0,0,1)</f>
        <v>0</v>
      </c>
      <c r="H14">
        <f>_xlfn.XLOOKUP(B14,RESULTADOS_12!D:D,RESULTADOS_12!AF:AF,0,0,1)</f>
        <v>7.2083908630397647E-6</v>
      </c>
      <c r="I14">
        <f>_xlfn.XLOOKUP(B14,RESULTADOS_12!D:D,RESULTADOS_12!AC:AC,0,0,1)</f>
        <v>83.810602142865164</v>
      </c>
      <c r="J14">
        <f>_xlfn.XLOOKUP(B14,RESULTADOS_12!D:D,RESULTADOS_12!G:G,0,0,1)</f>
        <v>10.74</v>
      </c>
      <c r="K14">
        <v>4.684736</v>
      </c>
      <c r="N14">
        <f>_xlfn.XLOOKUP(B14,RESULTADOS_12!D:D,RESULTADOS_12!AH:AH,0,0,1)</f>
        <v>83810.602142865158</v>
      </c>
    </row>
    <row r="15" spans="1:20" x14ac:dyDescent="0.25">
      <c r="A15" t="s">
        <v>64</v>
      </c>
      <c r="B15">
        <v>7.3537999999999997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52</v>
      </c>
      <c r="F15">
        <f>_xlfn.XLOOKUP(B15,RESULTADOS_13!D:D,RESULTADOS_13!F:F,0,0,1)</f>
        <v>9.73</v>
      </c>
      <c r="G15">
        <f>_xlfn.XLOOKUP(B15,RESULTADOS_13!D:D,RESULTADOS_13!M:M,0,0,1)</f>
        <v>0</v>
      </c>
      <c r="H15">
        <f>_xlfn.XLOOKUP(B15,RESULTADOS_13!D:D,RESULTADOS_13!AF:AF,0,0,1)</f>
        <v>7.170195267265784E-6</v>
      </c>
      <c r="I15">
        <f>_xlfn.XLOOKUP(B15,RESULTADOS_13!D:D,RESULTADOS_13!AC:AC,0,0,1)</f>
        <v>84.65851299535214</v>
      </c>
      <c r="J15">
        <f>_xlfn.XLOOKUP(B15,RESULTADOS_13!D:D,RESULTADOS_13!G:G,0,0,1)</f>
        <v>11.23</v>
      </c>
      <c r="K15">
        <v>4.7064319999999995</v>
      </c>
      <c r="N15">
        <f>_xlfn.XLOOKUP(B15,RESULTADOS_13!D:D,RESULTADOS_13!AH:AH,0,0,1)</f>
        <v>84658.512995352139</v>
      </c>
    </row>
    <row r="16" spans="1:20" x14ac:dyDescent="0.25">
      <c r="A16" t="s">
        <v>65</v>
      </c>
      <c r="B16">
        <v>7.3785999999999996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49</v>
      </c>
      <c r="F16">
        <f>_xlfn.XLOOKUP(B16,RESULTADOS_14!D:D,RESULTADOS_14!F:F,0,0,1)</f>
        <v>9.65</v>
      </c>
      <c r="G16">
        <f>_xlfn.XLOOKUP(B16,RESULTADOS_14!D:D,RESULTADOS_14!M:M,0,0,1)</f>
        <v>0</v>
      </c>
      <c r="H16">
        <f>_xlfn.XLOOKUP(B16,RESULTADOS_14!D:D,RESULTADOS_14!AF:AF,0,0,1)</f>
        <v>7.1266839335469647E-6</v>
      </c>
      <c r="I16">
        <f>_xlfn.XLOOKUP(B16,RESULTADOS_14!D:D,RESULTADOS_14!AC:AC,0,0,1)</f>
        <v>85.573692366565112</v>
      </c>
      <c r="J16">
        <f>_xlfn.XLOOKUP(B16,RESULTADOS_14!D:D,RESULTADOS_14!G:G,0,0,1)</f>
        <v>11.82</v>
      </c>
      <c r="K16">
        <v>4.7223039999999994</v>
      </c>
      <c r="N16">
        <f>_xlfn.XLOOKUP(B16,RESULTADOS_14!D:D,RESULTADOS_14!AH:AH,0,0,1)</f>
        <v>85573.692366565112</v>
      </c>
    </row>
    <row r="17" spans="1:14" x14ac:dyDescent="0.25">
      <c r="A17" t="s">
        <v>66</v>
      </c>
      <c r="B17">
        <v>7.4345999999999997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46</v>
      </c>
      <c r="F17">
        <f>_xlfn.XLOOKUP(B17,RESULTADOS_15!D:D,RESULTADOS_15!F:F,0,0,1)</f>
        <v>9.52</v>
      </c>
      <c r="G17">
        <f>_xlfn.XLOOKUP(B17,RESULTADOS_15!D:D,RESULTADOS_15!M:M,0,0,1)</f>
        <v>0</v>
      </c>
      <c r="H17">
        <f>_xlfn.XLOOKUP(B17,RESULTADOS_15!D:D,RESULTADOS_15!AF:AF,0,0,1)</f>
        <v>7.116267652852082E-6</v>
      </c>
      <c r="I17">
        <f>_xlfn.XLOOKUP(B17,RESULTADOS_15!D:D,RESULTADOS_15!AC:AC,0,0,1)</f>
        <v>86.104862870901769</v>
      </c>
      <c r="J17">
        <f>_xlfn.XLOOKUP(B17,RESULTADOS_15!D:D,RESULTADOS_15!G:G,0,0,1)</f>
        <v>12.42</v>
      </c>
      <c r="K17">
        <v>4.7581439999999997</v>
      </c>
      <c r="N17">
        <f>_xlfn.XLOOKUP(B17,RESULTADOS_15!D:D,RESULTADOS_15!AH:AH,0,0,1)</f>
        <v>86104.862870901765</v>
      </c>
    </row>
    <row r="18" spans="1:14" x14ac:dyDescent="0.25">
      <c r="A18" t="s">
        <v>67</v>
      </c>
      <c r="B18">
        <v>7.5129999999999999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43</v>
      </c>
      <c r="F18">
        <f>_xlfn.XLOOKUP(B18,RESULTADOS_16!D:D,RESULTADOS_16!F:F,0,0,1)</f>
        <v>9.36</v>
      </c>
      <c r="G18">
        <f>_xlfn.XLOOKUP(B18,RESULTADOS_16!D:D,RESULTADOS_16!M:M,0,0,1)</f>
        <v>0</v>
      </c>
      <c r="H18">
        <f>_xlfn.XLOOKUP(B18,RESULTADOS_16!D:D,RESULTADOS_16!AF:AF,0,0,1)</f>
        <v>7.1294774782675099E-6</v>
      </c>
      <c r="I18">
        <f>_xlfn.XLOOKUP(B18,RESULTADOS_16!D:D,RESULTADOS_16!AC:AC,0,0,1)</f>
        <v>86.457712196970519</v>
      </c>
      <c r="J18">
        <f>_xlfn.XLOOKUP(B18,RESULTADOS_16!D:D,RESULTADOS_16!G:G,0,0,1)</f>
        <v>13.06</v>
      </c>
      <c r="K18">
        <v>4.8083200000000001</v>
      </c>
      <c r="N18">
        <f>_xlfn.XLOOKUP(B18,RESULTADOS_16!D:D,RESULTADOS_16!AH:AH,0,0,1)</f>
        <v>86457.712196970519</v>
      </c>
    </row>
    <row r="19" spans="1:14" x14ac:dyDescent="0.25">
      <c r="A19" t="s">
        <v>68</v>
      </c>
      <c r="B19">
        <v>7.5174000000000003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41</v>
      </c>
      <c r="F19">
        <f>_xlfn.XLOOKUP(B19,RESULTADOS_17!D:D,RESULTADOS_17!F:F,0,0,1)</f>
        <v>9.31</v>
      </c>
      <c r="G19">
        <f>_xlfn.XLOOKUP(B19,RESULTADOS_17!D:D,RESULTADOS_17!M:M,0,0,1)</f>
        <v>0</v>
      </c>
      <c r="H19">
        <f>_xlfn.XLOOKUP(B19,RESULTADOS_17!D:D,RESULTADOS_17!AF:AF,0,0,1)</f>
        <v>7.0748059353638206E-6</v>
      </c>
      <c r="I19">
        <f>_xlfn.XLOOKUP(B19,RESULTADOS_17!D:D,RESULTADOS_17!AC:AC,0,0,1)</f>
        <v>87.429799797730439</v>
      </c>
      <c r="J19">
        <f>_xlfn.XLOOKUP(B19,RESULTADOS_17!D:D,RESULTADOS_17!G:G,0,0,1)</f>
        <v>13.62</v>
      </c>
      <c r="K19">
        <v>4.8111360000000003</v>
      </c>
      <c r="N19">
        <f>_xlfn.XLOOKUP(B19,RESULTADOS_17!D:D,RESULTADOS_17!AH:AH,0,0,1)</f>
        <v>87429.799797730433</v>
      </c>
    </row>
    <row r="20" spans="1:14" x14ac:dyDescent="0.25">
      <c r="A20" t="s">
        <v>69</v>
      </c>
      <c r="B20">
        <v>7.5374999999999996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39</v>
      </c>
      <c r="F20">
        <f>_xlfn.XLOOKUP(B20,RESULTADOS_18!D:D,RESULTADOS_18!F:F,0,0,1)</f>
        <v>9.23</v>
      </c>
      <c r="G20">
        <f>_xlfn.XLOOKUP(B20,RESULTADOS_18!D:D,RESULTADOS_18!M:M,0,0,1)</f>
        <v>1</v>
      </c>
      <c r="H20">
        <f>_xlfn.XLOOKUP(B20,RESULTADOS_18!D:D,RESULTADOS_18!AF:AF,0,0,1)</f>
        <v>7.0374647828601936E-6</v>
      </c>
      <c r="I20">
        <f>_xlfn.XLOOKUP(B20,RESULTADOS_18!D:D,RESULTADOS_18!AC:AC,0,0,1)</f>
        <v>88.231527538552101</v>
      </c>
      <c r="J20">
        <f>_xlfn.XLOOKUP(B20,RESULTADOS_18!D:D,RESULTADOS_18!G:G,0,0,1)</f>
        <v>14.21</v>
      </c>
      <c r="K20">
        <v>4.8239999999999998</v>
      </c>
      <c r="N20">
        <f>_xlfn.XLOOKUP(B20,RESULTADOS_18!D:D,RESULTADOS_18!AH:AH,0,0,1)</f>
        <v>88231.527538552094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7.1294000000000004</v>
      </c>
      <c r="E2">
        <v>14.03</v>
      </c>
      <c r="F2">
        <v>10.23</v>
      </c>
      <c r="G2">
        <v>9.4499999999999993</v>
      </c>
      <c r="H2">
        <v>0.14000000000000001</v>
      </c>
      <c r="I2">
        <v>65</v>
      </c>
      <c r="J2">
        <v>124.63</v>
      </c>
      <c r="K2">
        <v>45</v>
      </c>
      <c r="L2">
        <v>1</v>
      </c>
      <c r="M2">
        <v>9</v>
      </c>
      <c r="N2">
        <v>18.64</v>
      </c>
      <c r="O2">
        <v>15605.44</v>
      </c>
      <c r="P2">
        <v>80.72</v>
      </c>
      <c r="Q2">
        <v>3769.53</v>
      </c>
      <c r="R2">
        <v>134.62</v>
      </c>
      <c r="S2">
        <v>54.2</v>
      </c>
      <c r="T2">
        <v>40353.620000000003</v>
      </c>
      <c r="U2">
        <v>0.4</v>
      </c>
      <c r="V2">
        <v>0.75</v>
      </c>
      <c r="W2">
        <v>0.28000000000000003</v>
      </c>
      <c r="X2">
        <v>2.4700000000000002</v>
      </c>
      <c r="Y2">
        <v>2</v>
      </c>
      <c r="Z2">
        <v>10</v>
      </c>
      <c r="AA2">
        <v>66.846508888612647</v>
      </c>
      <c r="AB2">
        <v>91.462342521203112</v>
      </c>
      <c r="AC2">
        <v>82.733304919205665</v>
      </c>
      <c r="AD2">
        <v>66846.508888612647</v>
      </c>
      <c r="AE2">
        <v>91462.342521203114</v>
      </c>
      <c r="AF2">
        <v>7.1737803086168941E-6</v>
      </c>
      <c r="AG2">
        <v>5</v>
      </c>
      <c r="AH2">
        <v>82733.304919205664</v>
      </c>
    </row>
    <row r="3" spans="1:34" x14ac:dyDescent="0.25">
      <c r="A3">
        <v>1</v>
      </c>
      <c r="B3">
        <v>60</v>
      </c>
      <c r="C3" t="s">
        <v>34</v>
      </c>
      <c r="D3">
        <v>7.1588000000000003</v>
      </c>
      <c r="E3">
        <v>13.97</v>
      </c>
      <c r="F3">
        <v>10.199999999999999</v>
      </c>
      <c r="G3">
        <v>9.56</v>
      </c>
      <c r="H3">
        <v>0.28000000000000003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80.989999999999995</v>
      </c>
      <c r="Q3">
        <v>3770.25</v>
      </c>
      <c r="R3">
        <v>133.09</v>
      </c>
      <c r="S3">
        <v>54.2</v>
      </c>
      <c r="T3">
        <v>39596.99</v>
      </c>
      <c r="U3">
        <v>0.41</v>
      </c>
      <c r="V3">
        <v>0.76</v>
      </c>
      <c r="W3">
        <v>0.28999999999999998</v>
      </c>
      <c r="X3">
        <v>2.44</v>
      </c>
      <c r="Y3">
        <v>2</v>
      </c>
      <c r="Z3">
        <v>10</v>
      </c>
      <c r="AA3">
        <v>66.773256024135208</v>
      </c>
      <c r="AB3">
        <v>91.362114720336834</v>
      </c>
      <c r="AC3">
        <v>82.642642718983438</v>
      </c>
      <c r="AD3">
        <v>66773.256024135204</v>
      </c>
      <c r="AE3">
        <v>91362.114720336831</v>
      </c>
      <c r="AF3">
        <v>7.2033633227658161E-6</v>
      </c>
      <c r="AG3">
        <v>5</v>
      </c>
      <c r="AH3">
        <v>82642.642718983436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6.2805999999999997</v>
      </c>
      <c r="E2">
        <v>15.92</v>
      </c>
      <c r="F2">
        <v>10.92</v>
      </c>
      <c r="G2">
        <v>7.9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113.25</v>
      </c>
      <c r="Q2">
        <v>3771.19</v>
      </c>
      <c r="R2">
        <v>160.08000000000001</v>
      </c>
      <c r="S2">
        <v>54.2</v>
      </c>
      <c r="T2">
        <v>52997.04</v>
      </c>
      <c r="U2">
        <v>0.34</v>
      </c>
      <c r="V2">
        <v>0.71</v>
      </c>
      <c r="W2">
        <v>0.24</v>
      </c>
      <c r="X2">
        <v>3.16</v>
      </c>
      <c r="Y2">
        <v>2</v>
      </c>
      <c r="Z2">
        <v>10</v>
      </c>
      <c r="AA2">
        <v>88.880974241160644</v>
      </c>
      <c r="AB2">
        <v>121.6108701085487</v>
      </c>
      <c r="AC2">
        <v>110.0044993473488</v>
      </c>
      <c r="AD2">
        <v>88880.974241160642</v>
      </c>
      <c r="AE2">
        <v>121610.8701085487</v>
      </c>
      <c r="AF2">
        <v>6.0661712402129224E-6</v>
      </c>
      <c r="AG2">
        <v>6</v>
      </c>
      <c r="AH2">
        <v>110004.4993473488</v>
      </c>
    </row>
    <row r="3" spans="1:34" x14ac:dyDescent="0.25">
      <c r="A3">
        <v>1</v>
      </c>
      <c r="B3">
        <v>80</v>
      </c>
      <c r="C3" t="s">
        <v>34</v>
      </c>
      <c r="D3">
        <v>7.3785999999999996</v>
      </c>
      <c r="E3">
        <v>13.55</v>
      </c>
      <c r="F3">
        <v>9.65</v>
      </c>
      <c r="G3">
        <v>11.82</v>
      </c>
      <c r="H3">
        <v>0.22</v>
      </c>
      <c r="I3">
        <v>49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88.06</v>
      </c>
      <c r="Q3">
        <v>3770.38</v>
      </c>
      <c r="R3">
        <v>115.36</v>
      </c>
      <c r="S3">
        <v>54.2</v>
      </c>
      <c r="T3">
        <v>30808.42</v>
      </c>
      <c r="U3">
        <v>0.47</v>
      </c>
      <c r="V3">
        <v>0.8</v>
      </c>
      <c r="W3">
        <v>0.25</v>
      </c>
      <c r="X3">
        <v>1.89</v>
      </c>
      <c r="Y3">
        <v>2</v>
      </c>
      <c r="Z3">
        <v>10</v>
      </c>
      <c r="AA3">
        <v>69.141473231357608</v>
      </c>
      <c r="AB3">
        <v>94.602413981626398</v>
      </c>
      <c r="AC3">
        <v>85.573692366565112</v>
      </c>
      <c r="AD3">
        <v>69141.47323135761</v>
      </c>
      <c r="AE3">
        <v>94602.413981626392</v>
      </c>
      <c r="AF3">
        <v>7.1266839335469647E-6</v>
      </c>
      <c r="AG3">
        <v>5</v>
      </c>
      <c r="AH3">
        <v>85573.692366565112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6.3666999999999998</v>
      </c>
      <c r="E2">
        <v>15.71</v>
      </c>
      <c r="F2">
        <v>11.94</v>
      </c>
      <c r="G2">
        <v>6.57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73.47</v>
      </c>
      <c r="Q2">
        <v>3771.16</v>
      </c>
      <c r="R2">
        <v>189.05</v>
      </c>
      <c r="S2">
        <v>54.2</v>
      </c>
      <c r="T2">
        <v>67352.09</v>
      </c>
      <c r="U2">
        <v>0.28999999999999998</v>
      </c>
      <c r="V2">
        <v>0.65</v>
      </c>
      <c r="W2">
        <v>0.42</v>
      </c>
      <c r="X2">
        <v>4.17</v>
      </c>
      <c r="Y2">
        <v>2</v>
      </c>
      <c r="Z2">
        <v>10</v>
      </c>
      <c r="AA2">
        <v>73.450378648593087</v>
      </c>
      <c r="AB2">
        <v>100.4980484689757</v>
      </c>
      <c r="AC2">
        <v>90.906655773018699</v>
      </c>
      <c r="AD2">
        <v>73450.37864859309</v>
      </c>
      <c r="AE2">
        <v>100498.0484689757</v>
      </c>
      <c r="AF2">
        <v>6.8617583143512623E-6</v>
      </c>
      <c r="AG2">
        <v>6</v>
      </c>
      <c r="AH2">
        <v>90906.655773018705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6.9170999999999996</v>
      </c>
      <c r="E2">
        <v>14.46</v>
      </c>
      <c r="F2">
        <v>10.71</v>
      </c>
      <c r="G2">
        <v>8.35</v>
      </c>
      <c r="H2">
        <v>0.16</v>
      </c>
      <c r="I2">
        <v>77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77.489999999999995</v>
      </c>
      <c r="Q2">
        <v>3770.57</v>
      </c>
      <c r="R2">
        <v>149.62</v>
      </c>
      <c r="S2">
        <v>54.2</v>
      </c>
      <c r="T2">
        <v>47796.62</v>
      </c>
      <c r="U2">
        <v>0.36</v>
      </c>
      <c r="V2">
        <v>0.72</v>
      </c>
      <c r="W2">
        <v>0.33</v>
      </c>
      <c r="X2">
        <v>2.95</v>
      </c>
      <c r="Y2">
        <v>2</v>
      </c>
      <c r="Z2">
        <v>10</v>
      </c>
      <c r="AA2">
        <v>65.982403615599154</v>
      </c>
      <c r="AB2">
        <v>90.280035565032506</v>
      </c>
      <c r="AC2">
        <v>81.663835679553372</v>
      </c>
      <c r="AD2">
        <v>65982.403615599149</v>
      </c>
      <c r="AE2">
        <v>90280.035565032507</v>
      </c>
      <c r="AF2">
        <v>7.1319198523708732E-6</v>
      </c>
      <c r="AG2">
        <v>5</v>
      </c>
      <c r="AH2">
        <v>81663.835679553376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5.7119</v>
      </c>
      <c r="E2">
        <v>17.510000000000002</v>
      </c>
      <c r="F2">
        <v>13.6</v>
      </c>
      <c r="G2">
        <v>5.37</v>
      </c>
      <c r="H2">
        <v>0.28000000000000003</v>
      </c>
      <c r="I2">
        <v>152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71.23</v>
      </c>
      <c r="Q2">
        <v>3773.3</v>
      </c>
      <c r="R2">
        <v>242.56</v>
      </c>
      <c r="S2">
        <v>54.2</v>
      </c>
      <c r="T2">
        <v>93891.96</v>
      </c>
      <c r="U2">
        <v>0.22</v>
      </c>
      <c r="V2">
        <v>0.56999999999999995</v>
      </c>
      <c r="W2">
        <v>0.55000000000000004</v>
      </c>
      <c r="X2">
        <v>5.83</v>
      </c>
      <c r="Y2">
        <v>2</v>
      </c>
      <c r="Z2">
        <v>10</v>
      </c>
      <c r="AA2">
        <v>74.460863326658753</v>
      </c>
      <c r="AB2">
        <v>101.8806381849422</v>
      </c>
      <c r="AC2">
        <v>92.157293066970652</v>
      </c>
      <c r="AD2">
        <v>74460.863326658757</v>
      </c>
      <c r="AE2">
        <v>101880.6381849422</v>
      </c>
      <c r="AF2">
        <v>6.3935683706569421E-6</v>
      </c>
      <c r="AG2">
        <v>6</v>
      </c>
      <c r="AH2">
        <v>92157.293066970655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5.9786000000000001</v>
      </c>
      <c r="E2">
        <v>16.73</v>
      </c>
      <c r="F2">
        <v>11.27</v>
      </c>
      <c r="G2">
        <v>7.43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123.87</v>
      </c>
      <c r="Q2">
        <v>3771.05</v>
      </c>
      <c r="R2">
        <v>172.01</v>
      </c>
      <c r="S2">
        <v>54.2</v>
      </c>
      <c r="T2">
        <v>58920.79</v>
      </c>
      <c r="U2">
        <v>0.32</v>
      </c>
      <c r="V2">
        <v>0.68</v>
      </c>
      <c r="W2">
        <v>0.25</v>
      </c>
      <c r="X2">
        <v>3.5</v>
      </c>
      <c r="Y2">
        <v>2</v>
      </c>
      <c r="Z2">
        <v>10</v>
      </c>
      <c r="AA2">
        <v>94.195398891158135</v>
      </c>
      <c r="AB2">
        <v>128.88230037054009</v>
      </c>
      <c r="AC2">
        <v>116.5819545106546</v>
      </c>
      <c r="AD2">
        <v>94195.39889115814</v>
      </c>
      <c r="AE2">
        <v>128882.30037054011</v>
      </c>
      <c r="AF2">
        <v>5.7226101995186649E-6</v>
      </c>
      <c r="AG2">
        <v>6</v>
      </c>
      <c r="AH2">
        <v>116581.9545106546</v>
      </c>
    </row>
    <row r="3" spans="1:34" x14ac:dyDescent="0.25">
      <c r="A3">
        <v>1</v>
      </c>
      <c r="B3">
        <v>85</v>
      </c>
      <c r="C3" t="s">
        <v>34</v>
      </c>
      <c r="D3">
        <v>7.4345999999999997</v>
      </c>
      <c r="E3">
        <v>13.45</v>
      </c>
      <c r="F3">
        <v>9.52</v>
      </c>
      <c r="G3">
        <v>12.42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89.36</v>
      </c>
      <c r="Q3">
        <v>3769.24</v>
      </c>
      <c r="R3">
        <v>111.34</v>
      </c>
      <c r="S3">
        <v>54.2</v>
      </c>
      <c r="T3">
        <v>28809.22</v>
      </c>
      <c r="U3">
        <v>0.49</v>
      </c>
      <c r="V3">
        <v>0.81</v>
      </c>
      <c r="W3">
        <v>0.24</v>
      </c>
      <c r="X3">
        <v>1.76</v>
      </c>
      <c r="Y3">
        <v>2</v>
      </c>
      <c r="Z3">
        <v>10</v>
      </c>
      <c r="AA3">
        <v>69.570646148772013</v>
      </c>
      <c r="AB3">
        <v>95.189627301005302</v>
      </c>
      <c r="AC3">
        <v>86.104862870901769</v>
      </c>
      <c r="AD3">
        <v>69570.646148772008</v>
      </c>
      <c r="AE3">
        <v>95189.627301005297</v>
      </c>
      <c r="AF3">
        <v>7.116267652852082E-6</v>
      </c>
      <c r="AG3">
        <v>5</v>
      </c>
      <c r="AH3">
        <v>86104.862870901765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5.2386999999999997</v>
      </c>
      <c r="E2">
        <v>19.09</v>
      </c>
      <c r="F2">
        <v>15.03</v>
      </c>
      <c r="G2">
        <v>4.7699999999999996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69.959999999999994</v>
      </c>
      <c r="Q2">
        <v>3773.83</v>
      </c>
      <c r="R2">
        <v>288.64</v>
      </c>
      <c r="S2">
        <v>54.2</v>
      </c>
      <c r="T2">
        <v>116744.65</v>
      </c>
      <c r="U2">
        <v>0.19</v>
      </c>
      <c r="V2">
        <v>0.51</v>
      </c>
      <c r="W2">
        <v>0.66</v>
      </c>
      <c r="X2">
        <v>7.26</v>
      </c>
      <c r="Y2">
        <v>2</v>
      </c>
      <c r="Z2">
        <v>10</v>
      </c>
      <c r="AA2">
        <v>83.47298431617304</v>
      </c>
      <c r="AB2">
        <v>114.2114197095073</v>
      </c>
      <c r="AC2">
        <v>103.3112421091957</v>
      </c>
      <c r="AD2">
        <v>83472.984316173039</v>
      </c>
      <c r="AE2">
        <v>114211.4197095073</v>
      </c>
      <c r="AF2">
        <v>6.0010043184180493E-6</v>
      </c>
      <c r="AG2">
        <v>7</v>
      </c>
      <c r="AH2">
        <v>103311.24210919569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7.0865999999999998</v>
      </c>
      <c r="E2">
        <v>14.11</v>
      </c>
      <c r="F2">
        <v>10.19</v>
      </c>
      <c r="G2">
        <v>9.5500000000000007</v>
      </c>
      <c r="H2">
        <v>0.13</v>
      </c>
      <c r="I2">
        <v>64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16663.419999999998</v>
      </c>
      <c r="P2">
        <v>85.19</v>
      </c>
      <c r="Q2">
        <v>3770.45</v>
      </c>
      <c r="R2">
        <v>134.27000000000001</v>
      </c>
      <c r="S2">
        <v>54.2</v>
      </c>
      <c r="T2">
        <v>40187.75</v>
      </c>
      <c r="U2">
        <v>0.4</v>
      </c>
      <c r="V2">
        <v>0.76</v>
      </c>
      <c r="W2">
        <v>0.25</v>
      </c>
      <c r="X2">
        <v>2.42</v>
      </c>
      <c r="Y2">
        <v>2</v>
      </c>
      <c r="Z2">
        <v>10</v>
      </c>
      <c r="AA2">
        <v>68.437882342837582</v>
      </c>
      <c r="AB2">
        <v>93.639729887714452</v>
      </c>
      <c r="AC2">
        <v>84.702885491440213</v>
      </c>
      <c r="AD2">
        <v>68437.882342837576</v>
      </c>
      <c r="AE2">
        <v>93639.729887714449</v>
      </c>
      <c r="AF2">
        <v>7.0521138007120717E-6</v>
      </c>
      <c r="AG2">
        <v>5</v>
      </c>
      <c r="AH2">
        <v>84702.885491440218</v>
      </c>
    </row>
    <row r="3" spans="1:34" x14ac:dyDescent="0.25">
      <c r="A3">
        <v>1</v>
      </c>
      <c r="B3">
        <v>65</v>
      </c>
      <c r="C3" t="s">
        <v>34</v>
      </c>
      <c r="D3">
        <v>7.2484000000000002</v>
      </c>
      <c r="E3">
        <v>13.8</v>
      </c>
      <c r="F3">
        <v>10.01</v>
      </c>
      <c r="G3">
        <v>10.18</v>
      </c>
      <c r="H3">
        <v>0.26</v>
      </c>
      <c r="I3">
        <v>59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82.31</v>
      </c>
      <c r="Q3">
        <v>3770.44</v>
      </c>
      <c r="R3">
        <v>126.95</v>
      </c>
      <c r="S3">
        <v>54.2</v>
      </c>
      <c r="T3">
        <v>36549.01</v>
      </c>
      <c r="U3">
        <v>0.43</v>
      </c>
      <c r="V3">
        <v>0.77</v>
      </c>
      <c r="W3">
        <v>0.28000000000000003</v>
      </c>
      <c r="X3">
        <v>2.25</v>
      </c>
      <c r="Y3">
        <v>2</v>
      </c>
      <c r="Z3">
        <v>10</v>
      </c>
      <c r="AA3">
        <v>67.17476821052999</v>
      </c>
      <c r="AB3">
        <v>91.911481407229417</v>
      </c>
      <c r="AC3">
        <v>83.139578620320151</v>
      </c>
      <c r="AD3">
        <v>67174.76821052999</v>
      </c>
      <c r="AE3">
        <v>91911.48140722941</v>
      </c>
      <c r="AF3">
        <v>7.2131264178987647E-6</v>
      </c>
      <c r="AG3">
        <v>5</v>
      </c>
      <c r="AH3">
        <v>83139.578620320157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6.5551000000000004</v>
      </c>
      <c r="E2">
        <v>15.26</v>
      </c>
      <c r="F2">
        <v>10.66</v>
      </c>
      <c r="G2">
        <v>8.41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103.65</v>
      </c>
      <c r="Q2">
        <v>3771.03</v>
      </c>
      <c r="R2">
        <v>151.11000000000001</v>
      </c>
      <c r="S2">
        <v>54.2</v>
      </c>
      <c r="T2">
        <v>48545.62</v>
      </c>
      <c r="U2">
        <v>0.36</v>
      </c>
      <c r="V2">
        <v>0.72</v>
      </c>
      <c r="W2">
        <v>0.23</v>
      </c>
      <c r="X2">
        <v>2.89</v>
      </c>
      <c r="Y2">
        <v>2</v>
      </c>
      <c r="Z2">
        <v>10</v>
      </c>
      <c r="AA2">
        <v>76.010804062818067</v>
      </c>
      <c r="AB2">
        <v>104.0013354787137</v>
      </c>
      <c r="AC2">
        <v>94.075593987442588</v>
      </c>
      <c r="AD2">
        <v>76010.804062818061</v>
      </c>
      <c r="AE2">
        <v>104001.33547871371</v>
      </c>
      <c r="AF2">
        <v>6.39143667171448E-6</v>
      </c>
      <c r="AG2">
        <v>5</v>
      </c>
      <c r="AH2">
        <v>94075.593987442582</v>
      </c>
    </row>
    <row r="3" spans="1:34" x14ac:dyDescent="0.25">
      <c r="A3">
        <v>1</v>
      </c>
      <c r="B3">
        <v>75</v>
      </c>
      <c r="C3" t="s">
        <v>34</v>
      </c>
      <c r="D3">
        <v>7.3537999999999997</v>
      </c>
      <c r="E3">
        <v>13.6</v>
      </c>
      <c r="F3">
        <v>9.73</v>
      </c>
      <c r="G3">
        <v>11.23</v>
      </c>
      <c r="H3">
        <v>0.23</v>
      </c>
      <c r="I3">
        <v>52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86.05</v>
      </c>
      <c r="Q3">
        <v>3770.16</v>
      </c>
      <c r="R3">
        <v>118.08</v>
      </c>
      <c r="S3">
        <v>54.2</v>
      </c>
      <c r="T3">
        <v>32150.61</v>
      </c>
      <c r="U3">
        <v>0.46</v>
      </c>
      <c r="V3">
        <v>0.79</v>
      </c>
      <c r="W3">
        <v>0.25</v>
      </c>
      <c r="X3">
        <v>1.97</v>
      </c>
      <c r="Y3">
        <v>2</v>
      </c>
      <c r="Z3">
        <v>10</v>
      </c>
      <c r="AA3">
        <v>68.402030439458883</v>
      </c>
      <c r="AB3">
        <v>93.590675731837422</v>
      </c>
      <c r="AC3">
        <v>84.65851299535214</v>
      </c>
      <c r="AD3">
        <v>68402.030439458889</v>
      </c>
      <c r="AE3">
        <v>93590.675731837415</v>
      </c>
      <c r="AF3">
        <v>7.170195267265784E-6</v>
      </c>
      <c r="AG3">
        <v>5</v>
      </c>
      <c r="AH3">
        <v>84658.512995352139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5.4637000000000002</v>
      </c>
      <c r="E2">
        <v>18.3</v>
      </c>
      <c r="F2">
        <v>11.89</v>
      </c>
      <c r="G2">
        <v>6.73</v>
      </c>
      <c r="H2">
        <v>0.1</v>
      </c>
      <c r="I2">
        <v>106</v>
      </c>
      <c r="J2">
        <v>185.69</v>
      </c>
      <c r="K2">
        <v>53.44</v>
      </c>
      <c r="L2">
        <v>1</v>
      </c>
      <c r="M2">
        <v>104</v>
      </c>
      <c r="N2">
        <v>36.26</v>
      </c>
      <c r="O2">
        <v>23136.14</v>
      </c>
      <c r="P2">
        <v>144.41</v>
      </c>
      <c r="Q2">
        <v>3769.72</v>
      </c>
      <c r="R2">
        <v>192.63</v>
      </c>
      <c r="S2">
        <v>54.2</v>
      </c>
      <c r="T2">
        <v>69156.75</v>
      </c>
      <c r="U2">
        <v>0.28000000000000003</v>
      </c>
      <c r="V2">
        <v>0.65</v>
      </c>
      <c r="W2">
        <v>0.28000000000000003</v>
      </c>
      <c r="X2">
        <v>4.13</v>
      </c>
      <c r="Y2">
        <v>2</v>
      </c>
      <c r="Z2">
        <v>10</v>
      </c>
      <c r="AA2">
        <v>105.34886817847079</v>
      </c>
      <c r="AB2">
        <v>144.14296910577099</v>
      </c>
      <c r="AC2">
        <v>130.38616644028289</v>
      </c>
      <c r="AD2">
        <v>105348.8681784708</v>
      </c>
      <c r="AE2">
        <v>144142.96910577099</v>
      </c>
      <c r="AF2">
        <v>5.1420194733614424E-6</v>
      </c>
      <c r="AG2">
        <v>6</v>
      </c>
      <c r="AH2">
        <v>130386.1664402829</v>
      </c>
    </row>
    <row r="3" spans="1:34" x14ac:dyDescent="0.25">
      <c r="A3">
        <v>1</v>
      </c>
      <c r="B3">
        <v>95</v>
      </c>
      <c r="C3" t="s">
        <v>34</v>
      </c>
      <c r="D3">
        <v>7.5174000000000003</v>
      </c>
      <c r="E3">
        <v>13.3</v>
      </c>
      <c r="F3">
        <v>9.31</v>
      </c>
      <c r="G3">
        <v>13.62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92.72</v>
      </c>
      <c r="Q3">
        <v>3769.64</v>
      </c>
      <c r="R3">
        <v>104.28</v>
      </c>
      <c r="S3">
        <v>54.2</v>
      </c>
      <c r="T3">
        <v>25308.29</v>
      </c>
      <c r="U3">
        <v>0.52</v>
      </c>
      <c r="V3">
        <v>0.83</v>
      </c>
      <c r="W3">
        <v>0.23</v>
      </c>
      <c r="X3">
        <v>1.55</v>
      </c>
      <c r="Y3">
        <v>2</v>
      </c>
      <c r="Z3">
        <v>10</v>
      </c>
      <c r="AA3">
        <v>70.641163132743557</v>
      </c>
      <c r="AB3">
        <v>96.654355866350599</v>
      </c>
      <c r="AC3">
        <v>87.429799797730439</v>
      </c>
      <c r="AD3">
        <v>70641.163132743561</v>
      </c>
      <c r="AE3">
        <v>96654.355866350597</v>
      </c>
      <c r="AF3">
        <v>7.0748059353638206E-6</v>
      </c>
      <c r="AG3">
        <v>5</v>
      </c>
      <c r="AH3">
        <v>87429.799797730433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5.2126999999999999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155.13</v>
      </c>
      <c r="Q2">
        <v>3771.21</v>
      </c>
      <c r="R2">
        <v>204.44</v>
      </c>
      <c r="S2">
        <v>54.2</v>
      </c>
      <c r="T2">
        <v>75022.399999999994</v>
      </c>
      <c r="U2">
        <v>0.27</v>
      </c>
      <c r="V2">
        <v>0.63</v>
      </c>
      <c r="W2">
        <v>0.28999999999999998</v>
      </c>
      <c r="X2">
        <v>4.47</v>
      </c>
      <c r="Y2">
        <v>2</v>
      </c>
      <c r="Z2">
        <v>10</v>
      </c>
      <c r="AA2">
        <v>120.5080208201383</v>
      </c>
      <c r="AB2">
        <v>164.88439052470491</v>
      </c>
      <c r="AC2">
        <v>149.14805570976819</v>
      </c>
      <c r="AD2">
        <v>120508.02082013831</v>
      </c>
      <c r="AE2">
        <v>164884.39052470491</v>
      </c>
      <c r="AF2">
        <v>4.8668912336471423E-6</v>
      </c>
      <c r="AG2">
        <v>7</v>
      </c>
      <c r="AH2">
        <v>149148.0557097682</v>
      </c>
    </row>
    <row r="3" spans="1:34" x14ac:dyDescent="0.25">
      <c r="A3">
        <v>1</v>
      </c>
      <c r="B3">
        <v>100</v>
      </c>
      <c r="C3" t="s">
        <v>34</v>
      </c>
      <c r="D3">
        <v>7.5374999999999996</v>
      </c>
      <c r="E3">
        <v>13.27</v>
      </c>
      <c r="F3">
        <v>9.23</v>
      </c>
      <c r="G3">
        <v>14.21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94.66</v>
      </c>
      <c r="Q3">
        <v>3769.39</v>
      </c>
      <c r="R3">
        <v>102.09</v>
      </c>
      <c r="S3">
        <v>54.2</v>
      </c>
      <c r="T3">
        <v>24221.18</v>
      </c>
      <c r="U3">
        <v>0.53</v>
      </c>
      <c r="V3">
        <v>0.83</v>
      </c>
      <c r="W3">
        <v>0.22</v>
      </c>
      <c r="X3">
        <v>1.47</v>
      </c>
      <c r="Y3">
        <v>2</v>
      </c>
      <c r="Z3">
        <v>10</v>
      </c>
      <c r="AA3">
        <v>71.288939751910675</v>
      </c>
      <c r="AB3">
        <v>97.540672414582104</v>
      </c>
      <c r="AC3">
        <v>88.231527538552101</v>
      </c>
      <c r="AD3">
        <v>71288.939751910671</v>
      </c>
      <c r="AE3">
        <v>97540.672414582106</v>
      </c>
      <c r="AF3">
        <v>7.0374647828601936E-6</v>
      </c>
      <c r="AG3">
        <v>5</v>
      </c>
      <c r="AH3">
        <v>88231.527538552094</v>
      </c>
    </row>
    <row r="4" spans="1:34" x14ac:dyDescent="0.25">
      <c r="A4">
        <v>2</v>
      </c>
      <c r="B4">
        <v>100</v>
      </c>
      <c r="C4" t="s">
        <v>34</v>
      </c>
      <c r="D4">
        <v>7.5347999999999997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95.43</v>
      </c>
      <c r="Q4">
        <v>3769.22</v>
      </c>
      <c r="R4">
        <v>102.24</v>
      </c>
      <c r="S4">
        <v>54.2</v>
      </c>
      <c r="T4">
        <v>24297.53</v>
      </c>
      <c r="U4">
        <v>0.53</v>
      </c>
      <c r="V4">
        <v>0.83</v>
      </c>
      <c r="W4">
        <v>0.22</v>
      </c>
      <c r="X4">
        <v>1.48</v>
      </c>
      <c r="Y4">
        <v>2</v>
      </c>
      <c r="Z4">
        <v>10</v>
      </c>
      <c r="AA4">
        <v>71.44728727287611</v>
      </c>
      <c r="AB4">
        <v>97.757330478566516</v>
      </c>
      <c r="AC4">
        <v>88.427508060991386</v>
      </c>
      <c r="AD4">
        <v>71447.287272876114</v>
      </c>
      <c r="AE4">
        <v>97757.33047856651</v>
      </c>
      <c r="AF4">
        <v>7.0349438999529013E-6</v>
      </c>
      <c r="AG4">
        <v>5</v>
      </c>
      <c r="AH4">
        <v>88427.508060991386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7.0547000000000004</v>
      </c>
      <c r="E2">
        <v>14.18</v>
      </c>
      <c r="F2">
        <v>10.42</v>
      </c>
      <c r="G2">
        <v>8.93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78.87</v>
      </c>
      <c r="Q2">
        <v>3771.59</v>
      </c>
      <c r="R2">
        <v>140.07</v>
      </c>
      <c r="S2">
        <v>54.2</v>
      </c>
      <c r="T2">
        <v>43058.35</v>
      </c>
      <c r="U2">
        <v>0.39</v>
      </c>
      <c r="V2">
        <v>0.74</v>
      </c>
      <c r="W2">
        <v>0.31</v>
      </c>
      <c r="X2">
        <v>2.65</v>
      </c>
      <c r="Y2">
        <v>2</v>
      </c>
      <c r="Z2">
        <v>10</v>
      </c>
      <c r="AA2">
        <v>66.2471920314036</v>
      </c>
      <c r="AB2">
        <v>90.64233075717641</v>
      </c>
      <c r="AC2">
        <v>81.991553927043682</v>
      </c>
      <c r="AD2">
        <v>66247.192031403596</v>
      </c>
      <c r="AE2">
        <v>90642.330757176416</v>
      </c>
      <c r="AF2">
        <v>7.1827587582203401E-6</v>
      </c>
      <c r="AG2">
        <v>5</v>
      </c>
      <c r="AH2">
        <v>81991.553927043686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3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5.2126999999999999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155.13</v>
      </c>
      <c r="Q2">
        <v>3771.21</v>
      </c>
      <c r="R2">
        <v>204.44</v>
      </c>
      <c r="S2">
        <v>54.2</v>
      </c>
      <c r="T2">
        <v>75022.399999999994</v>
      </c>
      <c r="U2">
        <v>0.27</v>
      </c>
      <c r="V2">
        <v>0.63</v>
      </c>
      <c r="W2">
        <v>0.28999999999999998</v>
      </c>
      <c r="X2">
        <v>4.47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7.5374999999999996</v>
      </c>
      <c r="E3">
        <v>13.27</v>
      </c>
      <c r="F3">
        <v>9.23</v>
      </c>
      <c r="G3">
        <v>14.21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39.950000000000003</v>
      </c>
      <c r="O3">
        <v>24447.22</v>
      </c>
      <c r="P3">
        <v>94.66</v>
      </c>
      <c r="Q3">
        <v>3769.39</v>
      </c>
      <c r="R3">
        <v>102.09</v>
      </c>
      <c r="S3">
        <v>54.2</v>
      </c>
      <c r="T3">
        <v>24221.18</v>
      </c>
      <c r="U3">
        <v>0.53</v>
      </c>
      <c r="V3">
        <v>0.83</v>
      </c>
      <c r="W3">
        <v>0.22</v>
      </c>
      <c r="X3">
        <v>1.47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7.5347999999999997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95.43</v>
      </c>
      <c r="Q4">
        <v>3769.22</v>
      </c>
      <c r="R4">
        <v>102.24</v>
      </c>
      <c r="S4">
        <v>54.2</v>
      </c>
      <c r="T4">
        <v>24297.53</v>
      </c>
      <c r="U4">
        <v>0.53</v>
      </c>
      <c r="V4">
        <v>0.83</v>
      </c>
      <c r="W4">
        <v>0.22</v>
      </c>
      <c r="X4">
        <v>1.48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6.5735000000000001</v>
      </c>
      <c r="E5">
        <v>15.21</v>
      </c>
      <c r="F5">
        <v>11.46</v>
      </c>
      <c r="G5">
        <v>7.16</v>
      </c>
      <c r="H5">
        <v>0.2</v>
      </c>
      <c r="I5">
        <v>96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74.98</v>
      </c>
      <c r="Q5">
        <v>3771.24</v>
      </c>
      <c r="R5">
        <v>173.62</v>
      </c>
      <c r="S5">
        <v>54.2</v>
      </c>
      <c r="T5">
        <v>59700.38</v>
      </c>
      <c r="U5">
        <v>0.31</v>
      </c>
      <c r="V5">
        <v>0.67</v>
      </c>
      <c r="W5">
        <v>0.39</v>
      </c>
      <c r="X5">
        <v>3.69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6.0744999999999996</v>
      </c>
      <c r="E6">
        <v>16.46</v>
      </c>
      <c r="F6">
        <v>12.64</v>
      </c>
      <c r="G6">
        <v>5.97</v>
      </c>
      <c r="H6">
        <v>0.24</v>
      </c>
      <c r="I6">
        <v>127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72.33</v>
      </c>
      <c r="Q6">
        <v>3773.13</v>
      </c>
      <c r="R6">
        <v>211.81</v>
      </c>
      <c r="S6">
        <v>54.2</v>
      </c>
      <c r="T6">
        <v>78639.67</v>
      </c>
      <c r="U6">
        <v>0.26</v>
      </c>
      <c r="V6">
        <v>0.61</v>
      </c>
      <c r="W6">
        <v>0.48</v>
      </c>
      <c r="X6">
        <v>4.88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4.5507999999999997</v>
      </c>
      <c r="E7">
        <v>21.97</v>
      </c>
      <c r="F7">
        <v>17.48</v>
      </c>
      <c r="G7">
        <v>4.16</v>
      </c>
      <c r="H7">
        <v>0.43</v>
      </c>
      <c r="I7">
        <v>252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68.63</v>
      </c>
      <c r="Q7">
        <v>3776.43</v>
      </c>
      <c r="R7">
        <v>367.48</v>
      </c>
      <c r="S7">
        <v>54.2</v>
      </c>
      <c r="T7">
        <v>155850.47</v>
      </c>
      <c r="U7">
        <v>0.15</v>
      </c>
      <c r="V7">
        <v>0.44</v>
      </c>
      <c r="W7">
        <v>0.84</v>
      </c>
      <c r="X7">
        <v>9.6999999999999993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6.9012000000000002</v>
      </c>
      <c r="E8">
        <v>14.49</v>
      </c>
      <c r="F8">
        <v>10.3</v>
      </c>
      <c r="G8">
        <v>9.09</v>
      </c>
      <c r="H8">
        <v>0.12</v>
      </c>
      <c r="I8">
        <v>68</v>
      </c>
      <c r="J8">
        <v>141.81</v>
      </c>
      <c r="K8">
        <v>47.83</v>
      </c>
      <c r="L8">
        <v>1</v>
      </c>
      <c r="M8">
        <v>61</v>
      </c>
      <c r="N8">
        <v>22.98</v>
      </c>
      <c r="O8">
        <v>17723.39</v>
      </c>
      <c r="P8">
        <v>92.53</v>
      </c>
      <c r="Q8">
        <v>3770.88</v>
      </c>
      <c r="R8">
        <v>138.78</v>
      </c>
      <c r="S8">
        <v>54.2</v>
      </c>
      <c r="T8">
        <v>42418.64</v>
      </c>
      <c r="U8">
        <v>0.39</v>
      </c>
      <c r="V8">
        <v>0.75</v>
      </c>
      <c r="W8">
        <v>0.23</v>
      </c>
      <c r="X8">
        <v>2.5299999999999998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7.3198999999999996</v>
      </c>
      <c r="E9">
        <v>13.66</v>
      </c>
      <c r="F9">
        <v>9.84</v>
      </c>
      <c r="G9">
        <v>10.74</v>
      </c>
      <c r="H9">
        <v>0.25</v>
      </c>
      <c r="I9">
        <v>55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84.18</v>
      </c>
      <c r="Q9">
        <v>3771.1</v>
      </c>
      <c r="R9">
        <v>121.45</v>
      </c>
      <c r="S9">
        <v>54.2</v>
      </c>
      <c r="T9">
        <v>33822.51</v>
      </c>
      <c r="U9">
        <v>0.45</v>
      </c>
      <c r="V9">
        <v>0.78</v>
      </c>
      <c r="W9">
        <v>0.27</v>
      </c>
      <c r="X9">
        <v>2.08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5.6970999999999998</v>
      </c>
      <c r="E10">
        <v>17.55</v>
      </c>
      <c r="F10">
        <v>11.61</v>
      </c>
      <c r="G10">
        <v>7.04</v>
      </c>
      <c r="H10">
        <v>0.1</v>
      </c>
      <c r="I10">
        <v>99</v>
      </c>
      <c r="J10">
        <v>176.73</v>
      </c>
      <c r="K10">
        <v>52.44</v>
      </c>
      <c r="L10">
        <v>1</v>
      </c>
      <c r="M10">
        <v>97</v>
      </c>
      <c r="N10">
        <v>33.29</v>
      </c>
      <c r="O10">
        <v>22031.19</v>
      </c>
      <c r="P10">
        <v>134.6</v>
      </c>
      <c r="Q10">
        <v>3771.03</v>
      </c>
      <c r="R10">
        <v>183.55</v>
      </c>
      <c r="S10">
        <v>54.2</v>
      </c>
      <c r="T10">
        <v>64653.22</v>
      </c>
      <c r="U10">
        <v>0.3</v>
      </c>
      <c r="V10">
        <v>0.66</v>
      </c>
      <c r="W10">
        <v>0.26</v>
      </c>
      <c r="X10">
        <v>3.85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7.5129999999999999</v>
      </c>
      <c r="E11">
        <v>13.31</v>
      </c>
      <c r="F11">
        <v>9.36</v>
      </c>
      <c r="G11">
        <v>13.06</v>
      </c>
      <c r="H11">
        <v>0.2</v>
      </c>
      <c r="I11">
        <v>43</v>
      </c>
      <c r="J11">
        <v>178.21</v>
      </c>
      <c r="K11">
        <v>52.44</v>
      </c>
      <c r="L11">
        <v>2</v>
      </c>
      <c r="M11">
        <v>0</v>
      </c>
      <c r="N11">
        <v>33.770000000000003</v>
      </c>
      <c r="O11">
        <v>22213.89</v>
      </c>
      <c r="P11">
        <v>90.58</v>
      </c>
      <c r="Q11">
        <v>3770.11</v>
      </c>
      <c r="R11">
        <v>105.86</v>
      </c>
      <c r="S11">
        <v>54.2</v>
      </c>
      <c r="T11">
        <v>26086.62</v>
      </c>
      <c r="U11">
        <v>0.51</v>
      </c>
      <c r="V11">
        <v>0.82</v>
      </c>
      <c r="W11">
        <v>0.23</v>
      </c>
      <c r="X11">
        <v>1.6</v>
      </c>
      <c r="Y11">
        <v>2</v>
      </c>
      <c r="Z11">
        <v>10</v>
      </c>
    </row>
    <row r="12" spans="1:26" x14ac:dyDescent="0.25">
      <c r="A12">
        <v>0</v>
      </c>
      <c r="B12">
        <v>10</v>
      </c>
      <c r="C12" t="s">
        <v>34</v>
      </c>
      <c r="D12">
        <v>3.5508000000000002</v>
      </c>
      <c r="E12">
        <v>28.16</v>
      </c>
      <c r="F12">
        <v>22.33</v>
      </c>
      <c r="G12">
        <v>3.55</v>
      </c>
      <c r="H12">
        <v>0.64</v>
      </c>
      <c r="I12">
        <v>377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64.400000000000006</v>
      </c>
      <c r="Q12">
        <v>3782.39</v>
      </c>
      <c r="R12">
        <v>523.52</v>
      </c>
      <c r="S12">
        <v>54.2</v>
      </c>
      <c r="T12">
        <v>233248.21</v>
      </c>
      <c r="U12">
        <v>0.1</v>
      </c>
      <c r="V12">
        <v>0.35</v>
      </c>
      <c r="W12">
        <v>1.21</v>
      </c>
      <c r="X12">
        <v>14.54</v>
      </c>
      <c r="Y12">
        <v>2</v>
      </c>
      <c r="Z12">
        <v>10</v>
      </c>
    </row>
    <row r="13" spans="1:26" x14ac:dyDescent="0.25">
      <c r="A13">
        <v>0</v>
      </c>
      <c r="B13">
        <v>45</v>
      </c>
      <c r="C13" t="s">
        <v>34</v>
      </c>
      <c r="D13">
        <v>6.7846000000000002</v>
      </c>
      <c r="E13">
        <v>14.74</v>
      </c>
      <c r="F13">
        <v>11</v>
      </c>
      <c r="G13">
        <v>7.77</v>
      </c>
      <c r="H13">
        <v>0.18</v>
      </c>
      <c r="I13">
        <v>85</v>
      </c>
      <c r="J13">
        <v>98.71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75.849999999999994</v>
      </c>
      <c r="Q13">
        <v>3770.82</v>
      </c>
      <c r="R13">
        <v>158.96</v>
      </c>
      <c r="S13">
        <v>54.2</v>
      </c>
      <c r="T13">
        <v>52426.98</v>
      </c>
      <c r="U13">
        <v>0.34</v>
      </c>
      <c r="V13">
        <v>0.7</v>
      </c>
      <c r="W13">
        <v>0.35</v>
      </c>
      <c r="X13">
        <v>3.24</v>
      </c>
      <c r="Y13">
        <v>2</v>
      </c>
      <c r="Z13">
        <v>10</v>
      </c>
    </row>
    <row r="14" spans="1:26" x14ac:dyDescent="0.25">
      <c r="A14">
        <v>0</v>
      </c>
      <c r="B14">
        <v>60</v>
      </c>
      <c r="C14" t="s">
        <v>34</v>
      </c>
      <c r="D14">
        <v>7.1294000000000004</v>
      </c>
      <c r="E14">
        <v>14.03</v>
      </c>
      <c r="F14">
        <v>10.23</v>
      </c>
      <c r="G14">
        <v>9.4499999999999993</v>
      </c>
      <c r="H14">
        <v>0.14000000000000001</v>
      </c>
      <c r="I14">
        <v>65</v>
      </c>
      <c r="J14">
        <v>124.63</v>
      </c>
      <c r="K14">
        <v>45</v>
      </c>
      <c r="L14">
        <v>1</v>
      </c>
      <c r="M14">
        <v>9</v>
      </c>
      <c r="N14">
        <v>18.64</v>
      </c>
      <c r="O14">
        <v>15605.44</v>
      </c>
      <c r="P14">
        <v>80.72</v>
      </c>
      <c r="Q14">
        <v>3769.53</v>
      </c>
      <c r="R14">
        <v>134.62</v>
      </c>
      <c r="S14">
        <v>54.2</v>
      </c>
      <c r="T14">
        <v>40353.620000000003</v>
      </c>
      <c r="U14">
        <v>0.4</v>
      </c>
      <c r="V14">
        <v>0.75</v>
      </c>
      <c r="W14">
        <v>0.28000000000000003</v>
      </c>
      <c r="X14">
        <v>2.4700000000000002</v>
      </c>
      <c r="Y14">
        <v>2</v>
      </c>
      <c r="Z14">
        <v>10</v>
      </c>
    </row>
    <row r="15" spans="1:26" x14ac:dyDescent="0.25">
      <c r="A15">
        <v>1</v>
      </c>
      <c r="B15">
        <v>60</v>
      </c>
      <c r="C15" t="s">
        <v>34</v>
      </c>
      <c r="D15">
        <v>7.1588000000000003</v>
      </c>
      <c r="E15">
        <v>13.97</v>
      </c>
      <c r="F15">
        <v>10.199999999999999</v>
      </c>
      <c r="G15">
        <v>9.56</v>
      </c>
      <c r="H15">
        <v>0.28000000000000003</v>
      </c>
      <c r="I15">
        <v>64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80.989999999999995</v>
      </c>
      <c r="Q15">
        <v>3770.25</v>
      </c>
      <c r="R15">
        <v>133.09</v>
      </c>
      <c r="S15">
        <v>54.2</v>
      </c>
      <c r="T15">
        <v>39596.99</v>
      </c>
      <c r="U15">
        <v>0.41</v>
      </c>
      <c r="V15">
        <v>0.76</v>
      </c>
      <c r="W15">
        <v>0.28999999999999998</v>
      </c>
      <c r="X15">
        <v>2.44</v>
      </c>
      <c r="Y15">
        <v>2</v>
      </c>
      <c r="Z15">
        <v>10</v>
      </c>
    </row>
    <row r="16" spans="1:26" x14ac:dyDescent="0.25">
      <c r="A16">
        <v>0</v>
      </c>
      <c r="B16">
        <v>80</v>
      </c>
      <c r="C16" t="s">
        <v>34</v>
      </c>
      <c r="D16">
        <v>6.2805999999999997</v>
      </c>
      <c r="E16">
        <v>15.92</v>
      </c>
      <c r="F16">
        <v>10.92</v>
      </c>
      <c r="G16">
        <v>7.9</v>
      </c>
      <c r="H16">
        <v>0.11</v>
      </c>
      <c r="I16">
        <v>83</v>
      </c>
      <c r="J16">
        <v>159.12</v>
      </c>
      <c r="K16">
        <v>50.28</v>
      </c>
      <c r="L16">
        <v>1</v>
      </c>
      <c r="M16">
        <v>81</v>
      </c>
      <c r="N16">
        <v>27.84</v>
      </c>
      <c r="O16">
        <v>19859.16</v>
      </c>
      <c r="P16">
        <v>113.25</v>
      </c>
      <c r="Q16">
        <v>3771.19</v>
      </c>
      <c r="R16">
        <v>160.08000000000001</v>
      </c>
      <c r="S16">
        <v>54.2</v>
      </c>
      <c r="T16">
        <v>52997.04</v>
      </c>
      <c r="U16">
        <v>0.34</v>
      </c>
      <c r="V16">
        <v>0.71</v>
      </c>
      <c r="W16">
        <v>0.24</v>
      </c>
      <c r="X16">
        <v>3.16</v>
      </c>
      <c r="Y16">
        <v>2</v>
      </c>
      <c r="Z16">
        <v>10</v>
      </c>
    </row>
    <row r="17" spans="1:26" x14ac:dyDescent="0.25">
      <c r="A17">
        <v>1</v>
      </c>
      <c r="B17">
        <v>80</v>
      </c>
      <c r="C17" t="s">
        <v>34</v>
      </c>
      <c r="D17">
        <v>7.3785999999999996</v>
      </c>
      <c r="E17">
        <v>13.55</v>
      </c>
      <c r="F17">
        <v>9.65</v>
      </c>
      <c r="G17">
        <v>11.82</v>
      </c>
      <c r="H17">
        <v>0.22</v>
      </c>
      <c r="I17">
        <v>49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20034.400000000001</v>
      </c>
      <c r="P17">
        <v>88.06</v>
      </c>
      <c r="Q17">
        <v>3770.38</v>
      </c>
      <c r="R17">
        <v>115.36</v>
      </c>
      <c r="S17">
        <v>54.2</v>
      </c>
      <c r="T17">
        <v>30808.42</v>
      </c>
      <c r="U17">
        <v>0.47</v>
      </c>
      <c r="V17">
        <v>0.8</v>
      </c>
      <c r="W17">
        <v>0.25</v>
      </c>
      <c r="X17">
        <v>1.89</v>
      </c>
      <c r="Y17">
        <v>2</v>
      </c>
      <c r="Z17">
        <v>10</v>
      </c>
    </row>
    <row r="18" spans="1:26" x14ac:dyDescent="0.25">
      <c r="A18">
        <v>0</v>
      </c>
      <c r="B18">
        <v>35</v>
      </c>
      <c r="C18" t="s">
        <v>34</v>
      </c>
      <c r="D18">
        <v>6.3666999999999998</v>
      </c>
      <c r="E18">
        <v>15.71</v>
      </c>
      <c r="F18">
        <v>11.94</v>
      </c>
      <c r="G18">
        <v>6.57</v>
      </c>
      <c r="H18">
        <v>0.22</v>
      </c>
      <c r="I18">
        <v>109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10204.209999999999</v>
      </c>
      <c r="P18">
        <v>73.47</v>
      </c>
      <c r="Q18">
        <v>3771.16</v>
      </c>
      <c r="R18">
        <v>189.05</v>
      </c>
      <c r="S18">
        <v>54.2</v>
      </c>
      <c r="T18">
        <v>67352.09</v>
      </c>
      <c r="U18">
        <v>0.28999999999999998</v>
      </c>
      <c r="V18">
        <v>0.65</v>
      </c>
      <c r="W18">
        <v>0.42</v>
      </c>
      <c r="X18">
        <v>4.17</v>
      </c>
      <c r="Y18">
        <v>2</v>
      </c>
      <c r="Z18">
        <v>10</v>
      </c>
    </row>
    <row r="19" spans="1:26" x14ac:dyDescent="0.25">
      <c r="A19">
        <v>0</v>
      </c>
      <c r="B19">
        <v>50</v>
      </c>
      <c r="C19" t="s">
        <v>34</v>
      </c>
      <c r="D19">
        <v>6.9170999999999996</v>
      </c>
      <c r="E19">
        <v>14.46</v>
      </c>
      <c r="F19">
        <v>10.71</v>
      </c>
      <c r="G19">
        <v>8.35</v>
      </c>
      <c r="H19">
        <v>0.16</v>
      </c>
      <c r="I19">
        <v>77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77.489999999999995</v>
      </c>
      <c r="Q19">
        <v>3770.57</v>
      </c>
      <c r="R19">
        <v>149.62</v>
      </c>
      <c r="S19">
        <v>54.2</v>
      </c>
      <c r="T19">
        <v>47796.62</v>
      </c>
      <c r="U19">
        <v>0.36</v>
      </c>
      <c r="V19">
        <v>0.72</v>
      </c>
      <c r="W19">
        <v>0.33</v>
      </c>
      <c r="X19">
        <v>2.95</v>
      </c>
      <c r="Y19">
        <v>2</v>
      </c>
      <c r="Z19">
        <v>10</v>
      </c>
    </row>
    <row r="20" spans="1:26" x14ac:dyDescent="0.25">
      <c r="A20">
        <v>0</v>
      </c>
      <c r="B20">
        <v>25</v>
      </c>
      <c r="C20" t="s">
        <v>34</v>
      </c>
      <c r="D20">
        <v>5.7119</v>
      </c>
      <c r="E20">
        <v>17.510000000000002</v>
      </c>
      <c r="F20">
        <v>13.6</v>
      </c>
      <c r="G20">
        <v>5.37</v>
      </c>
      <c r="H20">
        <v>0.28000000000000003</v>
      </c>
      <c r="I20">
        <v>152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71.23</v>
      </c>
      <c r="Q20">
        <v>3773.3</v>
      </c>
      <c r="R20">
        <v>242.56</v>
      </c>
      <c r="S20">
        <v>54.2</v>
      </c>
      <c r="T20">
        <v>93891.96</v>
      </c>
      <c r="U20">
        <v>0.22</v>
      </c>
      <c r="V20">
        <v>0.56999999999999995</v>
      </c>
      <c r="W20">
        <v>0.55000000000000004</v>
      </c>
      <c r="X20">
        <v>5.83</v>
      </c>
      <c r="Y20">
        <v>2</v>
      </c>
      <c r="Z20">
        <v>10</v>
      </c>
    </row>
    <row r="21" spans="1:26" x14ac:dyDescent="0.25">
      <c r="A21">
        <v>0</v>
      </c>
      <c r="B21">
        <v>85</v>
      </c>
      <c r="C21" t="s">
        <v>34</v>
      </c>
      <c r="D21">
        <v>5.9786000000000001</v>
      </c>
      <c r="E21">
        <v>16.73</v>
      </c>
      <c r="F21">
        <v>11.27</v>
      </c>
      <c r="G21">
        <v>7.43</v>
      </c>
      <c r="H21">
        <v>0.11</v>
      </c>
      <c r="I21">
        <v>91</v>
      </c>
      <c r="J21">
        <v>167.88</v>
      </c>
      <c r="K21">
        <v>51.39</v>
      </c>
      <c r="L21">
        <v>1</v>
      </c>
      <c r="M21">
        <v>89</v>
      </c>
      <c r="N21">
        <v>30.49</v>
      </c>
      <c r="O21">
        <v>20939.59</v>
      </c>
      <c r="P21">
        <v>123.87</v>
      </c>
      <c r="Q21">
        <v>3771.05</v>
      </c>
      <c r="R21">
        <v>172.01</v>
      </c>
      <c r="S21">
        <v>54.2</v>
      </c>
      <c r="T21">
        <v>58920.79</v>
      </c>
      <c r="U21">
        <v>0.32</v>
      </c>
      <c r="V21">
        <v>0.68</v>
      </c>
      <c r="W21">
        <v>0.25</v>
      </c>
      <c r="X21">
        <v>3.5</v>
      </c>
      <c r="Y21">
        <v>2</v>
      </c>
      <c r="Z21">
        <v>10</v>
      </c>
    </row>
    <row r="22" spans="1:26" x14ac:dyDescent="0.25">
      <c r="A22">
        <v>1</v>
      </c>
      <c r="B22">
        <v>85</v>
      </c>
      <c r="C22" t="s">
        <v>34</v>
      </c>
      <c r="D22">
        <v>7.4345999999999997</v>
      </c>
      <c r="E22">
        <v>13.45</v>
      </c>
      <c r="F22">
        <v>9.52</v>
      </c>
      <c r="G22">
        <v>12.42</v>
      </c>
      <c r="H22">
        <v>0.21</v>
      </c>
      <c r="I22">
        <v>46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89.36</v>
      </c>
      <c r="Q22">
        <v>3769.24</v>
      </c>
      <c r="R22">
        <v>111.34</v>
      </c>
      <c r="S22">
        <v>54.2</v>
      </c>
      <c r="T22">
        <v>28809.22</v>
      </c>
      <c r="U22">
        <v>0.49</v>
      </c>
      <c r="V22">
        <v>0.81</v>
      </c>
      <c r="W22">
        <v>0.24</v>
      </c>
      <c r="X22">
        <v>1.76</v>
      </c>
      <c r="Y22">
        <v>2</v>
      </c>
      <c r="Z22">
        <v>10</v>
      </c>
    </row>
    <row r="23" spans="1:26" x14ac:dyDescent="0.25">
      <c r="A23">
        <v>0</v>
      </c>
      <c r="B23">
        <v>20</v>
      </c>
      <c r="C23" t="s">
        <v>34</v>
      </c>
      <c r="D23">
        <v>5.2386999999999997</v>
      </c>
      <c r="E23">
        <v>19.09</v>
      </c>
      <c r="F23">
        <v>15.03</v>
      </c>
      <c r="G23">
        <v>4.7699999999999996</v>
      </c>
      <c r="H23">
        <v>0.34</v>
      </c>
      <c r="I23">
        <v>189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69.959999999999994</v>
      </c>
      <c r="Q23">
        <v>3773.83</v>
      </c>
      <c r="R23">
        <v>288.64</v>
      </c>
      <c r="S23">
        <v>54.2</v>
      </c>
      <c r="T23">
        <v>116744.65</v>
      </c>
      <c r="U23">
        <v>0.19</v>
      </c>
      <c r="V23">
        <v>0.51</v>
      </c>
      <c r="W23">
        <v>0.66</v>
      </c>
      <c r="X23">
        <v>7.26</v>
      </c>
      <c r="Y23">
        <v>2</v>
      </c>
      <c r="Z23">
        <v>10</v>
      </c>
    </row>
    <row r="24" spans="1:26" x14ac:dyDescent="0.25">
      <c r="A24">
        <v>0</v>
      </c>
      <c r="B24">
        <v>65</v>
      </c>
      <c r="C24" t="s">
        <v>34</v>
      </c>
      <c r="D24">
        <v>7.0865999999999998</v>
      </c>
      <c r="E24">
        <v>14.11</v>
      </c>
      <c r="F24">
        <v>10.19</v>
      </c>
      <c r="G24">
        <v>9.5500000000000007</v>
      </c>
      <c r="H24">
        <v>0.13</v>
      </c>
      <c r="I24">
        <v>64</v>
      </c>
      <c r="J24">
        <v>133.21</v>
      </c>
      <c r="K24">
        <v>46.47</v>
      </c>
      <c r="L24">
        <v>1</v>
      </c>
      <c r="M24">
        <v>35</v>
      </c>
      <c r="N24">
        <v>20.75</v>
      </c>
      <c r="O24">
        <v>16663.419999999998</v>
      </c>
      <c r="P24">
        <v>85.19</v>
      </c>
      <c r="Q24">
        <v>3770.45</v>
      </c>
      <c r="R24">
        <v>134.27000000000001</v>
      </c>
      <c r="S24">
        <v>54.2</v>
      </c>
      <c r="T24">
        <v>40187.75</v>
      </c>
      <c r="U24">
        <v>0.4</v>
      </c>
      <c r="V24">
        <v>0.76</v>
      </c>
      <c r="W24">
        <v>0.25</v>
      </c>
      <c r="X24">
        <v>2.42</v>
      </c>
      <c r="Y24">
        <v>2</v>
      </c>
      <c r="Z24">
        <v>10</v>
      </c>
    </row>
    <row r="25" spans="1:26" x14ac:dyDescent="0.25">
      <c r="A25">
        <v>1</v>
      </c>
      <c r="B25">
        <v>65</v>
      </c>
      <c r="C25" t="s">
        <v>34</v>
      </c>
      <c r="D25">
        <v>7.2484000000000002</v>
      </c>
      <c r="E25">
        <v>13.8</v>
      </c>
      <c r="F25">
        <v>10.01</v>
      </c>
      <c r="G25">
        <v>10.18</v>
      </c>
      <c r="H25">
        <v>0.26</v>
      </c>
      <c r="I25">
        <v>59</v>
      </c>
      <c r="J25">
        <v>134.55000000000001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82.31</v>
      </c>
      <c r="Q25">
        <v>3770.44</v>
      </c>
      <c r="R25">
        <v>126.95</v>
      </c>
      <c r="S25">
        <v>54.2</v>
      </c>
      <c r="T25">
        <v>36549.01</v>
      </c>
      <c r="U25">
        <v>0.43</v>
      </c>
      <c r="V25">
        <v>0.77</v>
      </c>
      <c r="W25">
        <v>0.28000000000000003</v>
      </c>
      <c r="X25">
        <v>2.25</v>
      </c>
      <c r="Y25">
        <v>2</v>
      </c>
      <c r="Z25">
        <v>10</v>
      </c>
    </row>
    <row r="26" spans="1:26" x14ac:dyDescent="0.25">
      <c r="A26">
        <v>0</v>
      </c>
      <c r="B26">
        <v>75</v>
      </c>
      <c r="C26" t="s">
        <v>34</v>
      </c>
      <c r="D26">
        <v>6.5551000000000004</v>
      </c>
      <c r="E26">
        <v>15.26</v>
      </c>
      <c r="F26">
        <v>10.66</v>
      </c>
      <c r="G26">
        <v>8.41</v>
      </c>
      <c r="H26">
        <v>0.12</v>
      </c>
      <c r="I26">
        <v>76</v>
      </c>
      <c r="J26">
        <v>150.44</v>
      </c>
      <c r="K26">
        <v>49.1</v>
      </c>
      <c r="L26">
        <v>1</v>
      </c>
      <c r="M26">
        <v>74</v>
      </c>
      <c r="N26">
        <v>25.34</v>
      </c>
      <c r="O26">
        <v>18787.759999999998</v>
      </c>
      <c r="P26">
        <v>103.65</v>
      </c>
      <c r="Q26">
        <v>3771.03</v>
      </c>
      <c r="R26">
        <v>151.11000000000001</v>
      </c>
      <c r="S26">
        <v>54.2</v>
      </c>
      <c r="T26">
        <v>48545.62</v>
      </c>
      <c r="U26">
        <v>0.36</v>
      </c>
      <c r="V26">
        <v>0.72</v>
      </c>
      <c r="W26">
        <v>0.23</v>
      </c>
      <c r="X26">
        <v>2.89</v>
      </c>
      <c r="Y26">
        <v>2</v>
      </c>
      <c r="Z26">
        <v>10</v>
      </c>
    </row>
    <row r="27" spans="1:26" x14ac:dyDescent="0.25">
      <c r="A27">
        <v>1</v>
      </c>
      <c r="B27">
        <v>75</v>
      </c>
      <c r="C27" t="s">
        <v>34</v>
      </c>
      <c r="D27">
        <v>7.3537999999999997</v>
      </c>
      <c r="E27">
        <v>13.6</v>
      </c>
      <c r="F27">
        <v>9.73</v>
      </c>
      <c r="G27">
        <v>11.23</v>
      </c>
      <c r="H27">
        <v>0.23</v>
      </c>
      <c r="I27">
        <v>52</v>
      </c>
      <c r="J27">
        <v>151.83000000000001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86.05</v>
      </c>
      <c r="Q27">
        <v>3770.16</v>
      </c>
      <c r="R27">
        <v>118.08</v>
      </c>
      <c r="S27">
        <v>54.2</v>
      </c>
      <c r="T27">
        <v>32150.61</v>
      </c>
      <c r="U27">
        <v>0.46</v>
      </c>
      <c r="V27">
        <v>0.79</v>
      </c>
      <c r="W27">
        <v>0.25</v>
      </c>
      <c r="X27">
        <v>1.97</v>
      </c>
      <c r="Y27">
        <v>2</v>
      </c>
      <c r="Z27">
        <v>10</v>
      </c>
    </row>
    <row r="28" spans="1:26" x14ac:dyDescent="0.25">
      <c r="A28">
        <v>0</v>
      </c>
      <c r="B28">
        <v>95</v>
      </c>
      <c r="C28" t="s">
        <v>34</v>
      </c>
      <c r="D28">
        <v>5.4637000000000002</v>
      </c>
      <c r="E28">
        <v>18.3</v>
      </c>
      <c r="F28">
        <v>11.89</v>
      </c>
      <c r="G28">
        <v>6.73</v>
      </c>
      <c r="H28">
        <v>0.1</v>
      </c>
      <c r="I28">
        <v>106</v>
      </c>
      <c r="J28">
        <v>185.69</v>
      </c>
      <c r="K28">
        <v>53.44</v>
      </c>
      <c r="L28">
        <v>1</v>
      </c>
      <c r="M28">
        <v>104</v>
      </c>
      <c r="N28">
        <v>36.26</v>
      </c>
      <c r="O28">
        <v>23136.14</v>
      </c>
      <c r="P28">
        <v>144.41</v>
      </c>
      <c r="Q28">
        <v>3769.72</v>
      </c>
      <c r="R28">
        <v>192.63</v>
      </c>
      <c r="S28">
        <v>54.2</v>
      </c>
      <c r="T28">
        <v>69156.75</v>
      </c>
      <c r="U28">
        <v>0.28000000000000003</v>
      </c>
      <c r="V28">
        <v>0.65</v>
      </c>
      <c r="W28">
        <v>0.28000000000000003</v>
      </c>
      <c r="X28">
        <v>4.13</v>
      </c>
      <c r="Y28">
        <v>2</v>
      </c>
      <c r="Z28">
        <v>10</v>
      </c>
    </row>
    <row r="29" spans="1:26" x14ac:dyDescent="0.25">
      <c r="A29">
        <v>1</v>
      </c>
      <c r="B29">
        <v>95</v>
      </c>
      <c r="C29" t="s">
        <v>34</v>
      </c>
      <c r="D29">
        <v>7.5174000000000003</v>
      </c>
      <c r="E29">
        <v>13.3</v>
      </c>
      <c r="F29">
        <v>9.31</v>
      </c>
      <c r="G29">
        <v>13.62</v>
      </c>
      <c r="H29">
        <v>0.19</v>
      </c>
      <c r="I29">
        <v>41</v>
      </c>
      <c r="J29">
        <v>187.21</v>
      </c>
      <c r="K29">
        <v>53.44</v>
      </c>
      <c r="L29">
        <v>2</v>
      </c>
      <c r="M29">
        <v>0</v>
      </c>
      <c r="N29">
        <v>36.770000000000003</v>
      </c>
      <c r="O29">
        <v>23322.880000000001</v>
      </c>
      <c r="P29">
        <v>92.72</v>
      </c>
      <c r="Q29">
        <v>3769.64</v>
      </c>
      <c r="R29">
        <v>104.28</v>
      </c>
      <c r="S29">
        <v>54.2</v>
      </c>
      <c r="T29">
        <v>25308.29</v>
      </c>
      <c r="U29">
        <v>0.52</v>
      </c>
      <c r="V29">
        <v>0.83</v>
      </c>
      <c r="W29">
        <v>0.23</v>
      </c>
      <c r="X29">
        <v>1.55</v>
      </c>
      <c r="Y29">
        <v>2</v>
      </c>
      <c r="Z29">
        <v>10</v>
      </c>
    </row>
    <row r="30" spans="1:26" x14ac:dyDescent="0.25">
      <c r="A30">
        <v>0</v>
      </c>
      <c r="B30">
        <v>55</v>
      </c>
      <c r="C30" t="s">
        <v>34</v>
      </c>
      <c r="D30">
        <v>7.0547000000000004</v>
      </c>
      <c r="E30">
        <v>14.18</v>
      </c>
      <c r="F30">
        <v>10.42</v>
      </c>
      <c r="G30">
        <v>8.93</v>
      </c>
      <c r="H30">
        <v>0.15</v>
      </c>
      <c r="I30">
        <v>70</v>
      </c>
      <c r="J30">
        <v>116.05</v>
      </c>
      <c r="K30">
        <v>43.4</v>
      </c>
      <c r="L30">
        <v>1</v>
      </c>
      <c r="M30">
        <v>0</v>
      </c>
      <c r="N30">
        <v>16.649999999999999</v>
      </c>
      <c r="O30">
        <v>14546.17</v>
      </c>
      <c r="P30">
        <v>78.87</v>
      </c>
      <c r="Q30">
        <v>3771.59</v>
      </c>
      <c r="R30">
        <v>140.07</v>
      </c>
      <c r="S30">
        <v>54.2</v>
      </c>
      <c r="T30">
        <v>43058.35</v>
      </c>
      <c r="U30">
        <v>0.39</v>
      </c>
      <c r="V30">
        <v>0.74</v>
      </c>
      <c r="W30">
        <v>0.31</v>
      </c>
      <c r="X30">
        <v>2.65</v>
      </c>
      <c r="Y30">
        <v>2</v>
      </c>
      <c r="Z3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35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INDEX(resultados!$A$2:$ZZ$30, 1, MATCH($B$1, resultados!$A$1:$ZZ$1, 0))</f>
        <v>#N/A</v>
      </c>
      <c r="B7" t="e">
        <f>INDEX(resultados!$A$2:$ZZ$30, 1, MATCH($B$2, resultados!$A$1:$ZZ$1, 0))</f>
        <v>#N/A</v>
      </c>
      <c r="C7" t="e">
        <f>INDEX(resultados!$A$2:$ZZ$30, 1, MATCH($B$3, resultados!$A$1:$ZZ$1, 0))</f>
        <v>#N/A</v>
      </c>
    </row>
    <row r="8" spans="1:3" x14ac:dyDescent="0.25">
      <c r="A8" t="e">
        <f>INDEX(resultados!$A$2:$ZZ$30, 2, MATCH($B$1, resultados!$A$1:$ZZ$1, 0))</f>
        <v>#N/A</v>
      </c>
      <c r="B8" t="e">
        <f>INDEX(resultados!$A$2:$ZZ$30, 2, MATCH($B$2, resultados!$A$1:$ZZ$1, 0))</f>
        <v>#N/A</v>
      </c>
      <c r="C8" t="e">
        <f>INDEX(resultados!$A$2:$ZZ$30, 2, MATCH($B$3, resultados!$A$1:$ZZ$1, 0))</f>
        <v>#N/A</v>
      </c>
    </row>
    <row r="9" spans="1:3" x14ac:dyDescent="0.25">
      <c r="A9" t="e">
        <f>INDEX(resultados!$A$2:$ZZ$30, 3, MATCH($B$1, resultados!$A$1:$ZZ$1, 0))</f>
        <v>#N/A</v>
      </c>
      <c r="B9" t="e">
        <f>INDEX(resultados!$A$2:$ZZ$30, 3, MATCH($B$2, resultados!$A$1:$ZZ$1, 0))</f>
        <v>#N/A</v>
      </c>
      <c r="C9" t="e">
        <f>INDEX(resultados!$A$2:$ZZ$30, 3, MATCH($B$3, resultados!$A$1:$ZZ$1, 0))</f>
        <v>#N/A</v>
      </c>
    </row>
    <row r="10" spans="1:3" x14ac:dyDescent="0.25">
      <c r="A10" t="e">
        <f>INDEX(resultados!$A$2:$ZZ$30, 4, MATCH($B$1, resultados!$A$1:$ZZ$1, 0))</f>
        <v>#N/A</v>
      </c>
      <c r="B10" t="e">
        <f>INDEX(resultados!$A$2:$ZZ$30, 4, MATCH($B$2, resultados!$A$1:$ZZ$1, 0))</f>
        <v>#N/A</v>
      </c>
      <c r="C10" t="e">
        <f>INDEX(resultados!$A$2:$ZZ$30, 4, MATCH($B$3, resultados!$A$1:$ZZ$1, 0))</f>
        <v>#N/A</v>
      </c>
    </row>
    <row r="11" spans="1:3" x14ac:dyDescent="0.25">
      <c r="A11" t="e">
        <f>INDEX(resultados!$A$2:$ZZ$30, 5, MATCH($B$1, resultados!$A$1:$ZZ$1, 0))</f>
        <v>#N/A</v>
      </c>
      <c r="B11" t="e">
        <f>INDEX(resultados!$A$2:$ZZ$30, 5, MATCH($B$2, resultados!$A$1:$ZZ$1, 0))</f>
        <v>#N/A</v>
      </c>
      <c r="C11" t="e">
        <f>INDEX(resultados!$A$2:$ZZ$30, 5, MATCH($B$3, resultados!$A$1:$ZZ$1, 0))</f>
        <v>#N/A</v>
      </c>
    </row>
    <row r="12" spans="1:3" x14ac:dyDescent="0.25">
      <c r="A12" t="e">
        <f>INDEX(resultados!$A$2:$ZZ$30, 6, MATCH($B$1, resultados!$A$1:$ZZ$1, 0))</f>
        <v>#N/A</v>
      </c>
      <c r="B12" t="e">
        <f>INDEX(resultados!$A$2:$ZZ$30, 6, MATCH($B$2, resultados!$A$1:$ZZ$1, 0))</f>
        <v>#N/A</v>
      </c>
      <c r="C12" t="e">
        <f>INDEX(resultados!$A$2:$ZZ$30, 6, MATCH($B$3, resultados!$A$1:$ZZ$1, 0))</f>
        <v>#N/A</v>
      </c>
    </row>
    <row r="13" spans="1:3" x14ac:dyDescent="0.25">
      <c r="A13" t="e">
        <f>INDEX(resultados!$A$2:$ZZ$30, 7, MATCH($B$1, resultados!$A$1:$ZZ$1, 0))</f>
        <v>#N/A</v>
      </c>
      <c r="B13" t="e">
        <f>INDEX(resultados!$A$2:$ZZ$30, 7, MATCH($B$2, resultados!$A$1:$ZZ$1, 0))</f>
        <v>#N/A</v>
      </c>
      <c r="C13" t="e">
        <f>INDEX(resultados!$A$2:$ZZ$30, 7, MATCH($B$3, resultados!$A$1:$ZZ$1, 0))</f>
        <v>#N/A</v>
      </c>
    </row>
    <row r="14" spans="1:3" x14ac:dyDescent="0.25">
      <c r="A14" t="e">
        <f>INDEX(resultados!$A$2:$ZZ$30, 8, MATCH($B$1, resultados!$A$1:$ZZ$1, 0))</f>
        <v>#N/A</v>
      </c>
      <c r="B14" t="e">
        <f>INDEX(resultados!$A$2:$ZZ$30, 8, MATCH($B$2, resultados!$A$1:$ZZ$1, 0))</f>
        <v>#N/A</v>
      </c>
      <c r="C14" t="e">
        <f>INDEX(resultados!$A$2:$ZZ$30, 8, MATCH($B$3, resultados!$A$1:$ZZ$1, 0))</f>
        <v>#N/A</v>
      </c>
    </row>
    <row r="15" spans="1:3" x14ac:dyDescent="0.25">
      <c r="A15" t="e">
        <f>INDEX(resultados!$A$2:$ZZ$30, 9, MATCH($B$1, resultados!$A$1:$ZZ$1, 0))</f>
        <v>#N/A</v>
      </c>
      <c r="B15" t="e">
        <f>INDEX(resultados!$A$2:$ZZ$30, 9, MATCH($B$2, resultados!$A$1:$ZZ$1, 0))</f>
        <v>#N/A</v>
      </c>
      <c r="C15" t="e">
        <f>INDEX(resultados!$A$2:$ZZ$30, 9, MATCH($B$3, resultados!$A$1:$ZZ$1, 0))</f>
        <v>#N/A</v>
      </c>
    </row>
    <row r="16" spans="1:3" x14ac:dyDescent="0.25">
      <c r="A16" t="e">
        <f>INDEX(resultados!$A$2:$ZZ$30, 10, MATCH($B$1, resultados!$A$1:$ZZ$1, 0))</f>
        <v>#N/A</v>
      </c>
      <c r="B16" t="e">
        <f>INDEX(resultados!$A$2:$ZZ$30, 10, MATCH($B$2, resultados!$A$1:$ZZ$1, 0))</f>
        <v>#N/A</v>
      </c>
      <c r="C16" t="e">
        <f>INDEX(resultados!$A$2:$ZZ$30, 10, MATCH($B$3, resultados!$A$1:$ZZ$1, 0))</f>
        <v>#N/A</v>
      </c>
    </row>
    <row r="17" spans="1:3" x14ac:dyDescent="0.25">
      <c r="A17" t="e">
        <f>INDEX(resultados!$A$2:$ZZ$30, 11, MATCH($B$1, resultados!$A$1:$ZZ$1, 0))</f>
        <v>#N/A</v>
      </c>
      <c r="B17" t="e">
        <f>INDEX(resultados!$A$2:$ZZ$30, 11, MATCH($B$2, resultados!$A$1:$ZZ$1, 0))</f>
        <v>#N/A</v>
      </c>
      <c r="C17" t="e">
        <f>INDEX(resultados!$A$2:$ZZ$30, 11, MATCH($B$3, resultados!$A$1:$ZZ$1, 0))</f>
        <v>#N/A</v>
      </c>
    </row>
    <row r="18" spans="1:3" x14ac:dyDescent="0.25">
      <c r="A18" t="e">
        <f>INDEX(resultados!$A$2:$ZZ$30, 12, MATCH($B$1, resultados!$A$1:$ZZ$1, 0))</f>
        <v>#N/A</v>
      </c>
      <c r="B18" t="e">
        <f>INDEX(resultados!$A$2:$ZZ$30, 12, MATCH($B$2, resultados!$A$1:$ZZ$1, 0))</f>
        <v>#N/A</v>
      </c>
      <c r="C18" t="e">
        <f>INDEX(resultados!$A$2:$ZZ$30, 12, MATCH($B$3, resultados!$A$1:$ZZ$1, 0))</f>
        <v>#N/A</v>
      </c>
    </row>
    <row r="19" spans="1:3" x14ac:dyDescent="0.25">
      <c r="A19" t="e">
        <f>INDEX(resultados!$A$2:$ZZ$30, 13, MATCH($B$1, resultados!$A$1:$ZZ$1, 0))</f>
        <v>#N/A</v>
      </c>
      <c r="B19" t="e">
        <f>INDEX(resultados!$A$2:$ZZ$30, 13, MATCH($B$2, resultados!$A$1:$ZZ$1, 0))</f>
        <v>#N/A</v>
      </c>
      <c r="C19" t="e">
        <f>INDEX(resultados!$A$2:$ZZ$30, 13, MATCH($B$3, resultados!$A$1:$ZZ$1, 0))</f>
        <v>#N/A</v>
      </c>
    </row>
    <row r="20" spans="1:3" x14ac:dyDescent="0.25">
      <c r="A20" t="e">
        <f>INDEX(resultados!$A$2:$ZZ$30, 14, MATCH($B$1, resultados!$A$1:$ZZ$1, 0))</f>
        <v>#N/A</v>
      </c>
      <c r="B20" t="e">
        <f>INDEX(resultados!$A$2:$ZZ$30, 14, MATCH($B$2, resultados!$A$1:$ZZ$1, 0))</f>
        <v>#N/A</v>
      </c>
      <c r="C20" t="e">
        <f>INDEX(resultados!$A$2:$ZZ$30, 14, MATCH($B$3, resultados!$A$1:$ZZ$1, 0))</f>
        <v>#N/A</v>
      </c>
    </row>
    <row r="21" spans="1:3" x14ac:dyDescent="0.25">
      <c r="A21" t="e">
        <f>INDEX(resultados!$A$2:$ZZ$30, 15, MATCH($B$1, resultados!$A$1:$ZZ$1, 0))</f>
        <v>#N/A</v>
      </c>
      <c r="B21" t="e">
        <f>INDEX(resultados!$A$2:$ZZ$30, 15, MATCH($B$2, resultados!$A$1:$ZZ$1, 0))</f>
        <v>#N/A</v>
      </c>
      <c r="C21" t="e">
        <f>INDEX(resultados!$A$2:$ZZ$30, 15, MATCH($B$3, resultados!$A$1:$ZZ$1, 0))</f>
        <v>#N/A</v>
      </c>
    </row>
    <row r="22" spans="1:3" x14ac:dyDescent="0.25">
      <c r="A22" t="e">
        <f>INDEX(resultados!$A$2:$ZZ$30, 16, MATCH($B$1, resultados!$A$1:$ZZ$1, 0))</f>
        <v>#N/A</v>
      </c>
      <c r="B22" t="e">
        <f>INDEX(resultados!$A$2:$ZZ$30, 16, MATCH($B$2, resultados!$A$1:$ZZ$1, 0))</f>
        <v>#N/A</v>
      </c>
      <c r="C22" t="e">
        <f>INDEX(resultados!$A$2:$ZZ$30, 16, MATCH($B$3, resultados!$A$1:$ZZ$1, 0))</f>
        <v>#N/A</v>
      </c>
    </row>
    <row r="23" spans="1:3" x14ac:dyDescent="0.25">
      <c r="A23" t="e">
        <f>INDEX(resultados!$A$2:$ZZ$30, 17, MATCH($B$1, resultados!$A$1:$ZZ$1, 0))</f>
        <v>#N/A</v>
      </c>
      <c r="B23" t="e">
        <f>INDEX(resultados!$A$2:$ZZ$30, 17, MATCH($B$2, resultados!$A$1:$ZZ$1, 0))</f>
        <v>#N/A</v>
      </c>
      <c r="C23" t="e">
        <f>INDEX(resultados!$A$2:$ZZ$30, 17, MATCH($B$3, resultados!$A$1:$ZZ$1, 0))</f>
        <v>#N/A</v>
      </c>
    </row>
    <row r="24" spans="1:3" x14ac:dyDescent="0.25">
      <c r="A24" t="e">
        <f>INDEX(resultados!$A$2:$ZZ$30, 18, MATCH($B$1, resultados!$A$1:$ZZ$1, 0))</f>
        <v>#N/A</v>
      </c>
      <c r="B24" t="e">
        <f>INDEX(resultados!$A$2:$ZZ$30, 18, MATCH($B$2, resultados!$A$1:$ZZ$1, 0))</f>
        <v>#N/A</v>
      </c>
      <c r="C24" t="e">
        <f>INDEX(resultados!$A$2:$ZZ$30, 18, MATCH($B$3, resultados!$A$1:$ZZ$1, 0))</f>
        <v>#N/A</v>
      </c>
    </row>
    <row r="25" spans="1:3" x14ac:dyDescent="0.25">
      <c r="A25" t="e">
        <f>INDEX(resultados!$A$2:$ZZ$30, 19, MATCH($B$1, resultados!$A$1:$ZZ$1, 0))</f>
        <v>#N/A</v>
      </c>
      <c r="B25" t="e">
        <f>INDEX(resultados!$A$2:$ZZ$30, 19, MATCH($B$2, resultados!$A$1:$ZZ$1, 0))</f>
        <v>#N/A</v>
      </c>
      <c r="C25" t="e">
        <f>INDEX(resultados!$A$2:$ZZ$30, 19, MATCH($B$3, resultados!$A$1:$ZZ$1, 0))</f>
        <v>#N/A</v>
      </c>
    </row>
    <row r="26" spans="1:3" x14ac:dyDescent="0.25">
      <c r="A26" t="e">
        <f>INDEX(resultados!$A$2:$ZZ$30, 20, MATCH($B$1, resultados!$A$1:$ZZ$1, 0))</f>
        <v>#N/A</v>
      </c>
      <c r="B26" t="e">
        <f>INDEX(resultados!$A$2:$ZZ$30, 20, MATCH($B$2, resultados!$A$1:$ZZ$1, 0))</f>
        <v>#N/A</v>
      </c>
      <c r="C26" t="e">
        <f>INDEX(resultados!$A$2:$ZZ$30, 20, MATCH($B$3, resultados!$A$1:$ZZ$1, 0))</f>
        <v>#N/A</v>
      </c>
    </row>
    <row r="27" spans="1:3" x14ac:dyDescent="0.25">
      <c r="A27" t="e">
        <f>INDEX(resultados!$A$2:$ZZ$30, 21, MATCH($B$1, resultados!$A$1:$ZZ$1, 0))</f>
        <v>#N/A</v>
      </c>
      <c r="B27" t="e">
        <f>INDEX(resultados!$A$2:$ZZ$30, 21, MATCH($B$2, resultados!$A$1:$ZZ$1, 0))</f>
        <v>#N/A</v>
      </c>
      <c r="C27" t="e">
        <f>INDEX(resultados!$A$2:$ZZ$30, 21, MATCH($B$3, resultados!$A$1:$ZZ$1, 0))</f>
        <v>#N/A</v>
      </c>
    </row>
    <row r="28" spans="1:3" x14ac:dyDescent="0.25">
      <c r="A28" t="e">
        <f>INDEX(resultados!$A$2:$ZZ$30, 22, MATCH($B$1, resultados!$A$1:$ZZ$1, 0))</f>
        <v>#N/A</v>
      </c>
      <c r="B28" t="e">
        <f>INDEX(resultados!$A$2:$ZZ$30, 22, MATCH($B$2, resultados!$A$1:$ZZ$1, 0))</f>
        <v>#N/A</v>
      </c>
      <c r="C28" t="e">
        <f>INDEX(resultados!$A$2:$ZZ$30, 22, MATCH($B$3, resultados!$A$1:$ZZ$1, 0))</f>
        <v>#N/A</v>
      </c>
    </row>
    <row r="29" spans="1:3" x14ac:dyDescent="0.25">
      <c r="A29" t="e">
        <f>INDEX(resultados!$A$2:$ZZ$30, 23, MATCH($B$1, resultados!$A$1:$ZZ$1, 0))</f>
        <v>#N/A</v>
      </c>
      <c r="B29" t="e">
        <f>INDEX(resultados!$A$2:$ZZ$30, 23, MATCH($B$2, resultados!$A$1:$ZZ$1, 0))</f>
        <v>#N/A</v>
      </c>
      <c r="C29" t="e">
        <f>INDEX(resultados!$A$2:$ZZ$30, 23, MATCH($B$3, resultados!$A$1:$ZZ$1, 0))</f>
        <v>#N/A</v>
      </c>
    </row>
    <row r="30" spans="1:3" x14ac:dyDescent="0.25">
      <c r="A30" t="e">
        <f>INDEX(resultados!$A$2:$ZZ$30, 24, MATCH($B$1, resultados!$A$1:$ZZ$1, 0))</f>
        <v>#N/A</v>
      </c>
      <c r="B30" t="e">
        <f>INDEX(resultados!$A$2:$ZZ$30, 24, MATCH($B$2, resultados!$A$1:$ZZ$1, 0))</f>
        <v>#N/A</v>
      </c>
      <c r="C30" t="e">
        <f>INDEX(resultados!$A$2:$ZZ$30, 24, MATCH($B$3, resultados!$A$1:$ZZ$1, 0))</f>
        <v>#N/A</v>
      </c>
    </row>
    <row r="31" spans="1:3" x14ac:dyDescent="0.25">
      <c r="A31" t="e">
        <f>INDEX(resultados!$A$2:$ZZ$30, 25, MATCH($B$1, resultados!$A$1:$ZZ$1, 0))</f>
        <v>#N/A</v>
      </c>
      <c r="B31" t="e">
        <f>INDEX(resultados!$A$2:$ZZ$30, 25, MATCH($B$2, resultados!$A$1:$ZZ$1, 0))</f>
        <v>#N/A</v>
      </c>
      <c r="C31" t="e">
        <f>INDEX(resultados!$A$2:$ZZ$30, 25, MATCH($B$3, resultados!$A$1:$ZZ$1, 0))</f>
        <v>#N/A</v>
      </c>
    </row>
    <row r="32" spans="1:3" x14ac:dyDescent="0.25">
      <c r="A32" t="e">
        <f>INDEX(resultados!$A$2:$ZZ$30, 26, MATCH($B$1, resultados!$A$1:$ZZ$1, 0))</f>
        <v>#N/A</v>
      </c>
      <c r="B32" t="e">
        <f>INDEX(resultados!$A$2:$ZZ$30, 26, MATCH($B$2, resultados!$A$1:$ZZ$1, 0))</f>
        <v>#N/A</v>
      </c>
      <c r="C32" t="e">
        <f>INDEX(resultados!$A$2:$ZZ$30, 26, MATCH($B$3, resultados!$A$1:$ZZ$1, 0))</f>
        <v>#N/A</v>
      </c>
    </row>
    <row r="33" spans="1:3" x14ac:dyDescent="0.25">
      <c r="A33" t="e">
        <f>INDEX(resultados!$A$2:$ZZ$30, 27, MATCH($B$1, resultados!$A$1:$ZZ$1, 0))</f>
        <v>#N/A</v>
      </c>
      <c r="B33" t="e">
        <f>INDEX(resultados!$A$2:$ZZ$30, 27, MATCH($B$2, resultados!$A$1:$ZZ$1, 0))</f>
        <v>#N/A</v>
      </c>
      <c r="C33" t="e">
        <f>INDEX(resultados!$A$2:$ZZ$30, 27, MATCH($B$3, resultados!$A$1:$ZZ$1, 0))</f>
        <v>#N/A</v>
      </c>
    </row>
    <row r="34" spans="1:3" x14ac:dyDescent="0.25">
      <c r="A34" t="e">
        <f>INDEX(resultados!$A$2:$ZZ$30, 28, MATCH($B$1, resultados!$A$1:$ZZ$1, 0))</f>
        <v>#N/A</v>
      </c>
      <c r="B34" t="e">
        <f>INDEX(resultados!$A$2:$ZZ$30, 28, MATCH($B$2, resultados!$A$1:$ZZ$1, 0))</f>
        <v>#N/A</v>
      </c>
      <c r="C34" t="e">
        <f>INDEX(resultados!$A$2:$ZZ$30, 28, MATCH($B$3, resultados!$A$1:$ZZ$1, 0))</f>
        <v>#N/A</v>
      </c>
    </row>
    <row r="35" spans="1:3" x14ac:dyDescent="0.25">
      <c r="A35" t="e">
        <f>INDEX(resultados!$A$2:$ZZ$30, 29, MATCH($B$1, resultados!$A$1:$ZZ$1, 0))</f>
        <v>#N/A</v>
      </c>
      <c r="B35" t="e">
        <f>INDEX(resultados!$A$2:$ZZ$30, 29, MATCH($B$2, resultados!$A$1:$ZZ$1, 0))</f>
        <v>#N/A</v>
      </c>
      <c r="C35" t="e">
        <f>INDEX(resultados!$A$2:$ZZ$30, 29,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6.5735000000000001</v>
      </c>
      <c r="E2">
        <v>15.21</v>
      </c>
      <c r="F2">
        <v>11.46</v>
      </c>
      <c r="G2">
        <v>7.16</v>
      </c>
      <c r="H2">
        <v>0.2</v>
      </c>
      <c r="I2">
        <v>96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74.98</v>
      </c>
      <c r="Q2">
        <v>3771.24</v>
      </c>
      <c r="R2">
        <v>173.62</v>
      </c>
      <c r="S2">
        <v>54.2</v>
      </c>
      <c r="T2">
        <v>59700.38</v>
      </c>
      <c r="U2">
        <v>0.31</v>
      </c>
      <c r="V2">
        <v>0.67</v>
      </c>
      <c r="W2">
        <v>0.39</v>
      </c>
      <c r="X2">
        <v>3.69</v>
      </c>
      <c r="Y2">
        <v>2</v>
      </c>
      <c r="Z2">
        <v>10</v>
      </c>
      <c r="AA2">
        <v>65.69719172618754</v>
      </c>
      <c r="AB2">
        <v>89.889796075279193</v>
      </c>
      <c r="AC2">
        <v>81.310840098997446</v>
      </c>
      <c r="AD2">
        <v>65697.191726187535</v>
      </c>
      <c r="AE2">
        <v>89889.796075279199</v>
      </c>
      <c r="AF2">
        <v>6.9717039072938666E-6</v>
      </c>
      <c r="AG2">
        <v>5</v>
      </c>
      <c r="AH2">
        <v>81310.840098997447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6.0744999999999996</v>
      </c>
      <c r="E2">
        <v>16.46</v>
      </c>
      <c r="F2">
        <v>12.64</v>
      </c>
      <c r="G2">
        <v>5.97</v>
      </c>
      <c r="H2">
        <v>0.24</v>
      </c>
      <c r="I2">
        <v>127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72.33</v>
      </c>
      <c r="Q2">
        <v>3773.13</v>
      </c>
      <c r="R2">
        <v>211.81</v>
      </c>
      <c r="S2">
        <v>54.2</v>
      </c>
      <c r="T2">
        <v>78639.67</v>
      </c>
      <c r="U2">
        <v>0.26</v>
      </c>
      <c r="V2">
        <v>0.61</v>
      </c>
      <c r="W2">
        <v>0.48</v>
      </c>
      <c r="X2">
        <v>4.88</v>
      </c>
      <c r="Y2">
        <v>2</v>
      </c>
      <c r="Z2">
        <v>10</v>
      </c>
      <c r="AA2">
        <v>73.747427900927192</v>
      </c>
      <c r="AB2">
        <v>100.9044843609072</v>
      </c>
      <c r="AC2">
        <v>91.274301993860689</v>
      </c>
      <c r="AD2">
        <v>73747.4279009272</v>
      </c>
      <c r="AE2">
        <v>100904.4843609072</v>
      </c>
      <c r="AF2">
        <v>6.6644447097860741E-6</v>
      </c>
      <c r="AG2">
        <v>6</v>
      </c>
      <c r="AH2">
        <v>91274.301993860689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4.5507999999999997</v>
      </c>
      <c r="E2">
        <v>21.97</v>
      </c>
      <c r="F2">
        <v>17.48</v>
      </c>
      <c r="G2">
        <v>4.16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68.63</v>
      </c>
      <c r="Q2">
        <v>3776.43</v>
      </c>
      <c r="R2">
        <v>367.48</v>
      </c>
      <c r="S2">
        <v>54.2</v>
      </c>
      <c r="T2">
        <v>155850.47</v>
      </c>
      <c r="U2">
        <v>0.15</v>
      </c>
      <c r="V2">
        <v>0.44</v>
      </c>
      <c r="W2">
        <v>0.84</v>
      </c>
      <c r="X2">
        <v>9.6999999999999993</v>
      </c>
      <c r="Y2">
        <v>2</v>
      </c>
      <c r="Z2">
        <v>10</v>
      </c>
      <c r="AA2">
        <v>94.344935582839838</v>
      </c>
      <c r="AB2">
        <v>129.0869030691922</v>
      </c>
      <c r="AC2">
        <v>116.767030214909</v>
      </c>
      <c r="AD2">
        <v>94344.93558283984</v>
      </c>
      <c r="AE2">
        <v>129086.90306919219</v>
      </c>
      <c r="AF2">
        <v>5.3587606019519947E-6</v>
      </c>
      <c r="AG2">
        <v>8</v>
      </c>
      <c r="AH2">
        <v>116767.030214909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6.9012000000000002</v>
      </c>
      <c r="E2">
        <v>14.49</v>
      </c>
      <c r="F2">
        <v>10.3</v>
      </c>
      <c r="G2">
        <v>9.09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61</v>
      </c>
      <c r="N2">
        <v>22.98</v>
      </c>
      <c r="O2">
        <v>17723.39</v>
      </c>
      <c r="P2">
        <v>92.53</v>
      </c>
      <c r="Q2">
        <v>3770.88</v>
      </c>
      <c r="R2">
        <v>138.78</v>
      </c>
      <c r="S2">
        <v>54.2</v>
      </c>
      <c r="T2">
        <v>42418.64</v>
      </c>
      <c r="U2">
        <v>0.39</v>
      </c>
      <c r="V2">
        <v>0.75</v>
      </c>
      <c r="W2">
        <v>0.23</v>
      </c>
      <c r="X2">
        <v>2.5299999999999998</v>
      </c>
      <c r="Y2">
        <v>2</v>
      </c>
      <c r="Z2">
        <v>10</v>
      </c>
      <c r="AA2">
        <v>71.27118098723362</v>
      </c>
      <c r="AB2">
        <v>97.51637408928957</v>
      </c>
      <c r="AC2">
        <v>88.209548211322542</v>
      </c>
      <c r="AD2">
        <v>71271.180987233616</v>
      </c>
      <c r="AE2">
        <v>97516.374089289573</v>
      </c>
      <c r="AF2">
        <v>6.7960692118758493E-6</v>
      </c>
      <c r="AG2">
        <v>5</v>
      </c>
      <c r="AH2">
        <v>88209.548211322544</v>
      </c>
    </row>
    <row r="3" spans="1:34" x14ac:dyDescent="0.25">
      <c r="A3">
        <v>1</v>
      </c>
      <c r="B3">
        <v>70</v>
      </c>
      <c r="C3" t="s">
        <v>34</v>
      </c>
      <c r="D3">
        <v>7.3198999999999996</v>
      </c>
      <c r="E3">
        <v>13.66</v>
      </c>
      <c r="F3">
        <v>9.84</v>
      </c>
      <c r="G3">
        <v>10.74</v>
      </c>
      <c r="H3">
        <v>0.25</v>
      </c>
      <c r="I3">
        <v>55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84.18</v>
      </c>
      <c r="Q3">
        <v>3771.1</v>
      </c>
      <c r="R3">
        <v>121.45</v>
      </c>
      <c r="S3">
        <v>54.2</v>
      </c>
      <c r="T3">
        <v>33822.51</v>
      </c>
      <c r="U3">
        <v>0.45</v>
      </c>
      <c r="V3">
        <v>0.78</v>
      </c>
      <c r="W3">
        <v>0.27</v>
      </c>
      <c r="X3">
        <v>2.08</v>
      </c>
      <c r="Y3">
        <v>2</v>
      </c>
      <c r="Z3">
        <v>10</v>
      </c>
      <c r="AA3">
        <v>67.716938983329143</v>
      </c>
      <c r="AB3">
        <v>92.653303377459238</v>
      </c>
      <c r="AC3">
        <v>83.810602142865164</v>
      </c>
      <c r="AD3">
        <v>67716.93898332915</v>
      </c>
      <c r="AE3">
        <v>92653.303377459233</v>
      </c>
      <c r="AF3">
        <v>7.2083908630397647E-6</v>
      </c>
      <c r="AG3">
        <v>5</v>
      </c>
      <c r="AH3">
        <v>83810.602142865158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5.6970999999999998</v>
      </c>
      <c r="E2">
        <v>17.55</v>
      </c>
      <c r="F2">
        <v>11.61</v>
      </c>
      <c r="G2">
        <v>7.04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134.6</v>
      </c>
      <c r="Q2">
        <v>3771.03</v>
      </c>
      <c r="R2">
        <v>183.55</v>
      </c>
      <c r="S2">
        <v>54.2</v>
      </c>
      <c r="T2">
        <v>64653.22</v>
      </c>
      <c r="U2">
        <v>0.3</v>
      </c>
      <c r="V2">
        <v>0.66</v>
      </c>
      <c r="W2">
        <v>0.26</v>
      </c>
      <c r="X2">
        <v>3.85</v>
      </c>
      <c r="Y2">
        <v>2</v>
      </c>
      <c r="Z2">
        <v>10</v>
      </c>
      <c r="AA2">
        <v>99.88117878611537</v>
      </c>
      <c r="AB2">
        <v>136.66183526172239</v>
      </c>
      <c r="AC2">
        <v>123.6190215104706</v>
      </c>
      <c r="AD2">
        <v>99881.178786115372</v>
      </c>
      <c r="AE2">
        <v>136661.83526172239</v>
      </c>
      <c r="AF2">
        <v>5.4062752750482932E-6</v>
      </c>
      <c r="AG2">
        <v>6</v>
      </c>
      <c r="AH2">
        <v>123619.0215104706</v>
      </c>
    </row>
    <row r="3" spans="1:34" x14ac:dyDescent="0.25">
      <c r="A3">
        <v>1</v>
      </c>
      <c r="B3">
        <v>90</v>
      </c>
      <c r="C3" t="s">
        <v>34</v>
      </c>
      <c r="D3">
        <v>7.5129999999999999</v>
      </c>
      <c r="E3">
        <v>13.31</v>
      </c>
      <c r="F3">
        <v>9.36</v>
      </c>
      <c r="G3">
        <v>13.06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90.58</v>
      </c>
      <c r="Q3">
        <v>3770.11</v>
      </c>
      <c r="R3">
        <v>105.86</v>
      </c>
      <c r="S3">
        <v>54.2</v>
      </c>
      <c r="T3">
        <v>26086.62</v>
      </c>
      <c r="U3">
        <v>0.51</v>
      </c>
      <c r="V3">
        <v>0.82</v>
      </c>
      <c r="W3">
        <v>0.23</v>
      </c>
      <c r="X3">
        <v>1.6</v>
      </c>
      <c r="Y3">
        <v>2</v>
      </c>
      <c r="Z3">
        <v>10</v>
      </c>
      <c r="AA3">
        <v>69.85573986809618</v>
      </c>
      <c r="AB3">
        <v>95.579705105231653</v>
      </c>
      <c r="AC3">
        <v>86.457712196970519</v>
      </c>
      <c r="AD3">
        <v>69855.739868096178</v>
      </c>
      <c r="AE3">
        <v>95579.705105231653</v>
      </c>
      <c r="AF3">
        <v>7.1294774782675099E-6</v>
      </c>
      <c r="AG3">
        <v>5</v>
      </c>
      <c r="AH3">
        <v>86457.712196970519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3.5508000000000002</v>
      </c>
      <c r="E2">
        <v>28.16</v>
      </c>
      <c r="F2">
        <v>22.33</v>
      </c>
      <c r="G2">
        <v>3.55</v>
      </c>
      <c r="H2">
        <v>0.64</v>
      </c>
      <c r="I2">
        <v>377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64.400000000000006</v>
      </c>
      <c r="Q2">
        <v>3782.39</v>
      </c>
      <c r="R2">
        <v>523.52</v>
      </c>
      <c r="S2">
        <v>54.2</v>
      </c>
      <c r="T2">
        <v>233248.21</v>
      </c>
      <c r="U2">
        <v>0.1</v>
      </c>
      <c r="V2">
        <v>0.35</v>
      </c>
      <c r="W2">
        <v>1.21</v>
      </c>
      <c r="X2">
        <v>14.54</v>
      </c>
      <c r="Y2">
        <v>2</v>
      </c>
      <c r="Z2">
        <v>10</v>
      </c>
      <c r="AA2">
        <v>116.704619357721</v>
      </c>
      <c r="AB2">
        <v>159.680408849598</v>
      </c>
      <c r="AC2">
        <v>144.4407347418977</v>
      </c>
      <c r="AD2">
        <v>116704.61935772101</v>
      </c>
      <c r="AE2">
        <v>159680.408849598</v>
      </c>
      <c r="AF2">
        <v>4.3296605847077549E-6</v>
      </c>
      <c r="AG2">
        <v>10</v>
      </c>
      <c r="AH2">
        <v>144440.7347418977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6.7846000000000002</v>
      </c>
      <c r="E2">
        <v>14.74</v>
      </c>
      <c r="F2">
        <v>11</v>
      </c>
      <c r="G2">
        <v>7.77</v>
      </c>
      <c r="H2">
        <v>0.18</v>
      </c>
      <c r="I2">
        <v>85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75.849999999999994</v>
      </c>
      <c r="Q2">
        <v>3770.82</v>
      </c>
      <c r="R2">
        <v>158.96</v>
      </c>
      <c r="S2">
        <v>54.2</v>
      </c>
      <c r="T2">
        <v>52426.98</v>
      </c>
      <c r="U2">
        <v>0.34</v>
      </c>
      <c r="V2">
        <v>0.7</v>
      </c>
      <c r="W2">
        <v>0.35</v>
      </c>
      <c r="X2">
        <v>3.24</v>
      </c>
      <c r="Y2">
        <v>2</v>
      </c>
      <c r="Z2">
        <v>10</v>
      </c>
      <c r="AA2">
        <v>65.587757287277142</v>
      </c>
      <c r="AB2">
        <v>89.740063048055347</v>
      </c>
      <c r="AC2">
        <v>81.175397381740154</v>
      </c>
      <c r="AD2">
        <v>65587.757287277142</v>
      </c>
      <c r="AE2">
        <v>89740.063048055352</v>
      </c>
      <c r="AF2">
        <v>7.0907100648022306E-6</v>
      </c>
      <c r="AG2">
        <v>5</v>
      </c>
      <c r="AH2">
        <v>81175.397381740157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2024-09-25T23:02:27Z</dcterms:created>
  <dcterms:modified xsi:type="dcterms:W3CDTF">2024-09-27T19:44:53Z</dcterms:modified>
</cp:coreProperties>
</file>