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0%_12m_0_TSP/"/>
    </mc:Choice>
  </mc:AlternateContent>
  <xr:revisionPtr revIDLastSave="268" documentId="11_8DC0463E46EAD50FA02550C03B275F8F424E63E1" xr6:coauthVersionLast="47" xr6:coauthVersionMax="47" xr10:uidLastSave="{DDE57B07-51B5-4980-B2D7-F779AD9583EA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<sst xmlns="http://schemas.openxmlformats.org/spreadsheetml/2006/main" count="833" uniqueCount="71">
  <si>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</si>
  <si>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</si>
  <si>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</si>
  <si>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</si>
  <si>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</si>
  <si>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</si>
  <si>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</si>
  <si>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</si>
  <si>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</si>
  <si>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</si>
  <si>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</si>
  <si>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</si>
  <si>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</si>
  <si>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</si>
  <si>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</si>
  <si>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</si>
  <si>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</si>
  <si>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</si>
  <si>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</si>
  <si>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</si>
  <si>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</si>
  <si>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</si>
  <si>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</si>
  <si>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</si>
  <si>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</si>
  <si>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</si>
  <si>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</si>
  <si>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</si>
  <si>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</si>
  <si>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</si>
  <si>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</si>
  <si>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</si>
  <si>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</si>
  <si>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</si>
  <si>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</si>
  <si>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</si>
  <si>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</si>
  <si>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</si>
  <si>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</si>
  <si>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</si>
  <si>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</si>
  <si>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</si>
  <si>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</si>
  <si>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</si>
  <si>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</si>
  <si>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</si>
  <si>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</si>
  <si>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</si>
  <si>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</si>
  <si>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</si>
  <si>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</si>
  <si>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</si>
  <si>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</si>
  <si>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</si>
  <si>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</si>
  <si>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</si>
  <si>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</si>
  <si>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</si>
  <si>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</si>
  <si>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</si>
  <si>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</si>
  <si>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</si>
  <si>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</si>
  <si>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</si>
  <si>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</si>
  <si>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</si>
  <si>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</si>
  <si>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</si>
  <si>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</si>
  <si>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</si>
  <si>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eld_64ha_100ha_10%_12m_0_TSP\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</si>
</sst>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EEE-4600-8583-E4E98F888CA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EE-4600-8583-E4E98F888CA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EEE-4600-8583-E4E98F888CA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EEE-4600-8583-E4E98F888CA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EEE-4600-8583-E4E98F888CA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EEE-4600-8583-E4E98F888CA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EEE-4600-8583-E4E98F888CA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EEE-4600-8583-E4E98F888CA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EEE-4600-8583-E4E98F888CA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EEE-4600-8583-E4E98F888CA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EEE-4600-8583-E4E98F888CA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EEE-4600-8583-E4E98F888CA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EEE-4600-8583-E4E98F888CA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EEE-4600-8583-E4E98F888CA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EEE-4600-8583-E4E98F888CA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EEE-4600-8583-E4E98F888CA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EEE-4600-8583-E4E98F888CA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EEE-4600-8583-E4E98F888CA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EEE-4600-8583-E4E98F888CA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EEE-4600-8583-E4E98F888CA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EEE-4600-8583-E4E98F888CA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EEE-4600-8583-E4E98F888CA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EEE-4600-8583-E4E98F888CA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EEE-4600-8583-E4E98F888CA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EEE-4600-8583-E4E98F888CA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EEE-4600-8583-E4E98F888CA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EEE-4600-8583-E4E98F888CA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EEE-4600-8583-E4E98F888CA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EEE-4600-8583-E4E98F888CA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EEE-4600-8583-E4E98F888CA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EEE-4600-8583-E4E98F888CA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EEE-4600-8583-E4E98F888CA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EEE-4600-8583-E4E98F888CA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EEE-4600-8583-E4E98F888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EEE-4600-8583-E4E98F888CA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EEE-4600-8583-E4E98F888CA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EEE-4600-8583-E4E98F888CA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EEE-4600-8583-E4E98F888CA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EEE-4600-8583-E4E98F888CA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EEE-4600-8583-E4E98F888CA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EEE-4600-8583-E4E98F888CA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EEE-4600-8583-E4E98F888CA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EEE-4600-8583-E4E98F888CA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EEE-4600-8583-E4E98F888CA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EEE-4600-8583-E4E98F888CA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EEE-4600-8583-E4E98F888CA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EEE-4600-8583-E4E98F888CA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EEE-4600-8583-E4E98F888CA1}"/>
              </c:ext>
            </c:extLst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EEE-4600-8583-E4E98F88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DD24-35EB-4D98-928E-EE55B655E62D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2.5327000000000002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402</v>
      </c>
      <c r="F2">
        <f>_xlfn.XLOOKUP(B2,RESULTADOS_0!D:D,RESULTADOS_0!F:F,0,0,1)</f>
        <v>33.369999999999997</v>
      </c>
      <c r="G2">
        <f>_xlfn.XLOOKUP(B2,RESULTADOS_0!D:D,RESULTADOS_0!M:M,0,0,1)</f>
        <v>0</v>
      </c>
      <c r="H2">
        <f>_xlfn.XLOOKUP(B2,RESULTADOS_0!D:D,RESULTADOS_0!AF:AF,0,0,1)</f>
        <v>3.0882424701164048E-6</v>
      </c>
      <c r="I2">
        <f>_xlfn.XLOOKUP(B2,RESULTADOS_0!D:D,RESULTADOS_0!AC:AC,0,0,1)</f>
        <v>230.08934852968071</v>
      </c>
      <c r="J2">
        <f>_xlfn.XLOOKUP(B2,RESULTADOS_0!D:D,RESULTADOS_0!G:G,0,0,1)</f>
        <v>4.9800000000000004</v>
      </c>
      <c r="K2">
        <v>1.6209280000000001</v>
      </c>
      <c r="L2">
        <v>64</v>
      </c>
      <c r="M2">
        <v>10</v>
      </c>
      <c r="N2">
        <f>_xlfn.XLOOKUP(B2,RESULTADOS_0!D:D,RESULTADOS_0!AH:AH,0,0,1)</f>
        <v>230089.34852968069</v>
      </c>
      <c r="T2">
        <v>20</v>
      </c>
    </row>
    <row r="3" spans="1:20" x14ac:dyDescent="0.25">
      <c r="A3" t="s">
        <v>52</v>
      </c>
      <c r="B3">
        <v>3.0333999999999999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270</v>
      </c>
      <c r="F3">
        <f>_xlfn.XLOOKUP(B3,RESULTADOS_1!D:D,RESULTADOS_1!F:F,0,0,1)</f>
        <v>28.27</v>
      </c>
      <c r="G3">
        <f>_xlfn.XLOOKUP(B3,RESULTADOS_1!D:D,RESULTADOS_1!M:M,0,0,1)</f>
        <v>0</v>
      </c>
      <c r="H3">
        <f>_xlfn.XLOOKUP(B3,RESULTADOS_1!D:D,RESULTADOS_1!AF:AF,0,0,1)</f>
        <v>3.5719575481148772E-6</v>
      </c>
      <c r="I3">
        <f>_xlfn.XLOOKUP(B3,RESULTADOS_1!D:D,RESULTADOS_1!AC:AC,0,0,1)</f>
        <v>204.4285871364815</v>
      </c>
      <c r="J3">
        <f>_xlfn.XLOOKUP(B3,RESULTADOS_1!D:D,RESULTADOS_1!G:G,0,0,1)</f>
        <v>6.28</v>
      </c>
      <c r="K3">
        <v>1.941376</v>
      </c>
      <c r="N3">
        <f>_xlfn.XLOOKUP(B3,RESULTADOS_1!D:D,RESULTADOS_1!AH:AH,0,0,1)</f>
        <v>204428.58713648151</v>
      </c>
    </row>
    <row r="4" spans="1:20" x14ac:dyDescent="0.25">
      <c r="A4" t="s">
        <v>53</v>
      </c>
      <c r="B4">
        <v>3.3382000000000001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203</v>
      </c>
      <c r="F4">
        <f>_xlfn.XLOOKUP(B4,RESULTADOS_2!D:D,RESULTADOS_2!F:F,0,0,1)</f>
        <v>25.73</v>
      </c>
      <c r="G4">
        <f>_xlfn.XLOOKUP(B4,RESULTADOS_2!D:D,RESULTADOS_2!M:M,0,0,1)</f>
        <v>0</v>
      </c>
      <c r="H4">
        <f>_xlfn.XLOOKUP(B4,RESULTADOS_2!D:D,RESULTADOS_2!AF:AF,0,0,1)</f>
        <v>3.8239549154834468E-6</v>
      </c>
      <c r="I4">
        <f>_xlfn.XLOOKUP(B4,RESULTADOS_2!D:D,RESULTADOS_2!AC:AC,0,0,1)</f>
        <v>193.31357416057409</v>
      </c>
      <c r="J4">
        <f>_xlfn.XLOOKUP(B4,RESULTADOS_2!D:D,RESULTADOS_2!G:G,0,0,1)</f>
        <v>7.6</v>
      </c>
      <c r="K4">
        <v>2.1364480000000001</v>
      </c>
      <c r="N4">
        <f>_xlfn.XLOOKUP(B4,RESULTADOS_2!D:D,RESULTADOS_2!AH:AH,0,0,1)</f>
        <v>193313.57416057409</v>
      </c>
    </row>
    <row r="5" spans="1:20" x14ac:dyDescent="0.25">
      <c r="A5" t="s">
        <v>54</v>
      </c>
      <c r="B5">
        <v>3.5539000000000001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162</v>
      </c>
      <c r="F5">
        <f>_xlfn.XLOOKUP(B5,RESULTADOS_3!D:D,RESULTADOS_3!F:F,0,0,1)</f>
        <v>24.09</v>
      </c>
      <c r="G5">
        <f>_xlfn.XLOOKUP(B5,RESULTADOS_3!D:D,RESULTADOS_3!M:M,0,0,1)</f>
        <v>0</v>
      </c>
      <c r="H5">
        <f>_xlfn.XLOOKUP(B5,RESULTADOS_3!D:D,RESULTADOS_3!AF:AF,0,0,1)</f>
        <v>3.9780287877024641E-6</v>
      </c>
      <c r="I5">
        <f>_xlfn.XLOOKUP(B5,RESULTADOS_3!D:D,RESULTADOS_3!AC:AC,0,0,1)</f>
        <v>192.7074346237315</v>
      </c>
      <c r="J5">
        <f>_xlfn.XLOOKUP(B5,RESULTADOS_3!D:D,RESULTADOS_3!G:G,0,0,1)</f>
        <v>8.92</v>
      </c>
      <c r="K5">
        <v>2.2744960000000001</v>
      </c>
      <c r="N5">
        <f>_xlfn.XLOOKUP(B5,RESULTADOS_3!D:D,RESULTADOS_3!AH:AH,0,0,1)</f>
        <v>192707.4346237315</v>
      </c>
    </row>
    <row r="6" spans="1:20" x14ac:dyDescent="0.25">
      <c r="A6" t="s">
        <v>55</v>
      </c>
      <c r="B6">
        <v>3.6977000000000002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136</v>
      </c>
      <c r="F6">
        <f>_xlfn.XLOOKUP(B6,RESULTADOS_4!D:D,RESULTADOS_4!F:F,0,0,1)</f>
        <v>23.08</v>
      </c>
      <c r="G6">
        <f>_xlfn.XLOOKUP(B6,RESULTADOS_4!D:D,RESULTADOS_4!M:M,0,0,1)</f>
        <v>0</v>
      </c>
      <c r="H6">
        <f>_xlfn.XLOOKUP(B6,RESULTADOS_4!D:D,RESULTADOS_4!AF:AF,0,0,1)</f>
        <v>4.0568140922505504E-6</v>
      </c>
      <c r="I6">
        <f>_xlfn.XLOOKUP(B6,RESULTADOS_4!D:D,RESULTADOS_4!AC:AC,0,0,1)</f>
        <v>184.66868394226759</v>
      </c>
      <c r="J6">
        <f>_xlfn.XLOOKUP(B6,RESULTADOS_4!D:D,RESULTADOS_4!G:G,0,0,1)</f>
        <v>10.18</v>
      </c>
      <c r="K6">
        <v>2.3665280000000002</v>
      </c>
      <c r="N6">
        <f>_xlfn.XLOOKUP(B6,RESULTADOS_4!D:D,RESULTADOS_4!AH:AH,0,0,1)</f>
        <v>184668.68394226761</v>
      </c>
    </row>
    <row r="7" spans="1:20" x14ac:dyDescent="0.25">
      <c r="A7" t="s">
        <v>56</v>
      </c>
      <c r="B7">
        <v>3.8197999999999999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116</v>
      </c>
      <c r="F7">
        <f>_xlfn.XLOOKUP(B7,RESULTADOS_5!D:D,RESULTADOS_5!F:F,0,0,1)</f>
        <v>22.29</v>
      </c>
      <c r="G7">
        <f>_xlfn.XLOOKUP(B7,RESULTADOS_5!D:D,RESULTADOS_5!M:M,0,0,1)</f>
        <v>0</v>
      </c>
      <c r="H7">
        <f>_xlfn.XLOOKUP(B7,RESULTADOS_5!D:D,RESULTADOS_5!AF:AF,0,0,1)</f>
        <v>4.1168178819732282E-6</v>
      </c>
      <c r="I7">
        <f>_xlfn.XLOOKUP(B7,RESULTADOS_5!D:D,RESULTADOS_5!AC:AC,0,0,1)</f>
        <v>186.89372916283901</v>
      </c>
      <c r="J7">
        <f>_xlfn.XLOOKUP(B7,RESULTADOS_5!D:D,RESULTADOS_5!G:G,0,0,1)</f>
        <v>11.53</v>
      </c>
      <c r="K7">
        <v>2.4446719999999997</v>
      </c>
      <c r="N7">
        <f>_xlfn.XLOOKUP(B7,RESULTADOS_5!D:D,RESULTADOS_5!AH:AH,0,0,1)</f>
        <v>186893.72916283901</v>
      </c>
    </row>
    <row r="8" spans="1:20" x14ac:dyDescent="0.25">
      <c r="A8" t="s">
        <v>57</v>
      </c>
      <c r="B8">
        <v>3.8986000000000001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102</v>
      </c>
      <c r="F8">
        <f>_xlfn.XLOOKUP(B8,RESULTADOS_6!D:D,RESULTADOS_6!F:F,0,0,1)</f>
        <v>21.78</v>
      </c>
      <c r="G8">
        <f>_xlfn.XLOOKUP(B8,RESULTADOS_6!D:D,RESULTADOS_6!M:M,0,0,1)</f>
        <v>0</v>
      </c>
      <c r="H8">
        <f>_xlfn.XLOOKUP(B8,RESULTADOS_6!D:D,RESULTADOS_6!AF:AF,0,0,1)</f>
        <v>4.1347660839698592E-6</v>
      </c>
      <c r="I8">
        <f>_xlfn.XLOOKUP(B8,RESULTADOS_6!D:D,RESULTADOS_6!AC:AC,0,0,1)</f>
        <v>189.09907867481289</v>
      </c>
      <c r="J8">
        <f>_xlfn.XLOOKUP(B8,RESULTADOS_6!D:D,RESULTADOS_6!G:G,0,0,1)</f>
        <v>12.81</v>
      </c>
      <c r="K8">
        <v>2.495104</v>
      </c>
      <c r="N8">
        <f>_xlfn.XLOOKUP(B8,RESULTADOS_6!D:D,RESULTADOS_6!AH:AH,0,0,1)</f>
        <v>189099.07867481289</v>
      </c>
    </row>
    <row r="9" spans="1:20" x14ac:dyDescent="0.25">
      <c r="A9" t="s">
        <v>58</v>
      </c>
      <c r="B9">
        <v>3.9695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91</v>
      </c>
      <c r="F9">
        <f>_xlfn.XLOOKUP(B9,RESULTADOS_7!D:D,RESULTADOS_7!F:F,0,0,1)</f>
        <v>21.33</v>
      </c>
      <c r="G9">
        <f>_xlfn.XLOOKUP(B9,RESULTADOS_7!D:D,RESULTADOS_7!M:M,0,0,1)</f>
        <v>0</v>
      </c>
      <c r="H9">
        <f>_xlfn.XLOOKUP(B9,RESULTADOS_7!D:D,RESULTADOS_7!AF:AF,0,0,1)</f>
        <v>4.1485973531575113E-6</v>
      </c>
      <c r="I9">
        <f>_xlfn.XLOOKUP(B9,RESULTADOS_7!D:D,RESULTADOS_7!AC:AC,0,0,1)</f>
        <v>191.54879334677361</v>
      </c>
      <c r="J9">
        <f>_xlfn.XLOOKUP(B9,RESULTADOS_7!D:D,RESULTADOS_7!G:G,0,0,1)</f>
        <v>14.07</v>
      </c>
      <c r="K9">
        <v>2.5404800000000001</v>
      </c>
      <c r="N9">
        <f>_xlfn.XLOOKUP(B9,RESULTADOS_7!D:D,RESULTADOS_7!AH:AH,0,0,1)</f>
        <v>191548.7933467736</v>
      </c>
    </row>
    <row r="10" spans="1:20" x14ac:dyDescent="0.25">
      <c r="A10" t="s">
        <v>59</v>
      </c>
      <c r="B10">
        <v>4.0275999999999996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82</v>
      </c>
      <c r="F10">
        <f>_xlfn.XLOOKUP(B10,RESULTADOS_8!D:D,RESULTADOS_8!F:F,0,0,1)</f>
        <v>20.97</v>
      </c>
      <c r="G10">
        <f>_xlfn.XLOOKUP(B10,RESULTADOS_8!D:D,RESULTADOS_8!M:M,0,0,1)</f>
        <v>0</v>
      </c>
      <c r="H10">
        <f>_xlfn.XLOOKUP(B10,RESULTADOS_8!D:D,RESULTADOS_8!AF:AF,0,0,1)</f>
        <v>4.1526825399963762E-6</v>
      </c>
      <c r="I10">
        <f>_xlfn.XLOOKUP(B10,RESULTADOS_8!D:D,RESULTADOS_8!AC:AC,0,0,1)</f>
        <v>193.72340282436639</v>
      </c>
      <c r="J10">
        <f>_xlfn.XLOOKUP(B10,RESULTADOS_8!D:D,RESULTADOS_8!G:G,0,0,1)</f>
        <v>15.34</v>
      </c>
      <c r="K10">
        <v>2.577664</v>
      </c>
      <c r="N10">
        <f>_xlfn.XLOOKUP(B10,RESULTADOS_8!D:D,RESULTADOS_8!AH:AH,0,0,1)</f>
        <v>193723.40282436641</v>
      </c>
    </row>
    <row r="11" spans="1:20" x14ac:dyDescent="0.25">
      <c r="A11" t="s">
        <v>60</v>
      </c>
      <c r="B11">
        <v>4.0640000000000001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75</v>
      </c>
      <c r="F11">
        <f>_xlfn.XLOOKUP(B11,RESULTADOS_9!D:D,RESULTADOS_9!F:F,0,0,1)</f>
        <v>20.73</v>
      </c>
      <c r="G11">
        <f>_xlfn.XLOOKUP(B11,RESULTADOS_9!D:D,RESULTADOS_9!M:M,0,0,1)</f>
        <v>0</v>
      </c>
      <c r="H11">
        <f>_xlfn.XLOOKUP(B11,RESULTADOS_9!D:D,RESULTADOS_9!AF:AF,0,0,1)</f>
        <v>4.137770790169314E-6</v>
      </c>
      <c r="I11">
        <f>_xlfn.XLOOKUP(B11,RESULTADOS_9!D:D,RESULTADOS_9!AC:AC,0,0,1)</f>
        <v>196.8718462380761</v>
      </c>
      <c r="J11">
        <f>_xlfn.XLOOKUP(B11,RESULTADOS_9!D:D,RESULTADOS_9!G:G,0,0,1)</f>
        <v>16.579999999999998</v>
      </c>
      <c r="K11">
        <v>2.6009600000000002</v>
      </c>
      <c r="N11">
        <f>_xlfn.XLOOKUP(B11,RESULTADOS_9!D:D,RESULTADOS_9!AH:AH,0,0,1)</f>
        <v>196871.8462380761</v>
      </c>
    </row>
    <row r="12" spans="1:20" x14ac:dyDescent="0.25">
      <c r="A12" t="s">
        <v>61</v>
      </c>
      <c r="B12">
        <v>4.0968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69</v>
      </c>
      <c r="F12">
        <f>_xlfn.XLOOKUP(B12,RESULTADOS_10!D:D,RESULTADOS_10!F:F,0,0,1)</f>
        <v>20.51</v>
      </c>
      <c r="G12">
        <f>_xlfn.XLOOKUP(B12,RESULTADOS_10!D:D,RESULTADOS_10!M:M,0,0,1)</f>
        <v>1</v>
      </c>
      <c r="H12">
        <f>_xlfn.XLOOKUP(B12,RESULTADOS_10!D:D,RESULTADOS_10!AF:AF,0,0,1)</f>
        <v>4.122302461405123E-6</v>
      </c>
      <c r="I12">
        <f>_xlfn.XLOOKUP(B12,RESULTADOS_10!D:D,RESULTADOS_10!AC:AC,0,0,1)</f>
        <v>189.38257201668529</v>
      </c>
      <c r="J12">
        <f>_xlfn.XLOOKUP(B12,RESULTADOS_10!D:D,RESULTADOS_10!G:G,0,0,1)</f>
        <v>17.84</v>
      </c>
      <c r="K12">
        <v>2.6219519999999998</v>
      </c>
      <c r="N12">
        <f>_xlfn.XLOOKUP(B12,RESULTADOS_10!D:D,RESULTADOS_10!AH:AH,0,0,1)</f>
        <v>189382.5720166853</v>
      </c>
    </row>
    <row r="13" spans="1:20" x14ac:dyDescent="0.25">
      <c r="A13" t="s">
        <v>62</v>
      </c>
      <c r="B13">
        <v>4.1379999999999999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63</v>
      </c>
      <c r="F13">
        <f>_xlfn.XLOOKUP(B13,RESULTADOS_11!D:D,RESULTADOS_11!F:F,0,0,1)</f>
        <v>20.27</v>
      </c>
      <c r="G13">
        <f>_xlfn.XLOOKUP(B13,RESULTADOS_11!D:D,RESULTADOS_11!M:M,0,0,1)</f>
        <v>0</v>
      </c>
      <c r="H13">
        <f>_xlfn.XLOOKUP(B13,RESULTADOS_11!D:D,RESULTADOS_11!AF:AF,0,0,1)</f>
        <v>4.1178628548735012E-6</v>
      </c>
      <c r="I13">
        <f>_xlfn.XLOOKUP(B13,RESULTADOS_11!D:D,RESULTADOS_11!AC:AC,0,0,1)</f>
        <v>191.85636161495091</v>
      </c>
      <c r="J13">
        <f>_xlfn.XLOOKUP(B13,RESULTADOS_11!D:D,RESULTADOS_11!G:G,0,0,1)</f>
        <v>19.309999999999999</v>
      </c>
      <c r="K13">
        <v>2.64832</v>
      </c>
      <c r="N13">
        <f>_xlfn.XLOOKUP(B13,RESULTADOS_11!D:D,RESULTADOS_11!AH:AH,0,0,1)</f>
        <v>191856.36161495079</v>
      </c>
    </row>
    <row r="14" spans="1:20" x14ac:dyDescent="0.25">
      <c r="A14" t="s">
        <v>63</v>
      </c>
      <c r="B14">
        <v>4.1585000000000001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59</v>
      </c>
      <c r="F14">
        <f>_xlfn.XLOOKUP(B14,RESULTADOS_12!D:D,RESULTADOS_12!F:F,0,0,1)</f>
        <v>20.11</v>
      </c>
      <c r="G14">
        <f>_xlfn.XLOOKUP(B14,RESULTADOS_12!D:D,RESULTADOS_12!M:M,0,0,1)</f>
        <v>0</v>
      </c>
      <c r="H14">
        <f>_xlfn.XLOOKUP(B14,RESULTADOS_12!D:D,RESULTADOS_12!AF:AF,0,0,1)</f>
        <v>4.0951506719970032E-6</v>
      </c>
      <c r="I14">
        <f>_xlfn.XLOOKUP(B14,RESULTADOS_12!D:D,RESULTADOS_12!AC:AC,0,0,1)</f>
        <v>195.03551643949231</v>
      </c>
      <c r="J14">
        <f>_xlfn.XLOOKUP(B14,RESULTADOS_12!D:D,RESULTADOS_12!G:G,0,0,1)</f>
        <v>20.46</v>
      </c>
      <c r="K14">
        <v>2.6614400000000002</v>
      </c>
      <c r="N14">
        <f>_xlfn.XLOOKUP(B14,RESULTADOS_12!D:D,RESULTADOS_12!AH:AH,0,0,1)</f>
        <v>195035.51643949229</v>
      </c>
    </row>
    <row r="15" spans="1:20" x14ac:dyDescent="0.25">
      <c r="A15" t="s">
        <v>64</v>
      </c>
      <c r="B15">
        <v>4.1828000000000003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55</v>
      </c>
      <c r="F15">
        <f>_xlfn.XLOOKUP(B15,RESULTADOS_13!D:D,RESULTADOS_13!F:F,0,0,1)</f>
        <v>19.95</v>
      </c>
      <c r="G15">
        <f>_xlfn.XLOOKUP(B15,RESULTADOS_13!D:D,RESULTADOS_13!M:M,0,0,1)</f>
        <v>0</v>
      </c>
      <c r="H15">
        <f>_xlfn.XLOOKUP(B15,RESULTADOS_13!D:D,RESULTADOS_13!AF:AF,0,0,1)</f>
        <v>4.0783666626668294E-6</v>
      </c>
      <c r="I15">
        <f>_xlfn.XLOOKUP(B15,RESULTADOS_13!D:D,RESULTADOS_13!AC:AC,0,0,1)</f>
        <v>197.37987178657741</v>
      </c>
      <c r="J15">
        <f>_xlfn.XLOOKUP(B15,RESULTADOS_13!D:D,RESULTADOS_13!G:G,0,0,1)</f>
        <v>21.76</v>
      </c>
      <c r="K15">
        <v>2.6769920000000003</v>
      </c>
      <c r="N15">
        <f>_xlfn.XLOOKUP(B15,RESULTADOS_13!D:D,RESULTADOS_13!AH:AH,0,0,1)</f>
        <v>197379.87178657739</v>
      </c>
    </row>
    <row r="16" spans="1:20" x14ac:dyDescent="0.25">
      <c r="A16" t="s">
        <v>65</v>
      </c>
      <c r="B16">
        <v>4.1920999999999999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52</v>
      </c>
      <c r="F16">
        <f>_xlfn.XLOOKUP(B16,RESULTADOS_14!D:D,RESULTADOS_14!F:F,0,0,1)</f>
        <v>19.850000000000001</v>
      </c>
      <c r="G16">
        <f>_xlfn.XLOOKUP(B16,RESULTADOS_14!D:D,RESULTADOS_14!M:M,0,0,1)</f>
        <v>1</v>
      </c>
      <c r="H16">
        <f>_xlfn.XLOOKUP(B16,RESULTADOS_14!D:D,RESULTADOS_14!AF:AF,0,0,1)</f>
        <v>4.0489756482018584E-6</v>
      </c>
      <c r="I16">
        <f>_xlfn.XLOOKUP(B16,RESULTADOS_14!D:D,RESULTADOS_14!AC:AC,0,0,1)</f>
        <v>200.3180051380707</v>
      </c>
      <c r="J16">
        <f>_xlfn.XLOOKUP(B16,RESULTADOS_14!D:D,RESULTADOS_14!G:G,0,0,1)</f>
        <v>22.91</v>
      </c>
      <c r="K16">
        <v>2.682944</v>
      </c>
      <c r="N16">
        <f>_xlfn.XLOOKUP(B16,RESULTADOS_14!D:D,RESULTADOS_14!AH:AH,0,0,1)</f>
        <v>200318.0051380707</v>
      </c>
    </row>
    <row r="17" spans="1:14" x14ac:dyDescent="0.25">
      <c r="A17" t="s">
        <v>66</v>
      </c>
      <c r="B17">
        <v>4.2046999999999999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49</v>
      </c>
      <c r="F17">
        <f>_xlfn.XLOOKUP(B17,RESULTADOS_15!D:D,RESULTADOS_15!F:F,0,0,1)</f>
        <v>19.75</v>
      </c>
      <c r="G17">
        <f>_xlfn.XLOOKUP(B17,RESULTADOS_15!D:D,RESULTADOS_15!M:M,0,0,1)</f>
        <v>0</v>
      </c>
      <c r="H17">
        <f>_xlfn.XLOOKUP(B17,RESULTADOS_15!D:D,RESULTADOS_15!AF:AF,0,0,1)</f>
        <v>4.0246644876586708E-6</v>
      </c>
      <c r="I17">
        <f>_xlfn.XLOOKUP(B17,RESULTADOS_15!D:D,RESULTADOS_15!AC:AC,0,0,1)</f>
        <v>204.19837156701169</v>
      </c>
      <c r="J17">
        <f>_xlfn.XLOOKUP(B17,RESULTADOS_15!D:D,RESULTADOS_15!G:G,0,0,1)</f>
        <v>24.18</v>
      </c>
      <c r="K17">
        <v>2.6910080000000001</v>
      </c>
      <c r="N17">
        <f>_xlfn.XLOOKUP(B17,RESULTADOS_15!D:D,RESULTADOS_15!AH:AH,0,0,1)</f>
        <v>204198.37156701169</v>
      </c>
    </row>
    <row r="18" spans="1:14" x14ac:dyDescent="0.25">
      <c r="A18" t="s">
        <v>67</v>
      </c>
      <c r="B18">
        <v>4.2264999999999997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46</v>
      </c>
      <c r="F18">
        <f>_xlfn.XLOOKUP(B18,RESULTADOS_16!D:D,RESULTADOS_16!F:F,0,0,1)</f>
        <v>19.600000000000001</v>
      </c>
      <c r="G18">
        <f>_xlfn.XLOOKUP(B18,RESULTADOS_16!D:D,RESULTADOS_16!M:M,0,0,1)</f>
        <v>0</v>
      </c>
      <c r="H18">
        <f>_xlfn.XLOOKUP(B18,RESULTADOS_16!D:D,RESULTADOS_16!AF:AF,0,0,1)</f>
        <v>4.0107462480896606E-6</v>
      </c>
      <c r="I18">
        <f>_xlfn.XLOOKUP(B18,RESULTADOS_16!D:D,RESULTADOS_16!AC:AC,0,0,1)</f>
        <v>206.1578772157167</v>
      </c>
      <c r="J18">
        <f>_xlfn.XLOOKUP(B18,RESULTADOS_16!D:D,RESULTADOS_16!G:G,0,0,1)</f>
        <v>25.57</v>
      </c>
      <c r="K18">
        <v>2.7049599999999998</v>
      </c>
      <c r="N18">
        <f>_xlfn.XLOOKUP(B18,RESULTADOS_16!D:D,RESULTADOS_16!AH:AH,0,0,1)</f>
        <v>206157.8772157167</v>
      </c>
    </row>
    <row r="19" spans="1:14" x14ac:dyDescent="0.25">
      <c r="A19" t="s">
        <v>68</v>
      </c>
      <c r="B19">
        <v>4.2233999999999998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44</v>
      </c>
      <c r="F19">
        <f>_xlfn.XLOOKUP(B19,RESULTADOS_17!D:D,RESULTADOS_17!F:F,0,0,1)</f>
        <v>19.57</v>
      </c>
      <c r="G19">
        <f>_xlfn.XLOOKUP(B19,RESULTADOS_17!D:D,RESULTADOS_17!M:M,0,0,1)</f>
        <v>0</v>
      </c>
      <c r="H19">
        <f>_xlfn.XLOOKUP(B19,RESULTADOS_17!D:D,RESULTADOS_17!AF:AF,0,0,1)</f>
        <v>3.9747433138339786E-6</v>
      </c>
      <c r="I19">
        <f>_xlfn.XLOOKUP(B19,RESULTADOS_17!D:D,RESULTADOS_17!AC:AC,0,0,1)</f>
        <v>209.72960684027359</v>
      </c>
      <c r="J19">
        <f>_xlfn.XLOOKUP(B19,RESULTADOS_17!D:D,RESULTADOS_17!G:G,0,0,1)</f>
        <v>26.69</v>
      </c>
      <c r="K19">
        <v>2.702976</v>
      </c>
      <c r="N19">
        <f>_xlfn.XLOOKUP(B19,RESULTADOS_17!D:D,RESULTADOS_17!AH:AH,0,0,1)</f>
        <v>209729.6068402736</v>
      </c>
    </row>
    <row r="20" spans="1:14" x14ac:dyDescent="0.25">
      <c r="A20" t="s">
        <v>69</v>
      </c>
      <c r="B20">
        <v>4.2355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42</v>
      </c>
      <c r="F20">
        <f>_xlfn.XLOOKUP(B20,RESULTADOS_18!D:D,RESULTADOS_18!F:F,0,0,1)</f>
        <v>19.46</v>
      </c>
      <c r="G20">
        <f>_xlfn.XLOOKUP(B20,RESULTADOS_18!D:D,RESULTADOS_18!M:M,0,0,1)</f>
        <v>0</v>
      </c>
      <c r="H20">
        <f>_xlfn.XLOOKUP(B20,RESULTADOS_18!D:D,RESULTADOS_18!AF:AF,0,0,1)</f>
        <v>3.95451835327421E-6</v>
      </c>
      <c r="I20">
        <f>_xlfn.XLOOKUP(B20,RESULTADOS_18!D:D,RESULTADOS_18!AC:AC,0,0,1)</f>
        <v>212.93727530386931</v>
      </c>
      <c r="J20">
        <f>_xlfn.XLOOKUP(B20,RESULTADOS_18!D:D,RESULTADOS_18!G:G,0,0,1)</f>
        <v>27.8</v>
      </c>
      <c r="K20">
        <v>2.7107200000000002</v>
      </c>
      <c r="N20">
        <f>_xlfn.XLOOKUP(B20,RESULTADOS_18!D:D,RESULTADOS_18!AH:AH,0,0,1)</f>
        <v>212937.2753038693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3.2305999999999999</v>
      </c>
      <c r="E2">
        <v>30.95</v>
      </c>
      <c r="F2">
        <v>24.48</v>
      </c>
      <c r="G2">
        <v>8.64</v>
      </c>
      <c r="H2">
        <v>0.14000000000000001</v>
      </c>
      <c r="I2">
        <v>170</v>
      </c>
      <c r="J2">
        <v>124.63</v>
      </c>
      <c r="K2">
        <v>45</v>
      </c>
      <c r="L2">
        <v>1</v>
      </c>
      <c r="M2">
        <v>168</v>
      </c>
      <c r="N2">
        <v>18.64</v>
      </c>
      <c r="O2">
        <v>15605.44</v>
      </c>
      <c r="P2">
        <v>233.4</v>
      </c>
      <c r="Q2">
        <v>4031.87</v>
      </c>
      <c r="R2">
        <v>320.91000000000003</v>
      </c>
      <c r="S2">
        <v>92.66</v>
      </c>
      <c r="T2">
        <v>109578.77</v>
      </c>
      <c r="U2">
        <v>0.28999999999999998</v>
      </c>
      <c r="V2">
        <v>0.64</v>
      </c>
      <c r="W2">
        <v>4.67</v>
      </c>
      <c r="X2">
        <v>6.6</v>
      </c>
      <c r="Y2">
        <v>2</v>
      </c>
      <c r="Z2">
        <v>10</v>
      </c>
      <c r="AA2">
        <v>236.5871506810953</v>
      </c>
      <c r="AB2">
        <v>323.70897705017052</v>
      </c>
      <c r="AC2">
        <v>292.8146466090011</v>
      </c>
      <c r="AD2">
        <v>236587.15068109531</v>
      </c>
      <c r="AE2">
        <v>323708.97705017048</v>
      </c>
      <c r="AF2">
        <v>3.2507103914800311E-6</v>
      </c>
      <c r="AG2">
        <v>11</v>
      </c>
      <c r="AH2">
        <v>292814.64660900109</v>
      </c>
    </row>
    <row r="3" spans="1:34" x14ac:dyDescent="0.25">
      <c r="A3">
        <v>1</v>
      </c>
      <c r="B3">
        <v>60</v>
      </c>
      <c r="C3" t="s">
        <v>34</v>
      </c>
      <c r="D3">
        <v>4.0968</v>
      </c>
      <c r="E3">
        <v>24.41</v>
      </c>
      <c r="F3">
        <v>20.51</v>
      </c>
      <c r="G3">
        <v>17.84</v>
      </c>
      <c r="H3">
        <v>0.28000000000000003</v>
      </c>
      <c r="I3">
        <v>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165.94</v>
      </c>
      <c r="Q3">
        <v>4032.8</v>
      </c>
      <c r="R3">
        <v>185.58</v>
      </c>
      <c r="S3">
        <v>92.66</v>
      </c>
      <c r="T3">
        <v>42418.7</v>
      </c>
      <c r="U3">
        <v>0.5</v>
      </c>
      <c r="V3">
        <v>0.76</v>
      </c>
      <c r="W3">
        <v>4.58</v>
      </c>
      <c r="X3">
        <v>2.63</v>
      </c>
      <c r="Y3">
        <v>2</v>
      </c>
      <c r="Z3">
        <v>10</v>
      </c>
      <c r="AA3">
        <v>153.01653664174091</v>
      </c>
      <c r="AB3">
        <v>209.3639760462984</v>
      </c>
      <c r="AC3">
        <v>189.38257201668529</v>
      </c>
      <c r="AD3">
        <v>153016.53664174091</v>
      </c>
      <c r="AE3">
        <v>209363.9760462984</v>
      </c>
      <c r="AF3">
        <v>4.122302461405123E-6</v>
      </c>
      <c r="AG3">
        <v>8</v>
      </c>
      <c r="AH3">
        <v>189382.5720166853</v>
      </c>
    </row>
    <row r="4" spans="1:34" x14ac:dyDescent="0.25">
      <c r="A4">
        <v>2</v>
      </c>
      <c r="B4">
        <v>60</v>
      </c>
      <c r="C4" t="s">
        <v>34</v>
      </c>
      <c r="D4">
        <v>4.0964999999999998</v>
      </c>
      <c r="E4">
        <v>24.41</v>
      </c>
      <c r="F4">
        <v>20.52</v>
      </c>
      <c r="G4">
        <v>17.84</v>
      </c>
      <c r="H4">
        <v>0.42</v>
      </c>
      <c r="I4">
        <v>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167.64</v>
      </c>
      <c r="Q4">
        <v>4032.65</v>
      </c>
      <c r="R4">
        <v>185.57</v>
      </c>
      <c r="S4">
        <v>92.66</v>
      </c>
      <c r="T4">
        <v>42412.01</v>
      </c>
      <c r="U4">
        <v>0.5</v>
      </c>
      <c r="V4">
        <v>0.76</v>
      </c>
      <c r="W4">
        <v>4.59</v>
      </c>
      <c r="X4">
        <v>2.63</v>
      </c>
      <c r="Y4">
        <v>2</v>
      </c>
      <c r="Z4">
        <v>10</v>
      </c>
      <c r="AA4">
        <v>153.6022298012397</v>
      </c>
      <c r="AB4">
        <v>210.16534726608279</v>
      </c>
      <c r="AC4">
        <v>190.1074614919853</v>
      </c>
      <c r="AD4">
        <v>153602.22980123971</v>
      </c>
      <c r="AE4">
        <v>210165.3472660828</v>
      </c>
      <c r="AF4">
        <v>4.1220005939138084E-6</v>
      </c>
      <c r="AG4">
        <v>8</v>
      </c>
      <c r="AH4">
        <v>190107.4614919853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2.7366000000000001</v>
      </c>
      <c r="E2">
        <v>36.54</v>
      </c>
      <c r="F2">
        <v>26.84</v>
      </c>
      <c r="G2">
        <v>7.03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313.26</v>
      </c>
      <c r="Q2">
        <v>4033.3</v>
      </c>
      <c r="R2">
        <v>400.52</v>
      </c>
      <c r="S2">
        <v>92.66</v>
      </c>
      <c r="T2">
        <v>149087.32999999999</v>
      </c>
      <c r="U2">
        <v>0.23</v>
      </c>
      <c r="V2">
        <v>0.57999999999999996</v>
      </c>
      <c r="W2">
        <v>4.75</v>
      </c>
      <c r="X2">
        <v>8.9499999999999993</v>
      </c>
      <c r="Y2">
        <v>2</v>
      </c>
      <c r="Z2">
        <v>10</v>
      </c>
      <c r="AA2">
        <v>326.19408484577531</v>
      </c>
      <c r="AB2">
        <v>446.31313755337192</v>
      </c>
      <c r="AC2">
        <v>403.71763810969998</v>
      </c>
      <c r="AD2">
        <v>326194.08484577527</v>
      </c>
      <c r="AE2">
        <v>446313.1375533719</v>
      </c>
      <c r="AF2">
        <v>2.643168521473535E-6</v>
      </c>
      <c r="AG2">
        <v>12</v>
      </c>
      <c r="AH2">
        <v>403717.63810970011</v>
      </c>
    </row>
    <row r="3" spans="1:34" x14ac:dyDescent="0.25">
      <c r="A3">
        <v>1</v>
      </c>
      <c r="B3">
        <v>80</v>
      </c>
      <c r="C3" t="s">
        <v>34</v>
      </c>
      <c r="D3">
        <v>3.8879000000000001</v>
      </c>
      <c r="E3">
        <v>25.72</v>
      </c>
      <c r="F3">
        <v>20.85</v>
      </c>
      <c r="G3">
        <v>15.84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20034.400000000001</v>
      </c>
      <c r="P3">
        <v>214.85</v>
      </c>
      <c r="Q3">
        <v>4031.57</v>
      </c>
      <c r="R3">
        <v>200.23</v>
      </c>
      <c r="S3">
        <v>92.66</v>
      </c>
      <c r="T3">
        <v>49693.58</v>
      </c>
      <c r="U3">
        <v>0.46</v>
      </c>
      <c r="V3">
        <v>0.75</v>
      </c>
      <c r="W3">
        <v>4.5</v>
      </c>
      <c r="X3">
        <v>2.97</v>
      </c>
      <c r="Y3">
        <v>2</v>
      </c>
      <c r="Z3">
        <v>10</v>
      </c>
      <c r="AA3">
        <v>189.7834411149237</v>
      </c>
      <c r="AB3">
        <v>259.67007678782932</v>
      </c>
      <c r="AC3">
        <v>234.88752910851639</v>
      </c>
      <c r="AD3">
        <v>189783.44111492371</v>
      </c>
      <c r="AE3">
        <v>259670.07678782931</v>
      </c>
      <c r="AF3">
        <v>3.755161475786361E-6</v>
      </c>
      <c r="AG3">
        <v>9</v>
      </c>
      <c r="AH3">
        <v>234887.52910851629</v>
      </c>
    </row>
    <row r="4" spans="1:34" x14ac:dyDescent="0.25">
      <c r="A4">
        <v>2</v>
      </c>
      <c r="B4">
        <v>80</v>
      </c>
      <c r="C4" t="s">
        <v>34</v>
      </c>
      <c r="D4">
        <v>4.1920999999999999</v>
      </c>
      <c r="E4">
        <v>23.85</v>
      </c>
      <c r="F4">
        <v>19.850000000000001</v>
      </c>
      <c r="G4">
        <v>22.91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185</v>
      </c>
      <c r="Q4">
        <v>4032.26</v>
      </c>
      <c r="R4">
        <v>164.45</v>
      </c>
      <c r="S4">
        <v>92.66</v>
      </c>
      <c r="T4">
        <v>31934.93</v>
      </c>
      <c r="U4">
        <v>0.56000000000000005</v>
      </c>
      <c r="V4">
        <v>0.79</v>
      </c>
      <c r="W4">
        <v>4.53</v>
      </c>
      <c r="X4">
        <v>1.97</v>
      </c>
      <c r="Y4">
        <v>2</v>
      </c>
      <c r="Z4">
        <v>10</v>
      </c>
      <c r="AA4">
        <v>161.85210205355921</v>
      </c>
      <c r="AB4">
        <v>221.45318644037749</v>
      </c>
      <c r="AC4">
        <v>200.3180051380707</v>
      </c>
      <c r="AD4">
        <v>161852.10205355921</v>
      </c>
      <c r="AE4">
        <v>221453.1864403775</v>
      </c>
      <c r="AF4">
        <v>4.0489756482018584E-6</v>
      </c>
      <c r="AG4">
        <v>8</v>
      </c>
      <c r="AH4">
        <v>200318.0051380707</v>
      </c>
    </row>
    <row r="5" spans="1:34" x14ac:dyDescent="0.25">
      <c r="A5">
        <v>3</v>
      </c>
      <c r="B5">
        <v>80</v>
      </c>
      <c r="C5" t="s">
        <v>34</v>
      </c>
      <c r="D5">
        <v>4.1917</v>
      </c>
      <c r="E5">
        <v>23.86</v>
      </c>
      <c r="F5">
        <v>19.86</v>
      </c>
      <c r="G5">
        <v>22.91</v>
      </c>
      <c r="H5">
        <v>0.43</v>
      </c>
      <c r="I5">
        <v>52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186.52</v>
      </c>
      <c r="Q5">
        <v>4032.91</v>
      </c>
      <c r="R5">
        <v>164.45</v>
      </c>
      <c r="S5">
        <v>92.66</v>
      </c>
      <c r="T5">
        <v>31939.02</v>
      </c>
      <c r="U5">
        <v>0.56000000000000005</v>
      </c>
      <c r="V5">
        <v>0.79</v>
      </c>
      <c r="W5">
        <v>4.53</v>
      </c>
      <c r="X5">
        <v>1.98</v>
      </c>
      <c r="Y5">
        <v>2</v>
      </c>
      <c r="Z5">
        <v>10</v>
      </c>
      <c r="AA5">
        <v>162.3705478356384</v>
      </c>
      <c r="AB5">
        <v>222.1625468316316</v>
      </c>
      <c r="AC5">
        <v>200.95966516917741</v>
      </c>
      <c r="AD5">
        <v>162370.5478356384</v>
      </c>
      <c r="AE5">
        <v>222162.5468316316</v>
      </c>
      <c r="AF5">
        <v>4.0485893047798792E-6</v>
      </c>
      <c r="AG5">
        <v>8</v>
      </c>
      <c r="AH5">
        <v>200959.66516917729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3.8105000000000002</v>
      </c>
      <c r="E2">
        <v>26.24</v>
      </c>
      <c r="F2">
        <v>22.34</v>
      </c>
      <c r="G2">
        <v>11.45</v>
      </c>
      <c r="H2">
        <v>0.22</v>
      </c>
      <c r="I2">
        <v>117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10204.209999999999</v>
      </c>
      <c r="P2">
        <v>139.74</v>
      </c>
      <c r="Q2">
        <v>4033.19</v>
      </c>
      <c r="R2">
        <v>244.47</v>
      </c>
      <c r="S2">
        <v>92.66</v>
      </c>
      <c r="T2">
        <v>71620.210000000006</v>
      </c>
      <c r="U2">
        <v>0.38</v>
      </c>
      <c r="V2">
        <v>0.7</v>
      </c>
      <c r="W2">
        <v>4.71</v>
      </c>
      <c r="X2">
        <v>4.45</v>
      </c>
      <c r="Y2">
        <v>2</v>
      </c>
      <c r="Z2">
        <v>10</v>
      </c>
      <c r="AA2">
        <v>150.70531622342739</v>
      </c>
      <c r="AB2">
        <v>206.2016623061148</v>
      </c>
      <c r="AC2">
        <v>186.52206506152871</v>
      </c>
      <c r="AD2">
        <v>150705.31622342739</v>
      </c>
      <c r="AE2">
        <v>206201.6623061148</v>
      </c>
      <c r="AF2">
        <v>4.1067947377504018E-6</v>
      </c>
      <c r="AG2">
        <v>9</v>
      </c>
      <c r="AH2">
        <v>186522.06506152861</v>
      </c>
    </row>
    <row r="3" spans="1:34" x14ac:dyDescent="0.25">
      <c r="A3">
        <v>1</v>
      </c>
      <c r="B3">
        <v>35</v>
      </c>
      <c r="C3" t="s">
        <v>34</v>
      </c>
      <c r="D3">
        <v>3.8197999999999999</v>
      </c>
      <c r="E3">
        <v>26.18</v>
      </c>
      <c r="F3">
        <v>22.29</v>
      </c>
      <c r="G3">
        <v>11.53</v>
      </c>
      <c r="H3">
        <v>0.43</v>
      </c>
      <c r="I3">
        <v>116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141.30000000000001</v>
      </c>
      <c r="Q3">
        <v>4033.56</v>
      </c>
      <c r="R3">
        <v>242.37</v>
      </c>
      <c r="S3">
        <v>92.66</v>
      </c>
      <c r="T3">
        <v>70576.149999999994</v>
      </c>
      <c r="U3">
        <v>0.38</v>
      </c>
      <c r="V3">
        <v>0.7</v>
      </c>
      <c r="W3">
        <v>4.72</v>
      </c>
      <c r="X3">
        <v>4.41</v>
      </c>
      <c r="Y3">
        <v>2</v>
      </c>
      <c r="Z3">
        <v>10</v>
      </c>
      <c r="AA3">
        <v>151.00561182597929</v>
      </c>
      <c r="AB3">
        <v>206.61253999763309</v>
      </c>
      <c r="AC3">
        <v>186.89372916283901</v>
      </c>
      <c r="AD3">
        <v>151005.61182597929</v>
      </c>
      <c r="AE3">
        <v>206612.53999763311</v>
      </c>
      <c r="AF3">
        <v>4.1168178819732282E-6</v>
      </c>
      <c r="AG3">
        <v>9</v>
      </c>
      <c r="AH3">
        <v>186893.72916283901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3.5108000000000001</v>
      </c>
      <c r="E2">
        <v>28.48</v>
      </c>
      <c r="F2">
        <v>23.31</v>
      </c>
      <c r="G2">
        <v>9.92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193.07</v>
      </c>
      <c r="Q2">
        <v>4032.21</v>
      </c>
      <c r="R2">
        <v>282.43</v>
      </c>
      <c r="S2">
        <v>92.66</v>
      </c>
      <c r="T2">
        <v>90483.68</v>
      </c>
      <c r="U2">
        <v>0.33</v>
      </c>
      <c r="V2">
        <v>0.67</v>
      </c>
      <c r="W2">
        <v>4.6100000000000003</v>
      </c>
      <c r="X2">
        <v>5.43</v>
      </c>
      <c r="Y2">
        <v>2</v>
      </c>
      <c r="Z2">
        <v>10</v>
      </c>
      <c r="AA2">
        <v>194.85004789458989</v>
      </c>
      <c r="AB2">
        <v>266.60243170668082</v>
      </c>
      <c r="AC2">
        <v>241.15826980353609</v>
      </c>
      <c r="AD2">
        <v>194850.04789458989</v>
      </c>
      <c r="AE2">
        <v>266602.4317066808</v>
      </c>
      <c r="AF2">
        <v>3.6198326202749221E-6</v>
      </c>
      <c r="AG2">
        <v>10</v>
      </c>
      <c r="AH2">
        <v>241158.2698035361</v>
      </c>
    </row>
    <row r="3" spans="1:34" x14ac:dyDescent="0.25">
      <c r="A3">
        <v>1</v>
      </c>
      <c r="B3">
        <v>50</v>
      </c>
      <c r="C3" t="s">
        <v>34</v>
      </c>
      <c r="D3">
        <v>4.0275999999999996</v>
      </c>
      <c r="E3">
        <v>24.83</v>
      </c>
      <c r="F3">
        <v>20.97</v>
      </c>
      <c r="G3">
        <v>15.34</v>
      </c>
      <c r="H3">
        <v>0.32</v>
      </c>
      <c r="I3">
        <v>82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155.99</v>
      </c>
      <c r="Q3">
        <v>4032.82</v>
      </c>
      <c r="R3">
        <v>200.59</v>
      </c>
      <c r="S3">
        <v>92.66</v>
      </c>
      <c r="T3">
        <v>49858.37</v>
      </c>
      <c r="U3">
        <v>0.46</v>
      </c>
      <c r="V3">
        <v>0.75</v>
      </c>
      <c r="W3">
        <v>4.6100000000000003</v>
      </c>
      <c r="X3">
        <v>3.09</v>
      </c>
      <c r="Y3">
        <v>2</v>
      </c>
      <c r="Z3">
        <v>10</v>
      </c>
      <c r="AA3">
        <v>156.52382292086389</v>
      </c>
      <c r="AB3">
        <v>214.16279986394241</v>
      </c>
      <c r="AC3">
        <v>193.72340282436639</v>
      </c>
      <c r="AD3">
        <v>156523.82292086389</v>
      </c>
      <c r="AE3">
        <v>214162.7998639424</v>
      </c>
      <c r="AF3">
        <v>4.1526825399963762E-6</v>
      </c>
      <c r="AG3">
        <v>9</v>
      </c>
      <c r="AH3">
        <v>193723.40282436641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3.5539000000000001</v>
      </c>
      <c r="E2">
        <v>28.14</v>
      </c>
      <c r="F2">
        <v>24.09</v>
      </c>
      <c r="G2">
        <v>8.92</v>
      </c>
      <c r="H2">
        <v>0.28000000000000003</v>
      </c>
      <c r="I2">
        <v>162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127.61</v>
      </c>
      <c r="Q2">
        <v>4035.62</v>
      </c>
      <c r="R2">
        <v>300.26</v>
      </c>
      <c r="S2">
        <v>92.66</v>
      </c>
      <c r="T2">
        <v>99293.41</v>
      </c>
      <c r="U2">
        <v>0.31</v>
      </c>
      <c r="V2">
        <v>0.65</v>
      </c>
      <c r="W2">
        <v>4.87</v>
      </c>
      <c r="X2">
        <v>6.2</v>
      </c>
      <c r="Y2">
        <v>2</v>
      </c>
      <c r="Z2">
        <v>10</v>
      </c>
      <c r="AA2">
        <v>155.70294519307799</v>
      </c>
      <c r="AB2">
        <v>213.03963874221679</v>
      </c>
      <c r="AC2">
        <v>192.7074346237315</v>
      </c>
      <c r="AD2">
        <v>155702.94519307799</v>
      </c>
      <c r="AE2">
        <v>213039.6387422168</v>
      </c>
      <c r="AF2">
        <v>3.9780287877024641E-6</v>
      </c>
      <c r="AG2">
        <v>10</v>
      </c>
      <c r="AH2">
        <v>192707.4346237315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2.6215999999999999</v>
      </c>
      <c r="E2">
        <v>38.14</v>
      </c>
      <c r="F2">
        <v>27.5</v>
      </c>
      <c r="G2">
        <v>6.76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334.47</v>
      </c>
      <c r="Q2">
        <v>4033.4</v>
      </c>
      <c r="R2">
        <v>422.55</v>
      </c>
      <c r="S2">
        <v>92.66</v>
      </c>
      <c r="T2">
        <v>160028.28</v>
      </c>
      <c r="U2">
        <v>0.22</v>
      </c>
      <c r="V2">
        <v>0.56999999999999995</v>
      </c>
      <c r="W2">
        <v>4.79</v>
      </c>
      <c r="X2">
        <v>9.6199999999999992</v>
      </c>
      <c r="Y2">
        <v>2</v>
      </c>
      <c r="Z2">
        <v>10</v>
      </c>
      <c r="AA2">
        <v>359.70255448367129</v>
      </c>
      <c r="AB2">
        <v>492.16090400128923</v>
      </c>
      <c r="AC2">
        <v>445.18975807557251</v>
      </c>
      <c r="AD2">
        <v>359702.55448367132</v>
      </c>
      <c r="AE2">
        <v>492160.90400128922</v>
      </c>
      <c r="AF2">
        <v>2.5093491618536328E-6</v>
      </c>
      <c r="AG2">
        <v>13</v>
      </c>
      <c r="AH2">
        <v>445189.75807557238</v>
      </c>
    </row>
    <row r="3" spans="1:34" x14ac:dyDescent="0.25">
      <c r="A3">
        <v>1</v>
      </c>
      <c r="B3">
        <v>85</v>
      </c>
      <c r="C3" t="s">
        <v>34</v>
      </c>
      <c r="D3">
        <v>3.8077999999999999</v>
      </c>
      <c r="E3">
        <v>26.26</v>
      </c>
      <c r="F3">
        <v>21.04</v>
      </c>
      <c r="G3">
        <v>15.03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230.44</v>
      </c>
      <c r="Q3">
        <v>4031.67</v>
      </c>
      <c r="R3">
        <v>206.27</v>
      </c>
      <c r="S3">
        <v>92.66</v>
      </c>
      <c r="T3">
        <v>52687.08</v>
      </c>
      <c r="U3">
        <v>0.45</v>
      </c>
      <c r="V3">
        <v>0.74</v>
      </c>
      <c r="W3">
        <v>4.5199999999999996</v>
      </c>
      <c r="X3">
        <v>3.16</v>
      </c>
      <c r="Y3">
        <v>2</v>
      </c>
      <c r="Z3">
        <v>10</v>
      </c>
      <c r="AA3">
        <v>199.4908103095477</v>
      </c>
      <c r="AB3">
        <v>272.95212757881097</v>
      </c>
      <c r="AC3">
        <v>246.90195961348641</v>
      </c>
      <c r="AD3">
        <v>199490.8103095477</v>
      </c>
      <c r="AE3">
        <v>272952.12757881102</v>
      </c>
      <c r="AF3">
        <v>3.6447588261009551E-6</v>
      </c>
      <c r="AG3">
        <v>9</v>
      </c>
      <c r="AH3">
        <v>246901.9596134864</v>
      </c>
    </row>
    <row r="4" spans="1:34" x14ac:dyDescent="0.25">
      <c r="A4">
        <v>2</v>
      </c>
      <c r="B4">
        <v>85</v>
      </c>
      <c r="C4" t="s">
        <v>34</v>
      </c>
      <c r="D4">
        <v>4.1978999999999997</v>
      </c>
      <c r="E4">
        <v>23.82</v>
      </c>
      <c r="F4">
        <v>19.75</v>
      </c>
      <c r="G4">
        <v>23.71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191.88</v>
      </c>
      <c r="Q4">
        <v>4032.01</v>
      </c>
      <c r="R4">
        <v>161.97</v>
      </c>
      <c r="S4">
        <v>92.66</v>
      </c>
      <c r="T4">
        <v>30705.93</v>
      </c>
      <c r="U4">
        <v>0.56999999999999995</v>
      </c>
      <c r="V4">
        <v>0.79</v>
      </c>
      <c r="W4">
        <v>4.5</v>
      </c>
      <c r="X4">
        <v>1.87</v>
      </c>
      <c r="Y4">
        <v>2</v>
      </c>
      <c r="Z4">
        <v>10</v>
      </c>
      <c r="AA4">
        <v>165.04084498637141</v>
      </c>
      <c r="AB4">
        <v>225.81616519845869</v>
      </c>
      <c r="AC4">
        <v>204.26458732696111</v>
      </c>
      <c r="AD4">
        <v>165040.8449863714</v>
      </c>
      <c r="AE4">
        <v>225816.16519845859</v>
      </c>
      <c r="AF4">
        <v>4.0181556479040896E-6</v>
      </c>
      <c r="AG4">
        <v>8</v>
      </c>
      <c r="AH4">
        <v>204264.5873269611</v>
      </c>
    </row>
    <row r="5" spans="1:34" x14ac:dyDescent="0.25">
      <c r="A5">
        <v>3</v>
      </c>
      <c r="B5">
        <v>85</v>
      </c>
      <c r="C5" t="s">
        <v>34</v>
      </c>
      <c r="D5">
        <v>4.2046999999999999</v>
      </c>
      <c r="E5">
        <v>23.78</v>
      </c>
      <c r="F5">
        <v>19.75</v>
      </c>
      <c r="G5">
        <v>24.18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192.19</v>
      </c>
      <c r="Q5">
        <v>4031.41</v>
      </c>
      <c r="R5">
        <v>160.88999999999999</v>
      </c>
      <c r="S5">
        <v>92.66</v>
      </c>
      <c r="T5">
        <v>30170.77</v>
      </c>
      <c r="U5">
        <v>0.57999999999999996</v>
      </c>
      <c r="V5">
        <v>0.79</v>
      </c>
      <c r="W5">
        <v>4.53</v>
      </c>
      <c r="X5">
        <v>1.87</v>
      </c>
      <c r="Y5">
        <v>2</v>
      </c>
      <c r="Z5">
        <v>10</v>
      </c>
      <c r="AA5">
        <v>164.98734425422549</v>
      </c>
      <c r="AB5">
        <v>225.74296313645101</v>
      </c>
      <c r="AC5">
        <v>204.19837156701169</v>
      </c>
      <c r="AD5">
        <v>164987.34425422549</v>
      </c>
      <c r="AE5">
        <v>225742.96313645091</v>
      </c>
      <c r="AF5">
        <v>4.0246644876586708E-6</v>
      </c>
      <c r="AG5">
        <v>8</v>
      </c>
      <c r="AH5">
        <v>204198.37156701169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3.3382000000000001</v>
      </c>
      <c r="E2">
        <v>29.96</v>
      </c>
      <c r="F2">
        <v>25.73</v>
      </c>
      <c r="G2">
        <v>7.6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121.31</v>
      </c>
      <c r="Q2">
        <v>4035.65</v>
      </c>
      <c r="R2">
        <v>352.59</v>
      </c>
      <c r="S2">
        <v>92.66</v>
      </c>
      <c r="T2">
        <v>125252.86</v>
      </c>
      <c r="U2">
        <v>0.26</v>
      </c>
      <c r="V2">
        <v>0.61</v>
      </c>
      <c r="W2">
        <v>5</v>
      </c>
      <c r="X2">
        <v>7.84</v>
      </c>
      <c r="Y2">
        <v>2</v>
      </c>
      <c r="Z2">
        <v>10</v>
      </c>
      <c r="AA2">
        <v>156.19269127510461</v>
      </c>
      <c r="AB2">
        <v>213.70973093771761</v>
      </c>
      <c r="AC2">
        <v>193.31357416057409</v>
      </c>
      <c r="AD2">
        <v>156192.69127510459</v>
      </c>
      <c r="AE2">
        <v>213709.7309377176</v>
      </c>
      <c r="AF2">
        <v>3.8239549154834468E-6</v>
      </c>
      <c r="AG2">
        <v>10</v>
      </c>
      <c r="AH2">
        <v>193313.57416057409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3.0945</v>
      </c>
      <c r="E2">
        <v>32.32</v>
      </c>
      <c r="F2">
        <v>25.1</v>
      </c>
      <c r="G2">
        <v>8.14</v>
      </c>
      <c r="H2">
        <v>0.13</v>
      </c>
      <c r="I2">
        <v>185</v>
      </c>
      <c r="J2">
        <v>133.21</v>
      </c>
      <c r="K2">
        <v>46.47</v>
      </c>
      <c r="L2">
        <v>1</v>
      </c>
      <c r="M2">
        <v>183</v>
      </c>
      <c r="N2">
        <v>20.75</v>
      </c>
      <c r="O2">
        <v>16663.419999999998</v>
      </c>
      <c r="P2">
        <v>253.85</v>
      </c>
      <c r="Q2">
        <v>4033.24</v>
      </c>
      <c r="R2">
        <v>341.79</v>
      </c>
      <c r="S2">
        <v>92.66</v>
      </c>
      <c r="T2">
        <v>119940.16</v>
      </c>
      <c r="U2">
        <v>0.27</v>
      </c>
      <c r="V2">
        <v>0.62</v>
      </c>
      <c r="W2">
        <v>4.6900000000000004</v>
      </c>
      <c r="X2">
        <v>7.21</v>
      </c>
      <c r="Y2">
        <v>2</v>
      </c>
      <c r="Z2">
        <v>10</v>
      </c>
      <c r="AA2">
        <v>255.5002093536267</v>
      </c>
      <c r="AB2">
        <v>349.58665831117571</v>
      </c>
      <c r="AC2">
        <v>316.22259829001791</v>
      </c>
      <c r="AD2">
        <v>255500.20935362671</v>
      </c>
      <c r="AE2">
        <v>349586.65831117559</v>
      </c>
      <c r="AF2">
        <v>3.0794409387158171E-6</v>
      </c>
      <c r="AG2">
        <v>11</v>
      </c>
      <c r="AH2">
        <v>316222.59829001792</v>
      </c>
    </row>
    <row r="3" spans="1:34" x14ac:dyDescent="0.25">
      <c r="A3">
        <v>1</v>
      </c>
      <c r="B3">
        <v>65</v>
      </c>
      <c r="C3" t="s">
        <v>34</v>
      </c>
      <c r="D3">
        <v>4.1092000000000004</v>
      </c>
      <c r="E3">
        <v>24.34</v>
      </c>
      <c r="F3">
        <v>20.36</v>
      </c>
      <c r="G3">
        <v>18.510000000000002</v>
      </c>
      <c r="H3">
        <v>0.26</v>
      </c>
      <c r="I3">
        <v>66</v>
      </c>
      <c r="J3">
        <v>134.55000000000001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171.88</v>
      </c>
      <c r="Q3">
        <v>4032.06</v>
      </c>
      <c r="R3">
        <v>181.43</v>
      </c>
      <c r="S3">
        <v>92.66</v>
      </c>
      <c r="T3">
        <v>40354.5</v>
      </c>
      <c r="U3">
        <v>0.51</v>
      </c>
      <c r="V3">
        <v>0.77</v>
      </c>
      <c r="W3">
        <v>4.55</v>
      </c>
      <c r="X3">
        <v>2.48</v>
      </c>
      <c r="Y3">
        <v>2</v>
      </c>
      <c r="Z3">
        <v>10</v>
      </c>
      <c r="AA3">
        <v>156.02748885788449</v>
      </c>
      <c r="AB3">
        <v>213.48369370226081</v>
      </c>
      <c r="AC3">
        <v>193.109109601624</v>
      </c>
      <c r="AD3">
        <v>156027.48885788451</v>
      </c>
      <c r="AE3">
        <v>213483.69370226079</v>
      </c>
      <c r="AF3">
        <v>4.089203007067712E-6</v>
      </c>
      <c r="AG3">
        <v>8</v>
      </c>
      <c r="AH3">
        <v>193109.10960162399</v>
      </c>
    </row>
    <row r="4" spans="1:34" x14ac:dyDescent="0.25">
      <c r="A4">
        <v>2</v>
      </c>
      <c r="B4">
        <v>65</v>
      </c>
      <c r="C4" t="s">
        <v>34</v>
      </c>
      <c r="D4">
        <v>4.1379999999999999</v>
      </c>
      <c r="E4">
        <v>24.17</v>
      </c>
      <c r="F4">
        <v>20.27</v>
      </c>
      <c r="G4">
        <v>19.309999999999999</v>
      </c>
      <c r="H4">
        <v>0.39</v>
      </c>
      <c r="I4">
        <v>63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171.08</v>
      </c>
      <c r="Q4">
        <v>4032.36</v>
      </c>
      <c r="R4">
        <v>177.4</v>
      </c>
      <c r="S4">
        <v>92.66</v>
      </c>
      <c r="T4">
        <v>38356.35</v>
      </c>
      <c r="U4">
        <v>0.52</v>
      </c>
      <c r="V4">
        <v>0.77</v>
      </c>
      <c r="W4">
        <v>4.57</v>
      </c>
      <c r="X4">
        <v>2.39</v>
      </c>
      <c r="Y4">
        <v>2</v>
      </c>
      <c r="Z4">
        <v>10</v>
      </c>
      <c r="AA4">
        <v>155.015298791162</v>
      </c>
      <c r="AB4">
        <v>212.09877059829759</v>
      </c>
      <c r="AC4">
        <v>191.85636161495091</v>
      </c>
      <c r="AD4">
        <v>155015.298791162</v>
      </c>
      <c r="AE4">
        <v>212098.77059829759</v>
      </c>
      <c r="AF4">
        <v>4.1178628548735012E-6</v>
      </c>
      <c r="AG4">
        <v>8</v>
      </c>
      <c r="AH4">
        <v>191856.36161495079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2.8513999999999999</v>
      </c>
      <c r="E2">
        <v>35.07</v>
      </c>
      <c r="F2">
        <v>26.25</v>
      </c>
      <c r="G2">
        <v>7.36</v>
      </c>
      <c r="H2">
        <v>0.12</v>
      </c>
      <c r="I2">
        <v>214</v>
      </c>
      <c r="J2">
        <v>150.44</v>
      </c>
      <c r="K2">
        <v>49.1</v>
      </c>
      <c r="L2">
        <v>1</v>
      </c>
      <c r="M2">
        <v>212</v>
      </c>
      <c r="N2">
        <v>25.34</v>
      </c>
      <c r="O2">
        <v>18787.759999999998</v>
      </c>
      <c r="P2">
        <v>293.51</v>
      </c>
      <c r="Q2">
        <v>4033.57</v>
      </c>
      <c r="R2">
        <v>380.75</v>
      </c>
      <c r="S2">
        <v>92.66</v>
      </c>
      <c r="T2">
        <v>139275.65</v>
      </c>
      <c r="U2">
        <v>0.24</v>
      </c>
      <c r="V2">
        <v>0.6</v>
      </c>
      <c r="W2">
        <v>4.7300000000000004</v>
      </c>
      <c r="X2">
        <v>8.3699999999999992</v>
      </c>
      <c r="Y2">
        <v>2</v>
      </c>
      <c r="Z2">
        <v>10</v>
      </c>
      <c r="AA2">
        <v>304.06964107990513</v>
      </c>
      <c r="AB2">
        <v>416.04149753133629</v>
      </c>
      <c r="AC2">
        <v>376.33508092485391</v>
      </c>
      <c r="AD2">
        <v>304069.64107990509</v>
      </c>
      <c r="AE2">
        <v>416041.49753133632</v>
      </c>
      <c r="AF2">
        <v>2.7802081624577309E-6</v>
      </c>
      <c r="AG2">
        <v>12</v>
      </c>
      <c r="AH2">
        <v>376335.08092485392</v>
      </c>
    </row>
    <row r="3" spans="1:34" x14ac:dyDescent="0.25">
      <c r="A3">
        <v>1</v>
      </c>
      <c r="B3">
        <v>75</v>
      </c>
      <c r="C3" t="s">
        <v>34</v>
      </c>
      <c r="D3">
        <v>3.9744999999999999</v>
      </c>
      <c r="E3">
        <v>25.16</v>
      </c>
      <c r="F3">
        <v>20.65</v>
      </c>
      <c r="G3">
        <v>16.98</v>
      </c>
      <c r="H3">
        <v>0.23</v>
      </c>
      <c r="I3">
        <v>73</v>
      </c>
      <c r="J3">
        <v>151.83000000000001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199.99</v>
      </c>
      <c r="Q3">
        <v>4031.19</v>
      </c>
      <c r="R3">
        <v>193.22</v>
      </c>
      <c r="S3">
        <v>92.66</v>
      </c>
      <c r="T3">
        <v>46214.65</v>
      </c>
      <c r="U3">
        <v>0.48</v>
      </c>
      <c r="V3">
        <v>0.76</v>
      </c>
      <c r="W3">
        <v>4.51</v>
      </c>
      <c r="X3">
        <v>2.77</v>
      </c>
      <c r="Y3">
        <v>2</v>
      </c>
      <c r="Z3">
        <v>10</v>
      </c>
      <c r="AA3">
        <v>180.4754293827888</v>
      </c>
      <c r="AB3">
        <v>246.9344444954327</v>
      </c>
      <c r="AC3">
        <v>223.36736768752979</v>
      </c>
      <c r="AD3">
        <v>180475.4293827888</v>
      </c>
      <c r="AE3">
        <v>246934.44449543269</v>
      </c>
      <c r="AF3">
        <v>3.8752673569784143E-6</v>
      </c>
      <c r="AG3">
        <v>9</v>
      </c>
      <c r="AH3">
        <v>223367.3676875298</v>
      </c>
    </row>
    <row r="4" spans="1:34" x14ac:dyDescent="0.25">
      <c r="A4">
        <v>2</v>
      </c>
      <c r="B4">
        <v>75</v>
      </c>
      <c r="C4" t="s">
        <v>34</v>
      </c>
      <c r="D4">
        <v>4.1828000000000003</v>
      </c>
      <c r="E4">
        <v>23.91</v>
      </c>
      <c r="F4">
        <v>19.95</v>
      </c>
      <c r="G4">
        <v>21.76</v>
      </c>
      <c r="H4">
        <v>0.35</v>
      </c>
      <c r="I4">
        <v>55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180.59</v>
      </c>
      <c r="Q4">
        <v>4032.42</v>
      </c>
      <c r="R4">
        <v>167.77</v>
      </c>
      <c r="S4">
        <v>92.66</v>
      </c>
      <c r="T4">
        <v>33580.07</v>
      </c>
      <c r="U4">
        <v>0.55000000000000004</v>
      </c>
      <c r="V4">
        <v>0.78</v>
      </c>
      <c r="W4">
        <v>4.53</v>
      </c>
      <c r="X4">
        <v>2.0699999999999998</v>
      </c>
      <c r="Y4">
        <v>2</v>
      </c>
      <c r="Z4">
        <v>10</v>
      </c>
      <c r="AA4">
        <v>159.47816138494531</v>
      </c>
      <c r="AB4">
        <v>218.2050560867109</v>
      </c>
      <c r="AC4">
        <v>197.37987178657741</v>
      </c>
      <c r="AD4">
        <v>159478.1613849453</v>
      </c>
      <c r="AE4">
        <v>218205.05608671089</v>
      </c>
      <c r="AF4">
        <v>4.0783666626668294E-6</v>
      </c>
      <c r="AG4">
        <v>8</v>
      </c>
      <c r="AH4">
        <v>197379.87178657739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2.4075000000000002</v>
      </c>
      <c r="E2">
        <v>41.54</v>
      </c>
      <c r="F2">
        <v>28.79</v>
      </c>
      <c r="G2">
        <v>6.26</v>
      </c>
      <c r="H2">
        <v>0.1</v>
      </c>
      <c r="I2">
        <v>276</v>
      </c>
      <c r="J2">
        <v>185.69</v>
      </c>
      <c r="K2">
        <v>53.44</v>
      </c>
      <c r="L2">
        <v>1</v>
      </c>
      <c r="M2">
        <v>274</v>
      </c>
      <c r="N2">
        <v>36.26</v>
      </c>
      <c r="O2">
        <v>23136.14</v>
      </c>
      <c r="P2">
        <v>377.42</v>
      </c>
      <c r="Q2">
        <v>4034.72</v>
      </c>
      <c r="R2">
        <v>466.04</v>
      </c>
      <c r="S2">
        <v>92.66</v>
      </c>
      <c r="T2">
        <v>181613.69</v>
      </c>
      <c r="U2">
        <v>0.2</v>
      </c>
      <c r="V2">
        <v>0.54</v>
      </c>
      <c r="W2">
        <v>4.83</v>
      </c>
      <c r="X2">
        <v>10.9</v>
      </c>
      <c r="Y2">
        <v>2</v>
      </c>
      <c r="Z2">
        <v>10</v>
      </c>
      <c r="AA2">
        <v>423.59394624395128</v>
      </c>
      <c r="AB2">
        <v>579.57992489697551</v>
      </c>
      <c r="AC2">
        <v>524.26563031034107</v>
      </c>
      <c r="AD2">
        <v>423593.94624395127</v>
      </c>
      <c r="AE2">
        <v>579579.92489697551</v>
      </c>
      <c r="AF2">
        <v>2.2657561509815091E-6</v>
      </c>
      <c r="AG2">
        <v>14</v>
      </c>
      <c r="AH2">
        <v>524265.63031034102</v>
      </c>
    </row>
    <row r="3" spans="1:34" x14ac:dyDescent="0.25">
      <c r="A3">
        <v>1</v>
      </c>
      <c r="B3">
        <v>95</v>
      </c>
      <c r="C3" t="s">
        <v>34</v>
      </c>
      <c r="D3">
        <v>3.6520999999999999</v>
      </c>
      <c r="E3">
        <v>27.38</v>
      </c>
      <c r="F3">
        <v>21.41</v>
      </c>
      <c r="G3">
        <v>13.67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92</v>
      </c>
      <c r="N3">
        <v>36.770000000000003</v>
      </c>
      <c r="O3">
        <v>23322.880000000001</v>
      </c>
      <c r="P3">
        <v>257.83999999999997</v>
      </c>
      <c r="Q3">
        <v>4031.43</v>
      </c>
      <c r="R3">
        <v>218.86</v>
      </c>
      <c r="S3">
        <v>92.66</v>
      </c>
      <c r="T3">
        <v>58929.66</v>
      </c>
      <c r="U3">
        <v>0.42</v>
      </c>
      <c r="V3">
        <v>0.73</v>
      </c>
      <c r="W3">
        <v>4.53</v>
      </c>
      <c r="X3">
        <v>3.53</v>
      </c>
      <c r="Y3">
        <v>2</v>
      </c>
      <c r="Z3">
        <v>10</v>
      </c>
      <c r="AA3">
        <v>218.41760663537491</v>
      </c>
      <c r="AB3">
        <v>298.84860530311789</v>
      </c>
      <c r="AC3">
        <v>270.32691384972838</v>
      </c>
      <c r="AD3">
        <v>218417.60663537489</v>
      </c>
      <c r="AE3">
        <v>298848.60530311789</v>
      </c>
      <c r="AF3">
        <v>3.4370791439250539E-6</v>
      </c>
      <c r="AG3">
        <v>9</v>
      </c>
      <c r="AH3">
        <v>270326.91384972841</v>
      </c>
    </row>
    <row r="4" spans="1:34" x14ac:dyDescent="0.25">
      <c r="A4">
        <v>2</v>
      </c>
      <c r="B4">
        <v>95</v>
      </c>
      <c r="C4" t="s">
        <v>34</v>
      </c>
      <c r="D4">
        <v>4.1326000000000001</v>
      </c>
      <c r="E4">
        <v>24.2</v>
      </c>
      <c r="F4">
        <v>19.79</v>
      </c>
      <c r="G4">
        <v>22.84</v>
      </c>
      <c r="H4">
        <v>0.28000000000000003</v>
      </c>
      <c r="I4">
        <v>52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212.84</v>
      </c>
      <c r="Q4">
        <v>4031.19</v>
      </c>
      <c r="R4">
        <v>164.41</v>
      </c>
      <c r="S4">
        <v>92.66</v>
      </c>
      <c r="T4">
        <v>31914.39</v>
      </c>
      <c r="U4">
        <v>0.56000000000000005</v>
      </c>
      <c r="V4">
        <v>0.79</v>
      </c>
      <c r="W4">
        <v>4.47</v>
      </c>
      <c r="X4">
        <v>1.91</v>
      </c>
      <c r="Y4">
        <v>2</v>
      </c>
      <c r="Z4">
        <v>10</v>
      </c>
      <c r="AA4">
        <v>175.91150531786991</v>
      </c>
      <c r="AB4">
        <v>240.68988224369431</v>
      </c>
      <c r="AC4">
        <v>217.7187776927972</v>
      </c>
      <c r="AD4">
        <v>175911.50531786989</v>
      </c>
      <c r="AE4">
        <v>240689.8822436943</v>
      </c>
      <c r="AF4">
        <v>3.889289250071105E-6</v>
      </c>
      <c r="AG4">
        <v>8</v>
      </c>
      <c r="AH4">
        <v>217718.77769279719</v>
      </c>
    </row>
    <row r="5" spans="1:34" x14ac:dyDescent="0.25">
      <c r="A5">
        <v>3</v>
      </c>
      <c r="B5">
        <v>95</v>
      </c>
      <c r="C5" t="s">
        <v>34</v>
      </c>
      <c r="D5">
        <v>4.2233999999999998</v>
      </c>
      <c r="E5">
        <v>23.68</v>
      </c>
      <c r="F5">
        <v>19.57</v>
      </c>
      <c r="G5">
        <v>26.69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201</v>
      </c>
      <c r="Q5">
        <v>4032.48</v>
      </c>
      <c r="R5">
        <v>155.13</v>
      </c>
      <c r="S5">
        <v>92.66</v>
      </c>
      <c r="T5">
        <v>27318.6</v>
      </c>
      <c r="U5">
        <v>0.6</v>
      </c>
      <c r="V5">
        <v>0.8</v>
      </c>
      <c r="W5">
        <v>4.51</v>
      </c>
      <c r="X5">
        <v>1.69</v>
      </c>
      <c r="Y5">
        <v>2</v>
      </c>
      <c r="Z5">
        <v>10</v>
      </c>
      <c r="AA5">
        <v>169.45644854324431</v>
      </c>
      <c r="AB5">
        <v>231.85778878764961</v>
      </c>
      <c r="AC5">
        <v>209.72960684027359</v>
      </c>
      <c r="AD5">
        <v>169456.4485432443</v>
      </c>
      <c r="AE5">
        <v>231857.7887876496</v>
      </c>
      <c r="AF5">
        <v>3.9747433138339786E-6</v>
      </c>
      <c r="AG5">
        <v>8</v>
      </c>
      <c r="AH5">
        <v>209729.6068402736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  <c r="AA2">
        <v>465.23188747987132</v>
      </c>
      <c r="AB2">
        <v>636.5507930322841</v>
      </c>
      <c r="AC2">
        <v>575.7992787499312</v>
      </c>
      <c r="AD2">
        <v>465231.88747987128</v>
      </c>
      <c r="AE2">
        <v>636550.79303228413</v>
      </c>
      <c r="AF2">
        <v>2.14807233511462E-6</v>
      </c>
      <c r="AG2">
        <v>15</v>
      </c>
      <c r="AH2">
        <v>575799.27874993125</v>
      </c>
    </row>
    <row r="3" spans="1:34" x14ac:dyDescent="0.25">
      <c r="A3">
        <v>1</v>
      </c>
      <c r="B3">
        <v>100</v>
      </c>
      <c r="C3" t="s">
        <v>34</v>
      </c>
      <c r="D3">
        <v>3.5739000000000001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39.950000000000003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  <c r="AA3">
        <v>237.367545733421</v>
      </c>
      <c r="AB3">
        <v>324.77674798936192</v>
      </c>
      <c r="AC3">
        <v>293.78051098838228</v>
      </c>
      <c r="AD3">
        <v>237367.54573342099</v>
      </c>
      <c r="AE3">
        <v>324776.74798936187</v>
      </c>
      <c r="AF3">
        <v>3.3368086749537708E-6</v>
      </c>
      <c r="AG3">
        <v>10</v>
      </c>
      <c r="AH3">
        <v>293780.51098838227</v>
      </c>
    </row>
    <row r="4" spans="1:34" x14ac:dyDescent="0.25">
      <c r="A4">
        <v>2</v>
      </c>
      <c r="B4">
        <v>100</v>
      </c>
      <c r="C4" t="s">
        <v>34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4.4800000000000004</v>
      </c>
      <c r="X4">
        <v>2.08</v>
      </c>
      <c r="Y4">
        <v>2</v>
      </c>
      <c r="Z4">
        <v>10</v>
      </c>
      <c r="AA4">
        <v>193.25124523724929</v>
      </c>
      <c r="AB4">
        <v>264.41487937671332</v>
      </c>
      <c r="AC4">
        <v>239.179494397691</v>
      </c>
      <c r="AD4">
        <v>193251.2452372493</v>
      </c>
      <c r="AE4">
        <v>264414.87937671319</v>
      </c>
      <c r="AF4">
        <v>3.7869263229560131E-6</v>
      </c>
      <c r="AG4">
        <v>9</v>
      </c>
      <c r="AH4">
        <v>239179.49439769101</v>
      </c>
    </row>
    <row r="5" spans="1:34" x14ac:dyDescent="0.25">
      <c r="A5">
        <v>3</v>
      </c>
      <c r="B5">
        <v>100</v>
      </c>
      <c r="C5" t="s">
        <v>34</v>
      </c>
      <c r="D5">
        <v>4.2351999999999999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  <c r="AA5">
        <v>171.57345910252729</v>
      </c>
      <c r="AB5">
        <v>234.75437603077339</v>
      </c>
      <c r="AC5">
        <v>212.34974786230029</v>
      </c>
      <c r="AD5">
        <v>171573.4591025273</v>
      </c>
      <c r="AE5">
        <v>234754.37603077339</v>
      </c>
      <c r="AF5">
        <v>3.9542382551733992E-6</v>
      </c>
      <c r="AG5">
        <v>8</v>
      </c>
      <c r="AH5">
        <v>212349.74786230031</v>
      </c>
    </row>
    <row r="6" spans="1:34" x14ac:dyDescent="0.25">
      <c r="A6">
        <v>4</v>
      </c>
      <c r="B6">
        <v>100</v>
      </c>
      <c r="C6" t="s">
        <v>34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  <c r="AA6">
        <v>172.04816706183701</v>
      </c>
      <c r="AB6">
        <v>235.40389240333781</v>
      </c>
      <c r="AC6">
        <v>212.93727530386931</v>
      </c>
      <c r="AD6">
        <v>172048.16706183701</v>
      </c>
      <c r="AE6">
        <v>235403.89240333781</v>
      </c>
      <c r="AF6">
        <v>3.95451835327421E-6</v>
      </c>
      <c r="AG6">
        <v>8</v>
      </c>
      <c r="AH6">
        <v>212937.2753038693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3.3643999999999998</v>
      </c>
      <c r="E2">
        <v>29.72</v>
      </c>
      <c r="F2">
        <v>23.91</v>
      </c>
      <c r="G2">
        <v>9.1999999999999993</v>
      </c>
      <c r="H2">
        <v>0.15</v>
      </c>
      <c r="I2">
        <v>156</v>
      </c>
      <c r="J2">
        <v>116.05</v>
      </c>
      <c r="K2">
        <v>43.4</v>
      </c>
      <c r="L2">
        <v>1</v>
      </c>
      <c r="M2">
        <v>154</v>
      </c>
      <c r="N2">
        <v>16.649999999999999</v>
      </c>
      <c r="O2">
        <v>14546.17</v>
      </c>
      <c r="P2">
        <v>213.67</v>
      </c>
      <c r="Q2">
        <v>4032.44</v>
      </c>
      <c r="R2">
        <v>302.37</v>
      </c>
      <c r="S2">
        <v>92.66</v>
      </c>
      <c r="T2">
        <v>100376.44</v>
      </c>
      <c r="U2">
        <v>0.31</v>
      </c>
      <c r="V2">
        <v>0.66</v>
      </c>
      <c r="W2">
        <v>4.6399999999999997</v>
      </c>
      <c r="X2">
        <v>6.03</v>
      </c>
      <c r="Y2">
        <v>2</v>
      </c>
      <c r="Z2">
        <v>10</v>
      </c>
      <c r="AA2">
        <v>211.39200313854121</v>
      </c>
      <c r="AB2">
        <v>289.23586465100368</v>
      </c>
      <c r="AC2">
        <v>261.63159967388259</v>
      </c>
      <c r="AD2">
        <v>211392.00313854119</v>
      </c>
      <c r="AE2">
        <v>289235.86465100368</v>
      </c>
      <c r="AF2">
        <v>3.4254714681214661E-6</v>
      </c>
      <c r="AG2">
        <v>10</v>
      </c>
      <c r="AH2">
        <v>261631.59967388271</v>
      </c>
    </row>
    <row r="3" spans="1:34" x14ac:dyDescent="0.25">
      <c r="A3">
        <v>1</v>
      </c>
      <c r="B3">
        <v>55</v>
      </c>
      <c r="C3" t="s">
        <v>34</v>
      </c>
      <c r="D3">
        <v>4.0640000000000001</v>
      </c>
      <c r="E3">
        <v>24.61</v>
      </c>
      <c r="F3">
        <v>20.73</v>
      </c>
      <c r="G3">
        <v>16.579999999999998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161.41</v>
      </c>
      <c r="Q3">
        <v>4033.31</v>
      </c>
      <c r="R3">
        <v>192.58</v>
      </c>
      <c r="S3">
        <v>92.66</v>
      </c>
      <c r="T3">
        <v>45888.36</v>
      </c>
      <c r="U3">
        <v>0.48</v>
      </c>
      <c r="V3">
        <v>0.76</v>
      </c>
      <c r="W3">
        <v>4.5999999999999996</v>
      </c>
      <c r="X3">
        <v>2.85</v>
      </c>
      <c r="Y3">
        <v>2</v>
      </c>
      <c r="Z3">
        <v>10</v>
      </c>
      <c r="AA3">
        <v>159.06768903192261</v>
      </c>
      <c r="AB3">
        <v>217.64342970454319</v>
      </c>
      <c r="AC3">
        <v>196.8718462380761</v>
      </c>
      <c r="AD3">
        <v>159067.68903192249</v>
      </c>
      <c r="AE3">
        <v>217643.4297045432</v>
      </c>
      <c r="AF3">
        <v>4.137770790169314E-6</v>
      </c>
      <c r="AG3">
        <v>9</v>
      </c>
      <c r="AH3">
        <v>196871.8462380761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4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3.5739000000000001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39.950000000000003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4.4800000000000004</v>
      </c>
      <c r="X4">
        <v>2.08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4.2351999999999999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</row>
    <row r="7" spans="1:26" x14ac:dyDescent="0.25">
      <c r="A7">
        <v>0</v>
      </c>
      <c r="B7">
        <v>40</v>
      </c>
      <c r="C7" t="s">
        <v>34</v>
      </c>
      <c r="D7">
        <v>3.8018999999999998</v>
      </c>
      <c r="E7">
        <v>26.3</v>
      </c>
      <c r="F7">
        <v>22.21</v>
      </c>
      <c r="G7">
        <v>11.69</v>
      </c>
      <c r="H7">
        <v>0.2</v>
      </c>
      <c r="I7">
        <v>114</v>
      </c>
      <c r="J7">
        <v>89.87</v>
      </c>
      <c r="K7">
        <v>37.549999999999997</v>
      </c>
      <c r="L7">
        <v>1</v>
      </c>
      <c r="M7">
        <v>71</v>
      </c>
      <c r="N7">
        <v>11.32</v>
      </c>
      <c r="O7">
        <v>11317.98</v>
      </c>
      <c r="P7">
        <v>151.85</v>
      </c>
      <c r="Q7">
        <v>4032.86</v>
      </c>
      <c r="R7">
        <v>243.53</v>
      </c>
      <c r="S7">
        <v>92.66</v>
      </c>
      <c r="T7">
        <v>71165.05</v>
      </c>
      <c r="U7">
        <v>0.38</v>
      </c>
      <c r="V7">
        <v>0.71</v>
      </c>
      <c r="W7">
        <v>4.62</v>
      </c>
      <c r="X7">
        <v>4.33</v>
      </c>
      <c r="Y7">
        <v>2</v>
      </c>
      <c r="Z7">
        <v>10</v>
      </c>
    </row>
    <row r="8" spans="1:26" x14ac:dyDescent="0.25">
      <c r="A8">
        <v>1</v>
      </c>
      <c r="B8">
        <v>40</v>
      </c>
      <c r="C8" t="s">
        <v>34</v>
      </c>
      <c r="D8">
        <v>3.8986000000000001</v>
      </c>
      <c r="E8">
        <v>25.65</v>
      </c>
      <c r="F8">
        <v>21.78</v>
      </c>
      <c r="G8">
        <v>12.81</v>
      </c>
      <c r="H8">
        <v>0.39</v>
      </c>
      <c r="I8">
        <v>102</v>
      </c>
      <c r="J8">
        <v>91.1</v>
      </c>
      <c r="K8">
        <v>37.549999999999997</v>
      </c>
      <c r="L8">
        <v>2</v>
      </c>
      <c r="M8">
        <v>0</v>
      </c>
      <c r="N8">
        <v>11.54</v>
      </c>
      <c r="O8">
        <v>11468.97</v>
      </c>
      <c r="P8">
        <v>146.13</v>
      </c>
      <c r="Q8">
        <v>4033.95</v>
      </c>
      <c r="R8">
        <v>226.33</v>
      </c>
      <c r="S8">
        <v>92.66</v>
      </c>
      <c r="T8">
        <v>62625.17</v>
      </c>
      <c r="U8">
        <v>0.41</v>
      </c>
      <c r="V8">
        <v>0.72</v>
      </c>
      <c r="W8">
        <v>4.68</v>
      </c>
      <c r="X8">
        <v>3.9</v>
      </c>
      <c r="Y8">
        <v>2</v>
      </c>
      <c r="Z8">
        <v>10</v>
      </c>
    </row>
    <row r="9" spans="1:26" x14ac:dyDescent="0.25">
      <c r="A9">
        <v>0</v>
      </c>
      <c r="B9">
        <v>30</v>
      </c>
      <c r="C9" t="s">
        <v>34</v>
      </c>
      <c r="D9">
        <v>3.6977000000000002</v>
      </c>
      <c r="E9">
        <v>27.04</v>
      </c>
      <c r="F9">
        <v>23.08</v>
      </c>
      <c r="G9">
        <v>10.18</v>
      </c>
      <c r="H9">
        <v>0.24</v>
      </c>
      <c r="I9">
        <v>136</v>
      </c>
      <c r="J9">
        <v>71.52</v>
      </c>
      <c r="K9">
        <v>32.270000000000003</v>
      </c>
      <c r="L9">
        <v>1</v>
      </c>
      <c r="M9">
        <v>0</v>
      </c>
      <c r="N9">
        <v>8.25</v>
      </c>
      <c r="O9">
        <v>9054.6</v>
      </c>
      <c r="P9">
        <v>133.91999999999999</v>
      </c>
      <c r="Q9">
        <v>4034.52</v>
      </c>
      <c r="R9">
        <v>268.22000000000003</v>
      </c>
      <c r="S9">
        <v>92.66</v>
      </c>
      <c r="T9">
        <v>83399.839999999997</v>
      </c>
      <c r="U9">
        <v>0.35</v>
      </c>
      <c r="V9">
        <v>0.68</v>
      </c>
      <c r="W9">
        <v>4.78</v>
      </c>
      <c r="X9">
        <v>5.2</v>
      </c>
      <c r="Y9">
        <v>2</v>
      </c>
      <c r="Z9">
        <v>10</v>
      </c>
    </row>
    <row r="10" spans="1:26" x14ac:dyDescent="0.25">
      <c r="A10">
        <v>0</v>
      </c>
      <c r="B10">
        <v>15</v>
      </c>
      <c r="C10" t="s">
        <v>34</v>
      </c>
      <c r="D10">
        <v>3.0333999999999999</v>
      </c>
      <c r="E10">
        <v>32.97</v>
      </c>
      <c r="F10">
        <v>28.27</v>
      </c>
      <c r="G10">
        <v>6.28</v>
      </c>
      <c r="H10">
        <v>0.43</v>
      </c>
      <c r="I10">
        <v>270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111.87</v>
      </c>
      <c r="Q10">
        <v>4038.61</v>
      </c>
      <c r="R10">
        <v>434.84</v>
      </c>
      <c r="S10">
        <v>92.66</v>
      </c>
      <c r="T10">
        <v>166039.6</v>
      </c>
      <c r="U10">
        <v>0.21</v>
      </c>
      <c r="V10">
        <v>0.55000000000000004</v>
      </c>
      <c r="W10">
        <v>5.18</v>
      </c>
      <c r="X10">
        <v>10.37</v>
      </c>
      <c r="Y10">
        <v>2</v>
      </c>
      <c r="Z10">
        <v>10</v>
      </c>
    </row>
    <row r="11" spans="1:26" x14ac:dyDescent="0.25">
      <c r="A11">
        <v>0</v>
      </c>
      <c r="B11">
        <v>70</v>
      </c>
      <c r="C11" t="s">
        <v>34</v>
      </c>
      <c r="D11">
        <v>2.9773999999999998</v>
      </c>
      <c r="E11">
        <v>33.590000000000003</v>
      </c>
      <c r="F11">
        <v>25.61</v>
      </c>
      <c r="G11">
        <v>7.72</v>
      </c>
      <c r="H11">
        <v>0.12</v>
      </c>
      <c r="I11">
        <v>199</v>
      </c>
      <c r="J11">
        <v>141.81</v>
      </c>
      <c r="K11">
        <v>47.83</v>
      </c>
      <c r="L11">
        <v>1</v>
      </c>
      <c r="M11">
        <v>197</v>
      </c>
      <c r="N11">
        <v>22.98</v>
      </c>
      <c r="O11">
        <v>17723.39</v>
      </c>
      <c r="P11">
        <v>272.8</v>
      </c>
      <c r="Q11">
        <v>4033.8</v>
      </c>
      <c r="R11">
        <v>359.76</v>
      </c>
      <c r="S11">
        <v>92.66</v>
      </c>
      <c r="T11">
        <v>128854.39999999999</v>
      </c>
      <c r="U11">
        <v>0.26</v>
      </c>
      <c r="V11">
        <v>0.61</v>
      </c>
      <c r="W11">
        <v>4.6900000000000004</v>
      </c>
      <c r="X11">
        <v>7.72</v>
      </c>
      <c r="Y11">
        <v>2</v>
      </c>
      <c r="Z11">
        <v>10</v>
      </c>
    </row>
    <row r="12" spans="1:26" x14ac:dyDescent="0.25">
      <c r="A12">
        <v>1</v>
      </c>
      <c r="B12">
        <v>70</v>
      </c>
      <c r="C12" t="s">
        <v>34</v>
      </c>
      <c r="D12">
        <v>4.0587999999999997</v>
      </c>
      <c r="E12">
        <v>24.64</v>
      </c>
      <c r="F12">
        <v>20.45</v>
      </c>
      <c r="G12">
        <v>18.04</v>
      </c>
      <c r="H12">
        <v>0.25</v>
      </c>
      <c r="I12">
        <v>68</v>
      </c>
      <c r="J12">
        <v>143.16999999999999</v>
      </c>
      <c r="K12">
        <v>47.83</v>
      </c>
      <c r="L12">
        <v>2</v>
      </c>
      <c r="M12">
        <v>53</v>
      </c>
      <c r="N12">
        <v>23.34</v>
      </c>
      <c r="O12">
        <v>17891.86</v>
      </c>
      <c r="P12">
        <v>184.17</v>
      </c>
      <c r="Q12">
        <v>4031.39</v>
      </c>
      <c r="R12">
        <v>185.72</v>
      </c>
      <c r="S12">
        <v>92.66</v>
      </c>
      <c r="T12">
        <v>42493.7</v>
      </c>
      <c r="U12">
        <v>0.5</v>
      </c>
      <c r="V12">
        <v>0.77</v>
      </c>
      <c r="W12">
        <v>4.51</v>
      </c>
      <c r="X12">
        <v>2.57</v>
      </c>
      <c r="Y12">
        <v>2</v>
      </c>
      <c r="Z12">
        <v>10</v>
      </c>
    </row>
    <row r="13" spans="1:26" x14ac:dyDescent="0.25">
      <c r="A13">
        <v>2</v>
      </c>
      <c r="B13">
        <v>70</v>
      </c>
      <c r="C13" t="s">
        <v>34</v>
      </c>
      <c r="D13">
        <v>4.1585000000000001</v>
      </c>
      <c r="E13">
        <v>24.05</v>
      </c>
      <c r="F13">
        <v>20.11</v>
      </c>
      <c r="G13">
        <v>20.46</v>
      </c>
      <c r="H13">
        <v>0.37</v>
      </c>
      <c r="I13">
        <v>59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176.6</v>
      </c>
      <c r="Q13">
        <v>4031.52</v>
      </c>
      <c r="R13">
        <v>172.6</v>
      </c>
      <c r="S13">
        <v>92.66</v>
      </c>
      <c r="T13">
        <v>35975.01</v>
      </c>
      <c r="U13">
        <v>0.54</v>
      </c>
      <c r="V13">
        <v>0.78</v>
      </c>
      <c r="W13">
        <v>4.5599999999999996</v>
      </c>
      <c r="X13">
        <v>2.2400000000000002</v>
      </c>
      <c r="Y13">
        <v>2</v>
      </c>
      <c r="Z13">
        <v>10</v>
      </c>
    </row>
    <row r="14" spans="1:26" x14ac:dyDescent="0.25">
      <c r="A14">
        <v>0</v>
      </c>
      <c r="B14">
        <v>90</v>
      </c>
      <c r="C14" t="s">
        <v>34</v>
      </c>
      <c r="D14">
        <v>2.5118999999999998</v>
      </c>
      <c r="E14">
        <v>39.81</v>
      </c>
      <c r="F14">
        <v>28.14</v>
      </c>
      <c r="G14">
        <v>6.5</v>
      </c>
      <c r="H14">
        <v>0.1</v>
      </c>
      <c r="I14">
        <v>260</v>
      </c>
      <c r="J14">
        <v>176.73</v>
      </c>
      <c r="K14">
        <v>52.44</v>
      </c>
      <c r="L14">
        <v>1</v>
      </c>
      <c r="M14">
        <v>258</v>
      </c>
      <c r="N14">
        <v>33.29</v>
      </c>
      <c r="O14">
        <v>22031.19</v>
      </c>
      <c r="P14">
        <v>355.91</v>
      </c>
      <c r="Q14">
        <v>4034.02</v>
      </c>
      <c r="R14">
        <v>443.77</v>
      </c>
      <c r="S14">
        <v>92.66</v>
      </c>
      <c r="T14">
        <v>170556.79</v>
      </c>
      <c r="U14">
        <v>0.21</v>
      </c>
      <c r="V14">
        <v>0.56000000000000005</v>
      </c>
      <c r="W14">
        <v>4.82</v>
      </c>
      <c r="X14">
        <v>10.26</v>
      </c>
      <c r="Y14">
        <v>2</v>
      </c>
      <c r="Z14">
        <v>10</v>
      </c>
    </row>
    <row r="15" spans="1:26" x14ac:dyDescent="0.25">
      <c r="A15">
        <v>1</v>
      </c>
      <c r="B15">
        <v>90</v>
      </c>
      <c r="C15" t="s">
        <v>34</v>
      </c>
      <c r="D15">
        <v>3.7292000000000001</v>
      </c>
      <c r="E15">
        <v>26.82</v>
      </c>
      <c r="F15">
        <v>21.23</v>
      </c>
      <c r="G15">
        <v>14.31</v>
      </c>
      <c r="H15">
        <v>0.2</v>
      </c>
      <c r="I15">
        <v>89</v>
      </c>
      <c r="J15">
        <v>178.21</v>
      </c>
      <c r="K15">
        <v>52.44</v>
      </c>
      <c r="L15">
        <v>2</v>
      </c>
      <c r="M15">
        <v>87</v>
      </c>
      <c r="N15">
        <v>33.770000000000003</v>
      </c>
      <c r="O15">
        <v>22213.89</v>
      </c>
      <c r="P15">
        <v>244.5</v>
      </c>
      <c r="Q15">
        <v>4032.2</v>
      </c>
      <c r="R15">
        <v>212.89</v>
      </c>
      <c r="S15">
        <v>92.66</v>
      </c>
      <c r="T15">
        <v>55973.78</v>
      </c>
      <c r="U15">
        <v>0.44</v>
      </c>
      <c r="V15">
        <v>0.74</v>
      </c>
      <c r="W15">
        <v>4.5199999999999996</v>
      </c>
      <c r="X15">
        <v>3.35</v>
      </c>
      <c r="Y15">
        <v>2</v>
      </c>
      <c r="Z15">
        <v>10</v>
      </c>
    </row>
    <row r="16" spans="1:26" x14ac:dyDescent="0.25">
      <c r="A16">
        <v>2</v>
      </c>
      <c r="B16">
        <v>90</v>
      </c>
      <c r="C16" t="s">
        <v>34</v>
      </c>
      <c r="D16">
        <v>4.1757</v>
      </c>
      <c r="E16">
        <v>23.95</v>
      </c>
      <c r="F16">
        <v>19.75</v>
      </c>
      <c r="G16">
        <v>23.7</v>
      </c>
      <c r="H16">
        <v>0.3</v>
      </c>
      <c r="I16">
        <v>50</v>
      </c>
      <c r="J16">
        <v>179.7</v>
      </c>
      <c r="K16">
        <v>52.44</v>
      </c>
      <c r="L16">
        <v>3</v>
      </c>
      <c r="M16">
        <v>33</v>
      </c>
      <c r="N16">
        <v>34.26</v>
      </c>
      <c r="O16">
        <v>22397.24</v>
      </c>
      <c r="P16">
        <v>199.44</v>
      </c>
      <c r="Q16">
        <v>4031.48</v>
      </c>
      <c r="R16">
        <v>162.22</v>
      </c>
      <c r="S16">
        <v>92.66</v>
      </c>
      <c r="T16">
        <v>30829.55</v>
      </c>
      <c r="U16">
        <v>0.56999999999999995</v>
      </c>
      <c r="V16">
        <v>0.79</v>
      </c>
      <c r="W16">
        <v>4.49</v>
      </c>
      <c r="X16">
        <v>1.87</v>
      </c>
      <c r="Y16">
        <v>2</v>
      </c>
      <c r="Z16">
        <v>10</v>
      </c>
    </row>
    <row r="17" spans="1:26" x14ac:dyDescent="0.25">
      <c r="A17">
        <v>3</v>
      </c>
      <c r="B17">
        <v>90</v>
      </c>
      <c r="C17" t="s">
        <v>34</v>
      </c>
      <c r="D17">
        <v>4.2264999999999997</v>
      </c>
      <c r="E17">
        <v>23.66</v>
      </c>
      <c r="F17">
        <v>19.600000000000001</v>
      </c>
      <c r="G17">
        <v>25.57</v>
      </c>
      <c r="H17">
        <v>0.39</v>
      </c>
      <c r="I17">
        <v>46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195.69</v>
      </c>
      <c r="Q17">
        <v>4032.3</v>
      </c>
      <c r="R17">
        <v>156.46</v>
      </c>
      <c r="S17">
        <v>92.66</v>
      </c>
      <c r="T17">
        <v>27970.16</v>
      </c>
      <c r="U17">
        <v>0.59</v>
      </c>
      <c r="V17">
        <v>0.8</v>
      </c>
      <c r="W17">
        <v>4.51</v>
      </c>
      <c r="X17">
        <v>1.72</v>
      </c>
      <c r="Y17">
        <v>2</v>
      </c>
      <c r="Z17">
        <v>10</v>
      </c>
    </row>
    <row r="18" spans="1:26" x14ac:dyDescent="0.25">
      <c r="A18">
        <v>0</v>
      </c>
      <c r="B18">
        <v>10</v>
      </c>
      <c r="C18" t="s">
        <v>34</v>
      </c>
      <c r="D18">
        <v>2.5327000000000002</v>
      </c>
      <c r="E18">
        <v>39.479999999999997</v>
      </c>
      <c r="F18">
        <v>33.369999999999997</v>
      </c>
      <c r="G18">
        <v>4.9800000000000004</v>
      </c>
      <c r="H18">
        <v>0.64</v>
      </c>
      <c r="I18">
        <v>402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96.71</v>
      </c>
      <c r="Q18">
        <v>4040.9</v>
      </c>
      <c r="R18">
        <v>598.5</v>
      </c>
      <c r="S18">
        <v>92.66</v>
      </c>
      <c r="T18">
        <v>247211.15</v>
      </c>
      <c r="U18">
        <v>0.15</v>
      </c>
      <c r="V18">
        <v>0.47</v>
      </c>
      <c r="W18">
        <v>5.58</v>
      </c>
      <c r="X18">
        <v>15.47</v>
      </c>
      <c r="Y18">
        <v>2</v>
      </c>
      <c r="Z18">
        <v>10</v>
      </c>
    </row>
    <row r="19" spans="1:26" x14ac:dyDescent="0.25">
      <c r="A19">
        <v>0</v>
      </c>
      <c r="B19">
        <v>45</v>
      </c>
      <c r="C19" t="s">
        <v>34</v>
      </c>
      <c r="D19">
        <v>3.6829000000000001</v>
      </c>
      <c r="E19">
        <v>27.15</v>
      </c>
      <c r="F19">
        <v>22.62</v>
      </c>
      <c r="G19">
        <v>10.94</v>
      </c>
      <c r="H19">
        <v>0.18</v>
      </c>
      <c r="I19">
        <v>124</v>
      </c>
      <c r="J19">
        <v>98.71</v>
      </c>
      <c r="K19">
        <v>39.72</v>
      </c>
      <c r="L19">
        <v>1</v>
      </c>
      <c r="M19">
        <v>118</v>
      </c>
      <c r="N19">
        <v>12.99</v>
      </c>
      <c r="O19">
        <v>12407.75</v>
      </c>
      <c r="P19">
        <v>170.28</v>
      </c>
      <c r="Q19">
        <v>4032.83</v>
      </c>
      <c r="R19">
        <v>258.83999999999997</v>
      </c>
      <c r="S19">
        <v>92.66</v>
      </c>
      <c r="T19">
        <v>78773.87</v>
      </c>
      <c r="U19">
        <v>0.36</v>
      </c>
      <c r="V19">
        <v>0.69</v>
      </c>
      <c r="W19">
        <v>4.58</v>
      </c>
      <c r="X19">
        <v>4.7300000000000004</v>
      </c>
      <c r="Y19">
        <v>2</v>
      </c>
      <c r="Z19">
        <v>10</v>
      </c>
    </row>
    <row r="20" spans="1:26" x14ac:dyDescent="0.25">
      <c r="A20">
        <v>1</v>
      </c>
      <c r="B20">
        <v>45</v>
      </c>
      <c r="C20" t="s">
        <v>34</v>
      </c>
      <c r="D20">
        <v>3.9695</v>
      </c>
      <c r="E20">
        <v>25.19</v>
      </c>
      <c r="F20">
        <v>21.33</v>
      </c>
      <c r="G20">
        <v>14.07</v>
      </c>
      <c r="H20">
        <v>0.35</v>
      </c>
      <c r="I20">
        <v>91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151.62</v>
      </c>
      <c r="Q20">
        <v>4033.66</v>
      </c>
      <c r="R20">
        <v>211.79</v>
      </c>
      <c r="S20">
        <v>92.66</v>
      </c>
      <c r="T20">
        <v>55413.01</v>
      </c>
      <c r="U20">
        <v>0.44</v>
      </c>
      <c r="V20">
        <v>0.73</v>
      </c>
      <c r="W20">
        <v>4.6500000000000004</v>
      </c>
      <c r="X20">
        <v>3.45</v>
      </c>
      <c r="Y20">
        <v>2</v>
      </c>
      <c r="Z20">
        <v>10</v>
      </c>
    </row>
    <row r="21" spans="1:26" x14ac:dyDescent="0.25">
      <c r="A21">
        <v>0</v>
      </c>
      <c r="B21">
        <v>60</v>
      </c>
      <c r="C21" t="s">
        <v>34</v>
      </c>
      <c r="D21">
        <v>3.2305999999999999</v>
      </c>
      <c r="E21">
        <v>30.95</v>
      </c>
      <c r="F21">
        <v>24.48</v>
      </c>
      <c r="G21">
        <v>8.64</v>
      </c>
      <c r="H21">
        <v>0.14000000000000001</v>
      </c>
      <c r="I21">
        <v>170</v>
      </c>
      <c r="J21">
        <v>124.63</v>
      </c>
      <c r="K21">
        <v>45</v>
      </c>
      <c r="L21">
        <v>1</v>
      </c>
      <c r="M21">
        <v>168</v>
      </c>
      <c r="N21">
        <v>18.64</v>
      </c>
      <c r="O21">
        <v>15605.44</v>
      </c>
      <c r="P21">
        <v>233.4</v>
      </c>
      <c r="Q21">
        <v>4031.87</v>
      </c>
      <c r="R21">
        <v>320.91000000000003</v>
      </c>
      <c r="S21">
        <v>92.66</v>
      </c>
      <c r="T21">
        <v>109578.77</v>
      </c>
      <c r="U21">
        <v>0.28999999999999998</v>
      </c>
      <c r="V21">
        <v>0.64</v>
      </c>
      <c r="W21">
        <v>4.67</v>
      </c>
      <c r="X21">
        <v>6.6</v>
      </c>
      <c r="Y21">
        <v>2</v>
      </c>
      <c r="Z21">
        <v>10</v>
      </c>
    </row>
    <row r="22" spans="1:26" x14ac:dyDescent="0.25">
      <c r="A22">
        <v>1</v>
      </c>
      <c r="B22">
        <v>60</v>
      </c>
      <c r="C22" t="s">
        <v>34</v>
      </c>
      <c r="D22">
        <v>4.0968</v>
      </c>
      <c r="E22">
        <v>24.41</v>
      </c>
      <c r="F22">
        <v>20.51</v>
      </c>
      <c r="G22">
        <v>17.84</v>
      </c>
      <c r="H22">
        <v>0.28000000000000003</v>
      </c>
      <c r="I22">
        <v>69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165.94</v>
      </c>
      <c r="Q22">
        <v>4032.8</v>
      </c>
      <c r="R22">
        <v>185.58</v>
      </c>
      <c r="S22">
        <v>92.66</v>
      </c>
      <c r="T22">
        <v>42418.7</v>
      </c>
      <c r="U22">
        <v>0.5</v>
      </c>
      <c r="V22">
        <v>0.76</v>
      </c>
      <c r="W22">
        <v>4.58</v>
      </c>
      <c r="X22">
        <v>2.63</v>
      </c>
      <c r="Y22">
        <v>2</v>
      </c>
      <c r="Z22">
        <v>10</v>
      </c>
    </row>
    <row r="23" spans="1:26" x14ac:dyDescent="0.25">
      <c r="A23">
        <v>2</v>
      </c>
      <c r="B23">
        <v>60</v>
      </c>
      <c r="C23" t="s">
        <v>34</v>
      </c>
      <c r="D23">
        <v>4.0964999999999998</v>
      </c>
      <c r="E23">
        <v>24.41</v>
      </c>
      <c r="F23">
        <v>20.52</v>
      </c>
      <c r="G23">
        <v>17.84</v>
      </c>
      <c r="H23">
        <v>0.42</v>
      </c>
      <c r="I23">
        <v>69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167.64</v>
      </c>
      <c r="Q23">
        <v>4032.65</v>
      </c>
      <c r="R23">
        <v>185.57</v>
      </c>
      <c r="S23">
        <v>92.66</v>
      </c>
      <c r="T23">
        <v>42412.01</v>
      </c>
      <c r="U23">
        <v>0.5</v>
      </c>
      <c r="V23">
        <v>0.76</v>
      </c>
      <c r="W23">
        <v>4.59</v>
      </c>
      <c r="X23">
        <v>2.63</v>
      </c>
      <c r="Y23">
        <v>2</v>
      </c>
      <c r="Z23">
        <v>10</v>
      </c>
    </row>
    <row r="24" spans="1:26" x14ac:dyDescent="0.25">
      <c r="A24">
        <v>0</v>
      </c>
      <c r="B24">
        <v>80</v>
      </c>
      <c r="C24" t="s">
        <v>34</v>
      </c>
      <c r="D24">
        <v>2.7366000000000001</v>
      </c>
      <c r="E24">
        <v>36.54</v>
      </c>
      <c r="F24">
        <v>26.84</v>
      </c>
      <c r="G24">
        <v>7.03</v>
      </c>
      <c r="H24">
        <v>0.11</v>
      </c>
      <c r="I24">
        <v>229</v>
      </c>
      <c r="J24">
        <v>159.12</v>
      </c>
      <c r="K24">
        <v>50.28</v>
      </c>
      <c r="L24">
        <v>1</v>
      </c>
      <c r="M24">
        <v>227</v>
      </c>
      <c r="N24">
        <v>27.84</v>
      </c>
      <c r="O24">
        <v>19859.16</v>
      </c>
      <c r="P24">
        <v>313.26</v>
      </c>
      <c r="Q24">
        <v>4033.3</v>
      </c>
      <c r="R24">
        <v>400.52</v>
      </c>
      <c r="S24">
        <v>92.66</v>
      </c>
      <c r="T24">
        <v>149087.32999999999</v>
      </c>
      <c r="U24">
        <v>0.23</v>
      </c>
      <c r="V24">
        <v>0.57999999999999996</v>
      </c>
      <c r="W24">
        <v>4.75</v>
      </c>
      <c r="X24">
        <v>8.9499999999999993</v>
      </c>
      <c r="Y24">
        <v>2</v>
      </c>
      <c r="Z24">
        <v>10</v>
      </c>
    </row>
    <row r="25" spans="1:26" x14ac:dyDescent="0.25">
      <c r="A25">
        <v>1</v>
      </c>
      <c r="B25">
        <v>80</v>
      </c>
      <c r="C25" t="s">
        <v>34</v>
      </c>
      <c r="D25">
        <v>3.8879000000000001</v>
      </c>
      <c r="E25">
        <v>25.72</v>
      </c>
      <c r="F25">
        <v>20.85</v>
      </c>
      <c r="G25">
        <v>15.84</v>
      </c>
      <c r="H25">
        <v>0.22</v>
      </c>
      <c r="I25">
        <v>79</v>
      </c>
      <c r="J25">
        <v>160.54</v>
      </c>
      <c r="K25">
        <v>50.28</v>
      </c>
      <c r="L25">
        <v>2</v>
      </c>
      <c r="M25">
        <v>77</v>
      </c>
      <c r="N25">
        <v>28.26</v>
      </c>
      <c r="O25">
        <v>20034.400000000001</v>
      </c>
      <c r="P25">
        <v>214.85</v>
      </c>
      <c r="Q25">
        <v>4031.57</v>
      </c>
      <c r="R25">
        <v>200.23</v>
      </c>
      <c r="S25">
        <v>92.66</v>
      </c>
      <c r="T25">
        <v>49693.58</v>
      </c>
      <c r="U25">
        <v>0.46</v>
      </c>
      <c r="V25">
        <v>0.75</v>
      </c>
      <c r="W25">
        <v>4.5</v>
      </c>
      <c r="X25">
        <v>2.97</v>
      </c>
      <c r="Y25">
        <v>2</v>
      </c>
      <c r="Z25">
        <v>10</v>
      </c>
    </row>
    <row r="26" spans="1:26" x14ac:dyDescent="0.25">
      <c r="A26">
        <v>2</v>
      </c>
      <c r="B26">
        <v>80</v>
      </c>
      <c r="C26" t="s">
        <v>34</v>
      </c>
      <c r="D26">
        <v>4.1920999999999999</v>
      </c>
      <c r="E26">
        <v>23.85</v>
      </c>
      <c r="F26">
        <v>19.850000000000001</v>
      </c>
      <c r="G26">
        <v>22.91</v>
      </c>
      <c r="H26">
        <v>0.33</v>
      </c>
      <c r="I26">
        <v>52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185</v>
      </c>
      <c r="Q26">
        <v>4032.26</v>
      </c>
      <c r="R26">
        <v>164.45</v>
      </c>
      <c r="S26">
        <v>92.66</v>
      </c>
      <c r="T26">
        <v>31934.93</v>
      </c>
      <c r="U26">
        <v>0.56000000000000005</v>
      </c>
      <c r="V26">
        <v>0.79</v>
      </c>
      <c r="W26">
        <v>4.53</v>
      </c>
      <c r="X26">
        <v>1.97</v>
      </c>
      <c r="Y26">
        <v>2</v>
      </c>
      <c r="Z26">
        <v>10</v>
      </c>
    </row>
    <row r="27" spans="1:26" x14ac:dyDescent="0.25">
      <c r="A27">
        <v>3</v>
      </c>
      <c r="B27">
        <v>80</v>
      </c>
      <c r="C27" t="s">
        <v>34</v>
      </c>
      <c r="D27">
        <v>4.1917</v>
      </c>
      <c r="E27">
        <v>23.86</v>
      </c>
      <c r="F27">
        <v>19.86</v>
      </c>
      <c r="G27">
        <v>22.91</v>
      </c>
      <c r="H27">
        <v>0.43</v>
      </c>
      <c r="I27">
        <v>52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186.52</v>
      </c>
      <c r="Q27">
        <v>4032.91</v>
      </c>
      <c r="R27">
        <v>164.45</v>
      </c>
      <c r="S27">
        <v>92.66</v>
      </c>
      <c r="T27">
        <v>31939.02</v>
      </c>
      <c r="U27">
        <v>0.56000000000000005</v>
      </c>
      <c r="V27">
        <v>0.79</v>
      </c>
      <c r="W27">
        <v>4.53</v>
      </c>
      <c r="X27">
        <v>1.98</v>
      </c>
      <c r="Y27">
        <v>2</v>
      </c>
      <c r="Z27">
        <v>10</v>
      </c>
    </row>
    <row r="28" spans="1:26" x14ac:dyDescent="0.25">
      <c r="A28">
        <v>0</v>
      </c>
      <c r="B28">
        <v>35</v>
      </c>
      <c r="C28" t="s">
        <v>34</v>
      </c>
      <c r="D28">
        <v>3.8105000000000002</v>
      </c>
      <c r="E28">
        <v>26.24</v>
      </c>
      <c r="F28">
        <v>22.34</v>
      </c>
      <c r="G28">
        <v>11.45</v>
      </c>
      <c r="H28">
        <v>0.22</v>
      </c>
      <c r="I28">
        <v>117</v>
      </c>
      <c r="J28">
        <v>80.84</v>
      </c>
      <c r="K28">
        <v>35.1</v>
      </c>
      <c r="L28">
        <v>1</v>
      </c>
      <c r="M28">
        <v>8</v>
      </c>
      <c r="N28">
        <v>9.74</v>
      </c>
      <c r="O28">
        <v>10204.209999999999</v>
      </c>
      <c r="P28">
        <v>139.74</v>
      </c>
      <c r="Q28">
        <v>4033.19</v>
      </c>
      <c r="R28">
        <v>244.47</v>
      </c>
      <c r="S28">
        <v>92.66</v>
      </c>
      <c r="T28">
        <v>71620.210000000006</v>
      </c>
      <c r="U28">
        <v>0.38</v>
      </c>
      <c r="V28">
        <v>0.7</v>
      </c>
      <c r="W28">
        <v>4.71</v>
      </c>
      <c r="X28">
        <v>4.45</v>
      </c>
      <c r="Y28">
        <v>2</v>
      </c>
      <c r="Z28">
        <v>10</v>
      </c>
    </row>
    <row r="29" spans="1:26" x14ac:dyDescent="0.25">
      <c r="A29">
        <v>1</v>
      </c>
      <c r="B29">
        <v>35</v>
      </c>
      <c r="C29" t="s">
        <v>34</v>
      </c>
      <c r="D29">
        <v>3.8197999999999999</v>
      </c>
      <c r="E29">
        <v>26.18</v>
      </c>
      <c r="F29">
        <v>22.29</v>
      </c>
      <c r="G29">
        <v>11.53</v>
      </c>
      <c r="H29">
        <v>0.43</v>
      </c>
      <c r="I29">
        <v>116</v>
      </c>
      <c r="J29">
        <v>82.04</v>
      </c>
      <c r="K29">
        <v>35.1</v>
      </c>
      <c r="L29">
        <v>2</v>
      </c>
      <c r="M29">
        <v>0</v>
      </c>
      <c r="N29">
        <v>9.94</v>
      </c>
      <c r="O29">
        <v>10352.530000000001</v>
      </c>
      <c r="P29">
        <v>141.30000000000001</v>
      </c>
      <c r="Q29">
        <v>4033.56</v>
      </c>
      <c r="R29">
        <v>242.37</v>
      </c>
      <c r="S29">
        <v>92.66</v>
      </c>
      <c r="T29">
        <v>70576.149999999994</v>
      </c>
      <c r="U29">
        <v>0.38</v>
      </c>
      <c r="V29">
        <v>0.7</v>
      </c>
      <c r="W29">
        <v>4.72</v>
      </c>
      <c r="X29">
        <v>4.41</v>
      </c>
      <c r="Y29">
        <v>2</v>
      </c>
      <c r="Z29">
        <v>10</v>
      </c>
    </row>
    <row r="30" spans="1:26" x14ac:dyDescent="0.25">
      <c r="A30">
        <v>0</v>
      </c>
      <c r="B30">
        <v>50</v>
      </c>
      <c r="C30" t="s">
        <v>34</v>
      </c>
      <c r="D30">
        <v>3.5108000000000001</v>
      </c>
      <c r="E30">
        <v>28.48</v>
      </c>
      <c r="F30">
        <v>23.31</v>
      </c>
      <c r="G30">
        <v>9.92</v>
      </c>
      <c r="H30">
        <v>0.16</v>
      </c>
      <c r="I30">
        <v>141</v>
      </c>
      <c r="J30">
        <v>107.41</v>
      </c>
      <c r="K30">
        <v>41.65</v>
      </c>
      <c r="L30">
        <v>1</v>
      </c>
      <c r="M30">
        <v>138</v>
      </c>
      <c r="N30">
        <v>14.77</v>
      </c>
      <c r="O30">
        <v>13481.73</v>
      </c>
      <c r="P30">
        <v>193.07</v>
      </c>
      <c r="Q30">
        <v>4032.21</v>
      </c>
      <c r="R30">
        <v>282.43</v>
      </c>
      <c r="S30">
        <v>92.66</v>
      </c>
      <c r="T30">
        <v>90483.68</v>
      </c>
      <c r="U30">
        <v>0.33</v>
      </c>
      <c r="V30">
        <v>0.67</v>
      </c>
      <c r="W30">
        <v>4.6100000000000003</v>
      </c>
      <c r="X30">
        <v>5.43</v>
      </c>
      <c r="Y30">
        <v>2</v>
      </c>
      <c r="Z30">
        <v>10</v>
      </c>
    </row>
    <row r="31" spans="1:26" x14ac:dyDescent="0.25">
      <c r="A31">
        <v>1</v>
      </c>
      <c r="B31">
        <v>50</v>
      </c>
      <c r="C31" t="s">
        <v>34</v>
      </c>
      <c r="D31">
        <v>4.0275999999999996</v>
      </c>
      <c r="E31">
        <v>24.83</v>
      </c>
      <c r="F31">
        <v>20.97</v>
      </c>
      <c r="G31">
        <v>15.34</v>
      </c>
      <c r="H31">
        <v>0.32</v>
      </c>
      <c r="I31">
        <v>82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155.99</v>
      </c>
      <c r="Q31">
        <v>4032.82</v>
      </c>
      <c r="R31">
        <v>200.59</v>
      </c>
      <c r="S31">
        <v>92.66</v>
      </c>
      <c r="T31">
        <v>49858.37</v>
      </c>
      <c r="U31">
        <v>0.46</v>
      </c>
      <c r="V31">
        <v>0.75</v>
      </c>
      <c r="W31">
        <v>4.6100000000000003</v>
      </c>
      <c r="X31">
        <v>3.09</v>
      </c>
      <c r="Y31">
        <v>2</v>
      </c>
      <c r="Z31">
        <v>10</v>
      </c>
    </row>
    <row r="32" spans="1:26" x14ac:dyDescent="0.25">
      <c r="A32">
        <v>0</v>
      </c>
      <c r="B32">
        <v>25</v>
      </c>
      <c r="C32" t="s">
        <v>34</v>
      </c>
      <c r="D32">
        <v>3.5539000000000001</v>
      </c>
      <c r="E32">
        <v>28.14</v>
      </c>
      <c r="F32">
        <v>24.09</v>
      </c>
      <c r="G32">
        <v>8.92</v>
      </c>
      <c r="H32">
        <v>0.28000000000000003</v>
      </c>
      <c r="I32">
        <v>162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127.61</v>
      </c>
      <c r="Q32">
        <v>4035.62</v>
      </c>
      <c r="R32">
        <v>300.26</v>
      </c>
      <c r="S32">
        <v>92.66</v>
      </c>
      <c r="T32">
        <v>99293.41</v>
      </c>
      <c r="U32">
        <v>0.31</v>
      </c>
      <c r="V32">
        <v>0.65</v>
      </c>
      <c r="W32">
        <v>4.87</v>
      </c>
      <c r="X32">
        <v>6.2</v>
      </c>
      <c r="Y32">
        <v>2</v>
      </c>
      <c r="Z32">
        <v>10</v>
      </c>
    </row>
    <row r="33" spans="1:26" x14ac:dyDescent="0.25">
      <c r="A33">
        <v>0</v>
      </c>
      <c r="B33">
        <v>85</v>
      </c>
      <c r="C33" t="s">
        <v>34</v>
      </c>
      <c r="D33">
        <v>2.6215999999999999</v>
      </c>
      <c r="E33">
        <v>38.14</v>
      </c>
      <c r="F33">
        <v>27.5</v>
      </c>
      <c r="G33">
        <v>6.76</v>
      </c>
      <c r="H33">
        <v>0.11</v>
      </c>
      <c r="I33">
        <v>244</v>
      </c>
      <c r="J33">
        <v>167.88</v>
      </c>
      <c r="K33">
        <v>51.39</v>
      </c>
      <c r="L33">
        <v>1</v>
      </c>
      <c r="M33">
        <v>242</v>
      </c>
      <c r="N33">
        <v>30.49</v>
      </c>
      <c r="O33">
        <v>20939.59</v>
      </c>
      <c r="P33">
        <v>334.47</v>
      </c>
      <c r="Q33">
        <v>4033.4</v>
      </c>
      <c r="R33">
        <v>422.55</v>
      </c>
      <c r="S33">
        <v>92.66</v>
      </c>
      <c r="T33">
        <v>160028.28</v>
      </c>
      <c r="U33">
        <v>0.22</v>
      </c>
      <c r="V33">
        <v>0.56999999999999995</v>
      </c>
      <c r="W33">
        <v>4.79</v>
      </c>
      <c r="X33">
        <v>9.6199999999999992</v>
      </c>
      <c r="Y33">
        <v>2</v>
      </c>
      <c r="Z33">
        <v>10</v>
      </c>
    </row>
    <row r="34" spans="1:26" x14ac:dyDescent="0.25">
      <c r="A34">
        <v>1</v>
      </c>
      <c r="B34">
        <v>85</v>
      </c>
      <c r="C34" t="s">
        <v>34</v>
      </c>
      <c r="D34">
        <v>3.8077999999999999</v>
      </c>
      <c r="E34">
        <v>26.26</v>
      </c>
      <c r="F34">
        <v>21.04</v>
      </c>
      <c r="G34">
        <v>15.03</v>
      </c>
      <c r="H34">
        <v>0.21</v>
      </c>
      <c r="I34">
        <v>84</v>
      </c>
      <c r="J34">
        <v>169.33</v>
      </c>
      <c r="K34">
        <v>51.39</v>
      </c>
      <c r="L34">
        <v>2</v>
      </c>
      <c r="M34">
        <v>82</v>
      </c>
      <c r="N34">
        <v>30.94</v>
      </c>
      <c r="O34">
        <v>21118.46</v>
      </c>
      <c r="P34">
        <v>230.44</v>
      </c>
      <c r="Q34">
        <v>4031.67</v>
      </c>
      <c r="R34">
        <v>206.27</v>
      </c>
      <c r="S34">
        <v>92.66</v>
      </c>
      <c r="T34">
        <v>52687.08</v>
      </c>
      <c r="U34">
        <v>0.45</v>
      </c>
      <c r="V34">
        <v>0.74</v>
      </c>
      <c r="W34">
        <v>4.5199999999999996</v>
      </c>
      <c r="X34">
        <v>3.16</v>
      </c>
      <c r="Y34">
        <v>2</v>
      </c>
      <c r="Z34">
        <v>10</v>
      </c>
    </row>
    <row r="35" spans="1:26" x14ac:dyDescent="0.25">
      <c r="A35">
        <v>2</v>
      </c>
      <c r="B35">
        <v>85</v>
      </c>
      <c r="C35" t="s">
        <v>34</v>
      </c>
      <c r="D35">
        <v>4.1978999999999997</v>
      </c>
      <c r="E35">
        <v>23.82</v>
      </c>
      <c r="F35">
        <v>19.75</v>
      </c>
      <c r="G35">
        <v>23.71</v>
      </c>
      <c r="H35">
        <v>0.31</v>
      </c>
      <c r="I35">
        <v>50</v>
      </c>
      <c r="J35">
        <v>170.79</v>
      </c>
      <c r="K35">
        <v>51.39</v>
      </c>
      <c r="L35">
        <v>3</v>
      </c>
      <c r="M35">
        <v>15</v>
      </c>
      <c r="N35">
        <v>31.4</v>
      </c>
      <c r="O35">
        <v>21297.94</v>
      </c>
      <c r="P35">
        <v>191.88</v>
      </c>
      <c r="Q35">
        <v>4032.01</v>
      </c>
      <c r="R35">
        <v>161.97</v>
      </c>
      <c r="S35">
        <v>92.66</v>
      </c>
      <c r="T35">
        <v>30705.93</v>
      </c>
      <c r="U35">
        <v>0.56999999999999995</v>
      </c>
      <c r="V35">
        <v>0.79</v>
      </c>
      <c r="W35">
        <v>4.5</v>
      </c>
      <c r="X35">
        <v>1.87</v>
      </c>
      <c r="Y35">
        <v>2</v>
      </c>
      <c r="Z35">
        <v>10</v>
      </c>
    </row>
    <row r="36" spans="1:26" x14ac:dyDescent="0.25">
      <c r="A36">
        <v>3</v>
      </c>
      <c r="B36">
        <v>85</v>
      </c>
      <c r="C36" t="s">
        <v>34</v>
      </c>
      <c r="D36">
        <v>4.2046999999999999</v>
      </c>
      <c r="E36">
        <v>23.78</v>
      </c>
      <c r="F36">
        <v>19.75</v>
      </c>
      <c r="G36">
        <v>24.18</v>
      </c>
      <c r="H36">
        <v>0.41</v>
      </c>
      <c r="I36">
        <v>49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192.19</v>
      </c>
      <c r="Q36">
        <v>4031.41</v>
      </c>
      <c r="R36">
        <v>160.88999999999999</v>
      </c>
      <c r="S36">
        <v>92.66</v>
      </c>
      <c r="T36">
        <v>30170.77</v>
      </c>
      <c r="U36">
        <v>0.57999999999999996</v>
      </c>
      <c r="V36">
        <v>0.79</v>
      </c>
      <c r="W36">
        <v>4.53</v>
      </c>
      <c r="X36">
        <v>1.87</v>
      </c>
      <c r="Y36">
        <v>2</v>
      </c>
      <c r="Z36">
        <v>10</v>
      </c>
    </row>
    <row r="37" spans="1:26" x14ac:dyDescent="0.25">
      <c r="A37">
        <v>0</v>
      </c>
      <c r="B37">
        <v>20</v>
      </c>
      <c r="C37" t="s">
        <v>34</v>
      </c>
      <c r="D37">
        <v>3.3382000000000001</v>
      </c>
      <c r="E37">
        <v>29.96</v>
      </c>
      <c r="F37">
        <v>25.73</v>
      </c>
      <c r="G37">
        <v>7.6</v>
      </c>
      <c r="H37">
        <v>0.34</v>
      </c>
      <c r="I37">
        <v>203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121.31</v>
      </c>
      <c r="Q37">
        <v>4035.65</v>
      </c>
      <c r="R37">
        <v>352.59</v>
      </c>
      <c r="S37">
        <v>92.66</v>
      </c>
      <c r="T37">
        <v>125252.86</v>
      </c>
      <c r="U37">
        <v>0.26</v>
      </c>
      <c r="V37">
        <v>0.61</v>
      </c>
      <c r="W37">
        <v>5</v>
      </c>
      <c r="X37">
        <v>7.84</v>
      </c>
      <c r="Y37">
        <v>2</v>
      </c>
      <c r="Z37">
        <v>10</v>
      </c>
    </row>
    <row r="38" spans="1:26" x14ac:dyDescent="0.25">
      <c r="A38">
        <v>0</v>
      </c>
      <c r="B38">
        <v>65</v>
      </c>
      <c r="C38" t="s">
        <v>34</v>
      </c>
      <c r="D38">
        <v>3.0945</v>
      </c>
      <c r="E38">
        <v>32.32</v>
      </c>
      <c r="F38">
        <v>25.1</v>
      </c>
      <c r="G38">
        <v>8.14</v>
      </c>
      <c r="H38">
        <v>0.13</v>
      </c>
      <c r="I38">
        <v>185</v>
      </c>
      <c r="J38">
        <v>133.21</v>
      </c>
      <c r="K38">
        <v>46.47</v>
      </c>
      <c r="L38">
        <v>1</v>
      </c>
      <c r="M38">
        <v>183</v>
      </c>
      <c r="N38">
        <v>20.75</v>
      </c>
      <c r="O38">
        <v>16663.419999999998</v>
      </c>
      <c r="P38">
        <v>253.85</v>
      </c>
      <c r="Q38">
        <v>4033.24</v>
      </c>
      <c r="R38">
        <v>341.79</v>
      </c>
      <c r="S38">
        <v>92.66</v>
      </c>
      <c r="T38">
        <v>119940.16</v>
      </c>
      <c r="U38">
        <v>0.27</v>
      </c>
      <c r="V38">
        <v>0.62</v>
      </c>
      <c r="W38">
        <v>4.6900000000000004</v>
      </c>
      <c r="X38">
        <v>7.21</v>
      </c>
      <c r="Y38">
        <v>2</v>
      </c>
      <c r="Z38">
        <v>10</v>
      </c>
    </row>
    <row r="39" spans="1:26" x14ac:dyDescent="0.25">
      <c r="A39">
        <v>1</v>
      </c>
      <c r="B39">
        <v>65</v>
      </c>
      <c r="C39" t="s">
        <v>34</v>
      </c>
      <c r="D39">
        <v>4.1092000000000004</v>
      </c>
      <c r="E39">
        <v>24.34</v>
      </c>
      <c r="F39">
        <v>20.36</v>
      </c>
      <c r="G39">
        <v>18.510000000000002</v>
      </c>
      <c r="H39">
        <v>0.26</v>
      </c>
      <c r="I39">
        <v>66</v>
      </c>
      <c r="J39">
        <v>134.55000000000001</v>
      </c>
      <c r="K39">
        <v>46.47</v>
      </c>
      <c r="L39">
        <v>2</v>
      </c>
      <c r="M39">
        <v>27</v>
      </c>
      <c r="N39">
        <v>21.09</v>
      </c>
      <c r="O39">
        <v>16828.84</v>
      </c>
      <c r="P39">
        <v>171.88</v>
      </c>
      <c r="Q39">
        <v>4032.06</v>
      </c>
      <c r="R39">
        <v>181.43</v>
      </c>
      <c r="S39">
        <v>92.66</v>
      </c>
      <c r="T39">
        <v>40354.5</v>
      </c>
      <c r="U39">
        <v>0.51</v>
      </c>
      <c r="V39">
        <v>0.77</v>
      </c>
      <c r="W39">
        <v>4.55</v>
      </c>
      <c r="X39">
        <v>2.48</v>
      </c>
      <c r="Y39">
        <v>2</v>
      </c>
      <c r="Z39">
        <v>10</v>
      </c>
    </row>
    <row r="40" spans="1:26" x14ac:dyDescent="0.25">
      <c r="A40">
        <v>2</v>
      </c>
      <c r="B40">
        <v>65</v>
      </c>
      <c r="C40" t="s">
        <v>34</v>
      </c>
      <c r="D40">
        <v>4.1379999999999999</v>
      </c>
      <c r="E40">
        <v>24.17</v>
      </c>
      <c r="F40">
        <v>20.27</v>
      </c>
      <c r="G40">
        <v>19.309999999999999</v>
      </c>
      <c r="H40">
        <v>0.39</v>
      </c>
      <c r="I40">
        <v>63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171.08</v>
      </c>
      <c r="Q40">
        <v>4032.36</v>
      </c>
      <c r="R40">
        <v>177.4</v>
      </c>
      <c r="S40">
        <v>92.66</v>
      </c>
      <c r="T40">
        <v>38356.35</v>
      </c>
      <c r="U40">
        <v>0.52</v>
      </c>
      <c r="V40">
        <v>0.77</v>
      </c>
      <c r="W40">
        <v>4.57</v>
      </c>
      <c r="X40">
        <v>2.39</v>
      </c>
      <c r="Y40">
        <v>2</v>
      </c>
      <c r="Z40">
        <v>10</v>
      </c>
    </row>
    <row r="41" spans="1:26" x14ac:dyDescent="0.25">
      <c r="A41">
        <v>0</v>
      </c>
      <c r="B41">
        <v>75</v>
      </c>
      <c r="C41" t="s">
        <v>34</v>
      </c>
      <c r="D41">
        <v>2.8513999999999999</v>
      </c>
      <c r="E41">
        <v>35.07</v>
      </c>
      <c r="F41">
        <v>26.25</v>
      </c>
      <c r="G41">
        <v>7.36</v>
      </c>
      <c r="H41">
        <v>0.12</v>
      </c>
      <c r="I41">
        <v>214</v>
      </c>
      <c r="J41">
        <v>150.44</v>
      </c>
      <c r="K41">
        <v>49.1</v>
      </c>
      <c r="L41">
        <v>1</v>
      </c>
      <c r="M41">
        <v>212</v>
      </c>
      <c r="N41">
        <v>25.34</v>
      </c>
      <c r="O41">
        <v>18787.759999999998</v>
      </c>
      <c r="P41">
        <v>293.51</v>
      </c>
      <c r="Q41">
        <v>4033.57</v>
      </c>
      <c r="R41">
        <v>380.75</v>
      </c>
      <c r="S41">
        <v>92.66</v>
      </c>
      <c r="T41">
        <v>139275.65</v>
      </c>
      <c r="U41">
        <v>0.24</v>
      </c>
      <c r="V41">
        <v>0.6</v>
      </c>
      <c r="W41">
        <v>4.7300000000000004</v>
      </c>
      <c r="X41">
        <v>8.3699999999999992</v>
      </c>
      <c r="Y41">
        <v>2</v>
      </c>
      <c r="Z41">
        <v>10</v>
      </c>
    </row>
    <row r="42" spans="1:26" x14ac:dyDescent="0.25">
      <c r="A42">
        <v>1</v>
      </c>
      <c r="B42">
        <v>75</v>
      </c>
      <c r="C42" t="s">
        <v>34</v>
      </c>
      <c r="D42">
        <v>3.9744999999999999</v>
      </c>
      <c r="E42">
        <v>25.16</v>
      </c>
      <c r="F42">
        <v>20.65</v>
      </c>
      <c r="G42">
        <v>16.98</v>
      </c>
      <c r="H42">
        <v>0.23</v>
      </c>
      <c r="I42">
        <v>73</v>
      </c>
      <c r="J42">
        <v>151.83000000000001</v>
      </c>
      <c r="K42">
        <v>49.1</v>
      </c>
      <c r="L42">
        <v>2</v>
      </c>
      <c r="M42">
        <v>70</v>
      </c>
      <c r="N42">
        <v>25.73</v>
      </c>
      <c r="O42">
        <v>18959.54</v>
      </c>
      <c r="P42">
        <v>199.99</v>
      </c>
      <c r="Q42">
        <v>4031.19</v>
      </c>
      <c r="R42">
        <v>193.22</v>
      </c>
      <c r="S42">
        <v>92.66</v>
      </c>
      <c r="T42">
        <v>46214.65</v>
      </c>
      <c r="U42">
        <v>0.48</v>
      </c>
      <c r="V42">
        <v>0.76</v>
      </c>
      <c r="W42">
        <v>4.51</v>
      </c>
      <c r="X42">
        <v>2.77</v>
      </c>
      <c r="Y42">
        <v>2</v>
      </c>
      <c r="Z42">
        <v>10</v>
      </c>
    </row>
    <row r="43" spans="1:26" x14ac:dyDescent="0.25">
      <c r="A43">
        <v>2</v>
      </c>
      <c r="B43">
        <v>75</v>
      </c>
      <c r="C43" t="s">
        <v>34</v>
      </c>
      <c r="D43">
        <v>4.1828000000000003</v>
      </c>
      <c r="E43">
        <v>23.91</v>
      </c>
      <c r="F43">
        <v>19.95</v>
      </c>
      <c r="G43">
        <v>21.76</v>
      </c>
      <c r="H43">
        <v>0.35</v>
      </c>
      <c r="I43">
        <v>55</v>
      </c>
      <c r="J43">
        <v>153.22999999999999</v>
      </c>
      <c r="K43">
        <v>49.1</v>
      </c>
      <c r="L43">
        <v>3</v>
      </c>
      <c r="M43">
        <v>0</v>
      </c>
      <c r="N43">
        <v>26.13</v>
      </c>
      <c r="O43">
        <v>19131.849999999999</v>
      </c>
      <c r="P43">
        <v>180.59</v>
      </c>
      <c r="Q43">
        <v>4032.42</v>
      </c>
      <c r="R43">
        <v>167.77</v>
      </c>
      <c r="S43">
        <v>92.66</v>
      </c>
      <c r="T43">
        <v>33580.07</v>
      </c>
      <c r="U43">
        <v>0.55000000000000004</v>
      </c>
      <c r="V43">
        <v>0.78</v>
      </c>
      <c r="W43">
        <v>4.53</v>
      </c>
      <c r="X43">
        <v>2.0699999999999998</v>
      </c>
      <c r="Y43">
        <v>2</v>
      </c>
      <c r="Z43">
        <v>10</v>
      </c>
    </row>
    <row r="44" spans="1:26" x14ac:dyDescent="0.25">
      <c r="A44">
        <v>0</v>
      </c>
      <c r="B44">
        <v>95</v>
      </c>
      <c r="C44" t="s">
        <v>34</v>
      </c>
      <c r="D44">
        <v>2.4075000000000002</v>
      </c>
      <c r="E44">
        <v>41.54</v>
      </c>
      <c r="F44">
        <v>28.79</v>
      </c>
      <c r="G44">
        <v>6.26</v>
      </c>
      <c r="H44">
        <v>0.1</v>
      </c>
      <c r="I44">
        <v>276</v>
      </c>
      <c r="J44">
        <v>185.69</v>
      </c>
      <c r="K44">
        <v>53.44</v>
      </c>
      <c r="L44">
        <v>1</v>
      </c>
      <c r="M44">
        <v>274</v>
      </c>
      <c r="N44">
        <v>36.26</v>
      </c>
      <c r="O44">
        <v>23136.14</v>
      </c>
      <c r="P44">
        <v>377.42</v>
      </c>
      <c r="Q44">
        <v>4034.72</v>
      </c>
      <c r="R44">
        <v>466.04</v>
      </c>
      <c r="S44">
        <v>92.66</v>
      </c>
      <c r="T44">
        <v>181613.69</v>
      </c>
      <c r="U44">
        <v>0.2</v>
      </c>
      <c r="V44">
        <v>0.54</v>
      </c>
      <c r="W44">
        <v>4.83</v>
      </c>
      <c r="X44">
        <v>10.9</v>
      </c>
      <c r="Y44">
        <v>2</v>
      </c>
      <c r="Z44">
        <v>10</v>
      </c>
    </row>
    <row r="45" spans="1:26" x14ac:dyDescent="0.25">
      <c r="A45">
        <v>1</v>
      </c>
      <c r="B45">
        <v>95</v>
      </c>
      <c r="C45" t="s">
        <v>34</v>
      </c>
      <c r="D45">
        <v>3.6520999999999999</v>
      </c>
      <c r="E45">
        <v>27.38</v>
      </c>
      <c r="F45">
        <v>21.41</v>
      </c>
      <c r="G45">
        <v>13.67</v>
      </c>
      <c r="H45">
        <v>0.19</v>
      </c>
      <c r="I45">
        <v>94</v>
      </c>
      <c r="J45">
        <v>187.21</v>
      </c>
      <c r="K45">
        <v>53.44</v>
      </c>
      <c r="L45">
        <v>2</v>
      </c>
      <c r="M45">
        <v>92</v>
      </c>
      <c r="N45">
        <v>36.770000000000003</v>
      </c>
      <c r="O45">
        <v>23322.880000000001</v>
      </c>
      <c r="P45">
        <v>257.83999999999997</v>
      </c>
      <c r="Q45">
        <v>4031.43</v>
      </c>
      <c r="R45">
        <v>218.86</v>
      </c>
      <c r="S45">
        <v>92.66</v>
      </c>
      <c r="T45">
        <v>58929.66</v>
      </c>
      <c r="U45">
        <v>0.42</v>
      </c>
      <c r="V45">
        <v>0.73</v>
      </c>
      <c r="W45">
        <v>4.53</v>
      </c>
      <c r="X45">
        <v>3.53</v>
      </c>
      <c r="Y45">
        <v>2</v>
      </c>
      <c r="Z45">
        <v>10</v>
      </c>
    </row>
    <row r="46" spans="1:26" x14ac:dyDescent="0.25">
      <c r="A46">
        <v>2</v>
      </c>
      <c r="B46">
        <v>95</v>
      </c>
      <c r="C46" t="s">
        <v>34</v>
      </c>
      <c r="D46">
        <v>4.1326000000000001</v>
      </c>
      <c r="E46">
        <v>24.2</v>
      </c>
      <c r="F46">
        <v>19.79</v>
      </c>
      <c r="G46">
        <v>22.84</v>
      </c>
      <c r="H46">
        <v>0.28000000000000003</v>
      </c>
      <c r="I46">
        <v>52</v>
      </c>
      <c r="J46">
        <v>188.73</v>
      </c>
      <c r="K46">
        <v>53.44</v>
      </c>
      <c r="L46">
        <v>3</v>
      </c>
      <c r="M46">
        <v>47</v>
      </c>
      <c r="N46">
        <v>37.29</v>
      </c>
      <c r="O46">
        <v>23510.33</v>
      </c>
      <c r="P46">
        <v>212.84</v>
      </c>
      <c r="Q46">
        <v>4031.19</v>
      </c>
      <c r="R46">
        <v>164.41</v>
      </c>
      <c r="S46">
        <v>92.66</v>
      </c>
      <c r="T46">
        <v>31914.39</v>
      </c>
      <c r="U46">
        <v>0.56000000000000005</v>
      </c>
      <c r="V46">
        <v>0.79</v>
      </c>
      <c r="W46">
        <v>4.47</v>
      </c>
      <c r="X46">
        <v>1.91</v>
      </c>
      <c r="Y46">
        <v>2</v>
      </c>
      <c r="Z46">
        <v>10</v>
      </c>
    </row>
    <row r="47" spans="1:26" x14ac:dyDescent="0.25">
      <c r="A47">
        <v>3</v>
      </c>
      <c r="B47">
        <v>95</v>
      </c>
      <c r="C47" t="s">
        <v>34</v>
      </c>
      <c r="D47">
        <v>4.2233999999999998</v>
      </c>
      <c r="E47">
        <v>23.68</v>
      </c>
      <c r="F47">
        <v>19.57</v>
      </c>
      <c r="G47">
        <v>26.69</v>
      </c>
      <c r="H47">
        <v>0.37</v>
      </c>
      <c r="I47">
        <v>44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201</v>
      </c>
      <c r="Q47">
        <v>4032.48</v>
      </c>
      <c r="R47">
        <v>155.13</v>
      </c>
      <c r="S47">
        <v>92.66</v>
      </c>
      <c r="T47">
        <v>27318.6</v>
      </c>
      <c r="U47">
        <v>0.6</v>
      </c>
      <c r="V47">
        <v>0.8</v>
      </c>
      <c r="W47">
        <v>4.51</v>
      </c>
      <c r="X47">
        <v>1.69</v>
      </c>
      <c r="Y47">
        <v>2</v>
      </c>
      <c r="Z47">
        <v>10</v>
      </c>
    </row>
    <row r="48" spans="1:26" x14ac:dyDescent="0.25">
      <c r="A48">
        <v>0</v>
      </c>
      <c r="B48">
        <v>55</v>
      </c>
      <c r="C48" t="s">
        <v>34</v>
      </c>
      <c r="D48">
        <v>3.3643999999999998</v>
      </c>
      <c r="E48">
        <v>29.72</v>
      </c>
      <c r="F48">
        <v>23.91</v>
      </c>
      <c r="G48">
        <v>9.1999999999999993</v>
      </c>
      <c r="H48">
        <v>0.15</v>
      </c>
      <c r="I48">
        <v>156</v>
      </c>
      <c r="J48">
        <v>116.05</v>
      </c>
      <c r="K48">
        <v>43.4</v>
      </c>
      <c r="L48">
        <v>1</v>
      </c>
      <c r="M48">
        <v>154</v>
      </c>
      <c r="N48">
        <v>16.649999999999999</v>
      </c>
      <c r="O48">
        <v>14546.17</v>
      </c>
      <c r="P48">
        <v>213.67</v>
      </c>
      <c r="Q48">
        <v>4032.44</v>
      </c>
      <c r="R48">
        <v>302.37</v>
      </c>
      <c r="S48">
        <v>92.66</v>
      </c>
      <c r="T48">
        <v>100376.44</v>
      </c>
      <c r="U48">
        <v>0.31</v>
      </c>
      <c r="V48">
        <v>0.66</v>
      </c>
      <c r="W48">
        <v>4.6399999999999997</v>
      </c>
      <c r="X48">
        <v>6.03</v>
      </c>
      <c r="Y48">
        <v>2</v>
      </c>
      <c r="Z48">
        <v>10</v>
      </c>
    </row>
    <row r="49" spans="1:26" x14ac:dyDescent="0.25">
      <c r="A49">
        <v>1</v>
      </c>
      <c r="B49">
        <v>55</v>
      </c>
      <c r="C49" t="s">
        <v>34</v>
      </c>
      <c r="D49">
        <v>4.0640000000000001</v>
      </c>
      <c r="E49">
        <v>24.61</v>
      </c>
      <c r="F49">
        <v>20.73</v>
      </c>
      <c r="G49">
        <v>16.579999999999998</v>
      </c>
      <c r="H49">
        <v>0.3</v>
      </c>
      <c r="I49">
        <v>75</v>
      </c>
      <c r="J49">
        <v>117.34</v>
      </c>
      <c r="K49">
        <v>43.4</v>
      </c>
      <c r="L49">
        <v>2</v>
      </c>
      <c r="M49">
        <v>0</v>
      </c>
      <c r="N49">
        <v>16.940000000000001</v>
      </c>
      <c r="O49">
        <v>14705.49</v>
      </c>
      <c r="P49">
        <v>161.41</v>
      </c>
      <c r="Q49">
        <v>4033.31</v>
      </c>
      <c r="R49">
        <v>192.58</v>
      </c>
      <c r="S49">
        <v>92.66</v>
      </c>
      <c r="T49">
        <v>45888.36</v>
      </c>
      <c r="U49">
        <v>0.48</v>
      </c>
      <c r="V49">
        <v>0.76</v>
      </c>
      <c r="W49">
        <v>4.5999999999999996</v>
      </c>
      <c r="X49">
        <v>2.85</v>
      </c>
      <c r="Y49">
        <v>2</v>
      </c>
      <c r="Z4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5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INDEX(resultados!$A$2:$ZZ$49, 1, MATCH($B$1, resultados!$A$1:$ZZ$1, 0))</f>
        <v>#N/A</v>
      </c>
      <c r="B7" t="e">
        <f>INDEX(resultados!$A$2:$ZZ$49, 1, MATCH($B$2, resultados!$A$1:$ZZ$1, 0))</f>
        <v>#N/A</v>
      </c>
      <c r="C7" t="e">
        <f>INDEX(resultados!$A$2:$ZZ$49, 1, MATCH($B$3, resultados!$A$1:$ZZ$1, 0))</f>
        <v>#N/A</v>
      </c>
    </row>
    <row r="8" spans="1:3" x14ac:dyDescent="0.25">
      <c r="A8" t="e">
        <f>INDEX(resultados!$A$2:$ZZ$49, 2, MATCH($B$1, resultados!$A$1:$ZZ$1, 0))</f>
        <v>#N/A</v>
      </c>
      <c r="B8" t="e">
        <f>INDEX(resultados!$A$2:$ZZ$49, 2, MATCH($B$2, resultados!$A$1:$ZZ$1, 0))</f>
        <v>#N/A</v>
      </c>
      <c r="C8" t="e">
        <f>INDEX(resultados!$A$2:$ZZ$49, 2, MATCH($B$3, resultados!$A$1:$ZZ$1, 0))</f>
        <v>#N/A</v>
      </c>
    </row>
    <row r="9" spans="1:3" x14ac:dyDescent="0.25">
      <c r="A9" t="e">
        <f>INDEX(resultados!$A$2:$ZZ$49, 3, MATCH($B$1, resultados!$A$1:$ZZ$1, 0))</f>
        <v>#N/A</v>
      </c>
      <c r="B9" t="e">
        <f>INDEX(resultados!$A$2:$ZZ$49, 3, MATCH($B$2, resultados!$A$1:$ZZ$1, 0))</f>
        <v>#N/A</v>
      </c>
      <c r="C9" t="e">
        <f>INDEX(resultados!$A$2:$ZZ$49, 3, MATCH($B$3, resultados!$A$1:$ZZ$1, 0))</f>
        <v>#N/A</v>
      </c>
    </row>
    <row r="10" spans="1:3" x14ac:dyDescent="0.25">
      <c r="A10" t="e">
        <f>INDEX(resultados!$A$2:$ZZ$49, 4, MATCH($B$1, resultados!$A$1:$ZZ$1, 0))</f>
        <v>#N/A</v>
      </c>
      <c r="B10" t="e">
        <f>INDEX(resultados!$A$2:$ZZ$49, 4, MATCH($B$2, resultados!$A$1:$ZZ$1, 0))</f>
        <v>#N/A</v>
      </c>
      <c r="C10" t="e">
        <f>INDEX(resultados!$A$2:$ZZ$49, 4, MATCH($B$3, resultados!$A$1:$ZZ$1, 0))</f>
        <v>#N/A</v>
      </c>
    </row>
    <row r="11" spans="1:3" x14ac:dyDescent="0.25">
      <c r="A11" t="e">
        <f>INDEX(resultados!$A$2:$ZZ$49, 5, MATCH($B$1, resultados!$A$1:$ZZ$1, 0))</f>
        <v>#N/A</v>
      </c>
      <c r="B11" t="e">
        <f>INDEX(resultados!$A$2:$ZZ$49, 5, MATCH($B$2, resultados!$A$1:$ZZ$1, 0))</f>
        <v>#N/A</v>
      </c>
      <c r="C11" t="e">
        <f>INDEX(resultados!$A$2:$ZZ$49, 5, MATCH($B$3, resultados!$A$1:$ZZ$1, 0))</f>
        <v>#N/A</v>
      </c>
    </row>
    <row r="12" spans="1:3" x14ac:dyDescent="0.25">
      <c r="A12" t="e">
        <f>INDEX(resultados!$A$2:$ZZ$49, 6, MATCH($B$1, resultados!$A$1:$ZZ$1, 0))</f>
        <v>#N/A</v>
      </c>
      <c r="B12" t="e">
        <f>INDEX(resultados!$A$2:$ZZ$49, 6, MATCH($B$2, resultados!$A$1:$ZZ$1, 0))</f>
        <v>#N/A</v>
      </c>
      <c r="C12" t="e">
        <f>INDEX(resultados!$A$2:$ZZ$49, 6, MATCH($B$3, resultados!$A$1:$ZZ$1, 0))</f>
        <v>#N/A</v>
      </c>
    </row>
    <row r="13" spans="1:3" x14ac:dyDescent="0.25">
      <c r="A13" t="e">
        <f>INDEX(resultados!$A$2:$ZZ$49, 7, MATCH($B$1, resultados!$A$1:$ZZ$1, 0))</f>
        <v>#N/A</v>
      </c>
      <c r="B13" t="e">
        <f>INDEX(resultados!$A$2:$ZZ$49, 7, MATCH($B$2, resultados!$A$1:$ZZ$1, 0))</f>
        <v>#N/A</v>
      </c>
      <c r="C13" t="e">
        <f>INDEX(resultados!$A$2:$ZZ$49, 7, MATCH($B$3, resultados!$A$1:$ZZ$1, 0))</f>
        <v>#N/A</v>
      </c>
    </row>
    <row r="14" spans="1:3" x14ac:dyDescent="0.25">
      <c r="A14" t="e">
        <f>INDEX(resultados!$A$2:$ZZ$49, 8, MATCH($B$1, resultados!$A$1:$ZZ$1, 0))</f>
        <v>#N/A</v>
      </c>
      <c r="B14" t="e">
        <f>INDEX(resultados!$A$2:$ZZ$49, 8, MATCH($B$2, resultados!$A$1:$ZZ$1, 0))</f>
        <v>#N/A</v>
      </c>
      <c r="C14" t="e">
        <f>INDEX(resultados!$A$2:$ZZ$49, 8, MATCH($B$3, resultados!$A$1:$ZZ$1, 0))</f>
        <v>#N/A</v>
      </c>
    </row>
    <row r="15" spans="1:3" x14ac:dyDescent="0.25">
      <c r="A15" t="e">
        <f>INDEX(resultados!$A$2:$ZZ$49, 9, MATCH($B$1, resultados!$A$1:$ZZ$1, 0))</f>
        <v>#N/A</v>
      </c>
      <c r="B15" t="e">
        <f>INDEX(resultados!$A$2:$ZZ$49, 9, MATCH($B$2, resultados!$A$1:$ZZ$1, 0))</f>
        <v>#N/A</v>
      </c>
      <c r="C15" t="e">
        <f>INDEX(resultados!$A$2:$ZZ$49, 9, MATCH($B$3, resultados!$A$1:$ZZ$1, 0))</f>
        <v>#N/A</v>
      </c>
    </row>
    <row r="16" spans="1:3" x14ac:dyDescent="0.25">
      <c r="A16" t="e">
        <f>INDEX(resultados!$A$2:$ZZ$49, 10, MATCH($B$1, resultados!$A$1:$ZZ$1, 0))</f>
        <v>#N/A</v>
      </c>
      <c r="B16" t="e">
        <f>INDEX(resultados!$A$2:$ZZ$49, 10, MATCH($B$2, resultados!$A$1:$ZZ$1, 0))</f>
        <v>#N/A</v>
      </c>
      <c r="C16" t="e">
        <f>INDEX(resultados!$A$2:$ZZ$49, 10, MATCH($B$3, resultados!$A$1:$ZZ$1, 0))</f>
        <v>#N/A</v>
      </c>
    </row>
    <row r="17" spans="1:3" x14ac:dyDescent="0.25">
      <c r="A17" t="e">
        <f>INDEX(resultados!$A$2:$ZZ$49, 11, MATCH($B$1, resultados!$A$1:$ZZ$1, 0))</f>
        <v>#N/A</v>
      </c>
      <c r="B17" t="e">
        <f>INDEX(resultados!$A$2:$ZZ$49, 11, MATCH($B$2, resultados!$A$1:$ZZ$1, 0))</f>
        <v>#N/A</v>
      </c>
      <c r="C17" t="e">
        <f>INDEX(resultados!$A$2:$ZZ$49, 11, MATCH($B$3, resultados!$A$1:$ZZ$1, 0))</f>
        <v>#N/A</v>
      </c>
    </row>
    <row r="18" spans="1:3" x14ac:dyDescent="0.25">
      <c r="A18" t="e">
        <f>INDEX(resultados!$A$2:$ZZ$49, 12, MATCH($B$1, resultados!$A$1:$ZZ$1, 0))</f>
        <v>#N/A</v>
      </c>
      <c r="B18" t="e">
        <f>INDEX(resultados!$A$2:$ZZ$49, 12, MATCH($B$2, resultados!$A$1:$ZZ$1, 0))</f>
        <v>#N/A</v>
      </c>
      <c r="C18" t="e">
        <f>INDEX(resultados!$A$2:$ZZ$49, 12, MATCH($B$3, resultados!$A$1:$ZZ$1, 0))</f>
        <v>#N/A</v>
      </c>
    </row>
    <row r="19" spans="1:3" x14ac:dyDescent="0.25">
      <c r="A19" t="e">
        <f>INDEX(resultados!$A$2:$ZZ$49, 13, MATCH($B$1, resultados!$A$1:$ZZ$1, 0))</f>
        <v>#N/A</v>
      </c>
      <c r="B19" t="e">
        <f>INDEX(resultados!$A$2:$ZZ$49, 13, MATCH($B$2, resultados!$A$1:$ZZ$1, 0))</f>
        <v>#N/A</v>
      </c>
      <c r="C19" t="e">
        <f>INDEX(resultados!$A$2:$ZZ$49, 13, MATCH($B$3, resultados!$A$1:$ZZ$1, 0))</f>
        <v>#N/A</v>
      </c>
    </row>
    <row r="20" spans="1:3" x14ac:dyDescent="0.25">
      <c r="A20" t="e">
        <f>INDEX(resultados!$A$2:$ZZ$49, 14, MATCH($B$1, resultados!$A$1:$ZZ$1, 0))</f>
        <v>#N/A</v>
      </c>
      <c r="B20" t="e">
        <f>INDEX(resultados!$A$2:$ZZ$49, 14, MATCH($B$2, resultados!$A$1:$ZZ$1, 0))</f>
        <v>#N/A</v>
      </c>
      <c r="C20" t="e">
        <f>INDEX(resultados!$A$2:$ZZ$49, 14, MATCH($B$3, resultados!$A$1:$ZZ$1, 0))</f>
        <v>#N/A</v>
      </c>
    </row>
    <row r="21" spans="1:3" x14ac:dyDescent="0.25">
      <c r="A21" t="e">
        <f>INDEX(resultados!$A$2:$ZZ$49, 15, MATCH($B$1, resultados!$A$1:$ZZ$1, 0))</f>
        <v>#N/A</v>
      </c>
      <c r="B21" t="e">
        <f>INDEX(resultados!$A$2:$ZZ$49, 15, MATCH($B$2, resultados!$A$1:$ZZ$1, 0))</f>
        <v>#N/A</v>
      </c>
      <c r="C21" t="e">
        <f>INDEX(resultados!$A$2:$ZZ$49, 15, MATCH($B$3, resultados!$A$1:$ZZ$1, 0))</f>
        <v>#N/A</v>
      </c>
    </row>
    <row r="22" spans="1:3" x14ac:dyDescent="0.25">
      <c r="A22" t="e">
        <f>INDEX(resultados!$A$2:$ZZ$49, 16, MATCH($B$1, resultados!$A$1:$ZZ$1, 0))</f>
        <v>#N/A</v>
      </c>
      <c r="B22" t="e">
        <f>INDEX(resultados!$A$2:$ZZ$49, 16, MATCH($B$2, resultados!$A$1:$ZZ$1, 0))</f>
        <v>#N/A</v>
      </c>
      <c r="C22" t="e">
        <f>INDEX(resultados!$A$2:$ZZ$49, 16, MATCH($B$3, resultados!$A$1:$ZZ$1, 0))</f>
        <v>#N/A</v>
      </c>
    </row>
    <row r="23" spans="1:3" x14ac:dyDescent="0.25">
      <c r="A23" t="e">
        <f>INDEX(resultados!$A$2:$ZZ$49, 17, MATCH($B$1, resultados!$A$1:$ZZ$1, 0))</f>
        <v>#N/A</v>
      </c>
      <c r="B23" t="e">
        <f>INDEX(resultados!$A$2:$ZZ$49, 17, MATCH($B$2, resultados!$A$1:$ZZ$1, 0))</f>
        <v>#N/A</v>
      </c>
      <c r="C23" t="e">
        <f>INDEX(resultados!$A$2:$ZZ$49, 17, MATCH($B$3, resultados!$A$1:$ZZ$1, 0))</f>
        <v>#N/A</v>
      </c>
    </row>
    <row r="24" spans="1:3" x14ac:dyDescent="0.25">
      <c r="A24" t="e">
        <f>INDEX(resultados!$A$2:$ZZ$49, 18, MATCH($B$1, resultados!$A$1:$ZZ$1, 0))</f>
        <v>#N/A</v>
      </c>
      <c r="B24" t="e">
        <f>INDEX(resultados!$A$2:$ZZ$49, 18, MATCH($B$2, resultados!$A$1:$ZZ$1, 0))</f>
        <v>#N/A</v>
      </c>
      <c r="C24" t="e">
        <f>INDEX(resultados!$A$2:$ZZ$49, 18, MATCH($B$3, resultados!$A$1:$ZZ$1, 0))</f>
        <v>#N/A</v>
      </c>
    </row>
    <row r="25" spans="1:3" x14ac:dyDescent="0.25">
      <c r="A25" t="e">
        <f>INDEX(resultados!$A$2:$ZZ$49, 19, MATCH($B$1, resultados!$A$1:$ZZ$1, 0))</f>
        <v>#N/A</v>
      </c>
      <c r="B25" t="e">
        <f>INDEX(resultados!$A$2:$ZZ$49, 19, MATCH($B$2, resultados!$A$1:$ZZ$1, 0))</f>
        <v>#N/A</v>
      </c>
      <c r="C25" t="e">
        <f>INDEX(resultados!$A$2:$ZZ$49, 19, MATCH($B$3, resultados!$A$1:$ZZ$1, 0))</f>
        <v>#N/A</v>
      </c>
    </row>
    <row r="26" spans="1:3" x14ac:dyDescent="0.25">
      <c r="A26" t="e">
        <f>INDEX(resultados!$A$2:$ZZ$49, 20, MATCH($B$1, resultados!$A$1:$ZZ$1, 0))</f>
        <v>#N/A</v>
      </c>
      <c r="B26" t="e">
        <f>INDEX(resultados!$A$2:$ZZ$49, 20, MATCH($B$2, resultados!$A$1:$ZZ$1, 0))</f>
        <v>#N/A</v>
      </c>
      <c r="C26" t="e">
        <f>INDEX(resultados!$A$2:$ZZ$49, 20, MATCH($B$3, resultados!$A$1:$ZZ$1, 0))</f>
        <v>#N/A</v>
      </c>
    </row>
    <row r="27" spans="1:3" x14ac:dyDescent="0.25">
      <c r="A27" t="e">
        <f>INDEX(resultados!$A$2:$ZZ$49, 21, MATCH($B$1, resultados!$A$1:$ZZ$1, 0))</f>
        <v>#N/A</v>
      </c>
      <c r="B27" t="e">
        <f>INDEX(resultados!$A$2:$ZZ$49, 21, MATCH($B$2, resultados!$A$1:$ZZ$1, 0))</f>
        <v>#N/A</v>
      </c>
      <c r="C27" t="e">
        <f>INDEX(resultados!$A$2:$ZZ$49, 21, MATCH($B$3, resultados!$A$1:$ZZ$1, 0))</f>
        <v>#N/A</v>
      </c>
    </row>
    <row r="28" spans="1:3" x14ac:dyDescent="0.25">
      <c r="A28" t="e">
        <f>INDEX(resultados!$A$2:$ZZ$49, 22, MATCH($B$1, resultados!$A$1:$ZZ$1, 0))</f>
        <v>#N/A</v>
      </c>
      <c r="B28" t="e">
        <f>INDEX(resultados!$A$2:$ZZ$49, 22, MATCH($B$2, resultados!$A$1:$ZZ$1, 0))</f>
        <v>#N/A</v>
      </c>
      <c r="C28" t="e">
        <f>INDEX(resultados!$A$2:$ZZ$49, 22, MATCH($B$3, resultados!$A$1:$ZZ$1, 0))</f>
        <v>#N/A</v>
      </c>
    </row>
    <row r="29" spans="1:3" x14ac:dyDescent="0.25">
      <c r="A29" t="e">
        <f>INDEX(resultados!$A$2:$ZZ$49, 23, MATCH($B$1, resultados!$A$1:$ZZ$1, 0))</f>
        <v>#N/A</v>
      </c>
      <c r="B29" t="e">
        <f>INDEX(resultados!$A$2:$ZZ$49, 23, MATCH($B$2, resultados!$A$1:$ZZ$1, 0))</f>
        <v>#N/A</v>
      </c>
      <c r="C29" t="e">
        <f>INDEX(resultados!$A$2:$ZZ$49, 23, MATCH($B$3, resultados!$A$1:$ZZ$1, 0))</f>
        <v>#N/A</v>
      </c>
    </row>
    <row r="30" spans="1:3" x14ac:dyDescent="0.25">
      <c r="A30" t="e">
        <f>INDEX(resultados!$A$2:$ZZ$49, 24, MATCH($B$1, resultados!$A$1:$ZZ$1, 0))</f>
        <v>#N/A</v>
      </c>
      <c r="B30" t="e">
        <f>INDEX(resultados!$A$2:$ZZ$49, 24, MATCH($B$2, resultados!$A$1:$ZZ$1, 0))</f>
        <v>#N/A</v>
      </c>
      <c r="C30" t="e">
        <f>INDEX(resultados!$A$2:$ZZ$49, 24, MATCH($B$3, resultados!$A$1:$ZZ$1, 0))</f>
        <v>#N/A</v>
      </c>
    </row>
    <row r="31" spans="1:3" x14ac:dyDescent="0.25">
      <c r="A31" t="e">
        <f>INDEX(resultados!$A$2:$ZZ$49, 25, MATCH($B$1, resultados!$A$1:$ZZ$1, 0))</f>
        <v>#N/A</v>
      </c>
      <c r="B31" t="e">
        <f>INDEX(resultados!$A$2:$ZZ$49, 25, MATCH($B$2, resultados!$A$1:$ZZ$1, 0))</f>
        <v>#N/A</v>
      </c>
      <c r="C31" t="e">
        <f>INDEX(resultados!$A$2:$ZZ$49, 25, MATCH($B$3, resultados!$A$1:$ZZ$1, 0))</f>
        <v>#N/A</v>
      </c>
    </row>
    <row r="32" spans="1:3" x14ac:dyDescent="0.25">
      <c r="A32" t="e">
        <f>INDEX(resultados!$A$2:$ZZ$49, 26, MATCH($B$1, resultados!$A$1:$ZZ$1, 0))</f>
        <v>#N/A</v>
      </c>
      <c r="B32" t="e">
        <f>INDEX(resultados!$A$2:$ZZ$49, 26, MATCH($B$2, resultados!$A$1:$ZZ$1, 0))</f>
        <v>#N/A</v>
      </c>
      <c r="C32" t="e">
        <f>INDEX(resultados!$A$2:$ZZ$49, 26, MATCH($B$3, resultados!$A$1:$ZZ$1, 0))</f>
        <v>#N/A</v>
      </c>
    </row>
    <row r="33" spans="1:3" x14ac:dyDescent="0.25">
      <c r="A33" t="e">
        <f>INDEX(resultados!$A$2:$ZZ$49, 27, MATCH($B$1, resultados!$A$1:$ZZ$1, 0))</f>
        <v>#N/A</v>
      </c>
      <c r="B33" t="e">
        <f>INDEX(resultados!$A$2:$ZZ$49, 27, MATCH($B$2, resultados!$A$1:$ZZ$1, 0))</f>
        <v>#N/A</v>
      </c>
      <c r="C33" t="e">
        <f>INDEX(resultados!$A$2:$ZZ$49, 27, MATCH($B$3, resultados!$A$1:$ZZ$1, 0))</f>
        <v>#N/A</v>
      </c>
    </row>
    <row r="34" spans="1:3" x14ac:dyDescent="0.25">
      <c r="A34" t="e">
        <f>INDEX(resultados!$A$2:$ZZ$49, 28, MATCH($B$1, resultados!$A$1:$ZZ$1, 0))</f>
        <v>#N/A</v>
      </c>
      <c r="B34" t="e">
        <f>INDEX(resultados!$A$2:$ZZ$49, 28, MATCH($B$2, resultados!$A$1:$ZZ$1, 0))</f>
        <v>#N/A</v>
      </c>
      <c r="C34" t="e">
        <f>INDEX(resultados!$A$2:$ZZ$49, 28, MATCH($B$3, resultados!$A$1:$ZZ$1, 0))</f>
        <v>#N/A</v>
      </c>
    </row>
    <row r="35" spans="1:3" x14ac:dyDescent="0.25">
      <c r="A35" t="e">
        <f>INDEX(resultados!$A$2:$ZZ$49, 29, MATCH($B$1, resultados!$A$1:$ZZ$1, 0))</f>
        <v>#N/A</v>
      </c>
      <c r="B35" t="e">
        <f>INDEX(resultados!$A$2:$ZZ$49, 29, MATCH($B$2, resultados!$A$1:$ZZ$1, 0))</f>
        <v>#N/A</v>
      </c>
      <c r="C35" t="e">
        <f>INDEX(resultados!$A$2:$ZZ$49, 29, MATCH($B$3, resultados!$A$1:$ZZ$1, 0))</f>
        <v>#N/A</v>
      </c>
    </row>
    <row r="36" spans="1:3" x14ac:dyDescent="0.25">
      <c r="A36" t="e">
        <f>INDEX(resultados!$A$2:$ZZ$49, 30, MATCH($B$1, resultados!$A$1:$ZZ$1, 0))</f>
        <v>#N/A</v>
      </c>
      <c r="B36" t="e">
        <f>INDEX(resultados!$A$2:$ZZ$49, 30, MATCH($B$2, resultados!$A$1:$ZZ$1, 0))</f>
        <v>#N/A</v>
      </c>
      <c r="C36" t="e">
        <f>INDEX(resultados!$A$2:$ZZ$49, 30, MATCH($B$3, resultados!$A$1:$ZZ$1, 0))</f>
        <v>#N/A</v>
      </c>
    </row>
    <row r="37" spans="1:3" x14ac:dyDescent="0.25">
      <c r="A37" t="e">
        <f>INDEX(resultados!$A$2:$ZZ$49, 31, MATCH($B$1, resultados!$A$1:$ZZ$1, 0))</f>
        <v>#N/A</v>
      </c>
      <c r="B37" t="e">
        <f>INDEX(resultados!$A$2:$ZZ$49, 31, MATCH($B$2, resultados!$A$1:$ZZ$1, 0))</f>
        <v>#N/A</v>
      </c>
      <c r="C37" t="e">
        <f>INDEX(resultados!$A$2:$ZZ$49, 31, MATCH($B$3, resultados!$A$1:$ZZ$1, 0))</f>
        <v>#N/A</v>
      </c>
    </row>
    <row r="38" spans="1:3" x14ac:dyDescent="0.25">
      <c r="A38" t="e">
        <f>INDEX(resultados!$A$2:$ZZ$49, 32, MATCH($B$1, resultados!$A$1:$ZZ$1, 0))</f>
        <v>#N/A</v>
      </c>
      <c r="B38" t="e">
        <f>INDEX(resultados!$A$2:$ZZ$49, 32, MATCH($B$2, resultados!$A$1:$ZZ$1, 0))</f>
        <v>#N/A</v>
      </c>
      <c r="C38" t="e">
        <f>INDEX(resultados!$A$2:$ZZ$49, 32, MATCH($B$3, resultados!$A$1:$ZZ$1, 0))</f>
        <v>#N/A</v>
      </c>
    </row>
    <row r="39" spans="1:3" x14ac:dyDescent="0.25">
      <c r="A39" t="e">
        <f>INDEX(resultados!$A$2:$ZZ$49, 33, MATCH($B$1, resultados!$A$1:$ZZ$1, 0))</f>
        <v>#N/A</v>
      </c>
      <c r="B39" t="e">
        <f>INDEX(resultados!$A$2:$ZZ$49, 33, MATCH($B$2, resultados!$A$1:$ZZ$1, 0))</f>
        <v>#N/A</v>
      </c>
      <c r="C39" t="e">
        <f>INDEX(resultados!$A$2:$ZZ$49, 33, MATCH($B$3, resultados!$A$1:$ZZ$1, 0))</f>
        <v>#N/A</v>
      </c>
    </row>
    <row r="40" spans="1:3" x14ac:dyDescent="0.25">
      <c r="A40" t="e">
        <f>INDEX(resultados!$A$2:$ZZ$49, 34, MATCH($B$1, resultados!$A$1:$ZZ$1, 0))</f>
        <v>#N/A</v>
      </c>
      <c r="B40" t="e">
        <f>INDEX(resultados!$A$2:$ZZ$49, 34, MATCH($B$2, resultados!$A$1:$ZZ$1, 0))</f>
        <v>#N/A</v>
      </c>
      <c r="C40" t="e">
        <f>INDEX(resultados!$A$2:$ZZ$49, 34, MATCH($B$3, resultados!$A$1:$ZZ$1, 0))</f>
        <v>#N/A</v>
      </c>
    </row>
    <row r="41" spans="1:3" x14ac:dyDescent="0.25">
      <c r="A41" t="e">
        <f>INDEX(resultados!$A$2:$ZZ$49, 35, MATCH($B$1, resultados!$A$1:$ZZ$1, 0))</f>
        <v>#N/A</v>
      </c>
      <c r="B41" t="e">
        <f>INDEX(resultados!$A$2:$ZZ$49, 35, MATCH($B$2, resultados!$A$1:$ZZ$1, 0))</f>
        <v>#N/A</v>
      </c>
      <c r="C41" t="e">
        <f>INDEX(resultados!$A$2:$ZZ$49, 35, MATCH($B$3, resultados!$A$1:$ZZ$1, 0))</f>
        <v>#N/A</v>
      </c>
    </row>
    <row r="42" spans="1:3" x14ac:dyDescent="0.25">
      <c r="A42" t="e">
        <f>INDEX(resultados!$A$2:$ZZ$49, 36, MATCH($B$1, resultados!$A$1:$ZZ$1, 0))</f>
        <v>#N/A</v>
      </c>
      <c r="B42" t="e">
        <f>INDEX(resultados!$A$2:$ZZ$49, 36, MATCH($B$2, resultados!$A$1:$ZZ$1, 0))</f>
        <v>#N/A</v>
      </c>
      <c r="C42" t="e">
        <f>INDEX(resultados!$A$2:$ZZ$49, 36, MATCH($B$3, resultados!$A$1:$ZZ$1, 0))</f>
        <v>#N/A</v>
      </c>
    </row>
    <row r="43" spans="1:3" x14ac:dyDescent="0.25">
      <c r="A43" t="e">
        <f>INDEX(resultados!$A$2:$ZZ$49, 37, MATCH($B$1, resultados!$A$1:$ZZ$1, 0))</f>
        <v>#N/A</v>
      </c>
      <c r="B43" t="e">
        <f>INDEX(resultados!$A$2:$ZZ$49, 37, MATCH($B$2, resultados!$A$1:$ZZ$1, 0))</f>
        <v>#N/A</v>
      </c>
      <c r="C43" t="e">
        <f>INDEX(resultados!$A$2:$ZZ$49, 37, MATCH($B$3, resultados!$A$1:$ZZ$1, 0))</f>
        <v>#N/A</v>
      </c>
    </row>
    <row r="44" spans="1:3" x14ac:dyDescent="0.25">
      <c r="A44" t="e">
        <f>INDEX(resultados!$A$2:$ZZ$49, 38, MATCH($B$1, resultados!$A$1:$ZZ$1, 0))</f>
        <v>#N/A</v>
      </c>
      <c r="B44" t="e">
        <f>INDEX(resultados!$A$2:$ZZ$49, 38, MATCH($B$2, resultados!$A$1:$ZZ$1, 0))</f>
        <v>#N/A</v>
      </c>
      <c r="C44" t="e">
        <f>INDEX(resultados!$A$2:$ZZ$49, 38, MATCH($B$3, resultados!$A$1:$ZZ$1, 0))</f>
        <v>#N/A</v>
      </c>
    </row>
    <row r="45" spans="1:3" x14ac:dyDescent="0.25">
      <c r="A45" t="e">
        <f>INDEX(resultados!$A$2:$ZZ$49, 39, MATCH($B$1, resultados!$A$1:$ZZ$1, 0))</f>
        <v>#N/A</v>
      </c>
      <c r="B45" t="e">
        <f>INDEX(resultados!$A$2:$ZZ$49, 39, MATCH($B$2, resultados!$A$1:$ZZ$1, 0))</f>
        <v>#N/A</v>
      </c>
      <c r="C45" t="e">
        <f>INDEX(resultados!$A$2:$ZZ$49, 39, MATCH($B$3, resultados!$A$1:$ZZ$1, 0))</f>
        <v>#N/A</v>
      </c>
    </row>
    <row r="46" spans="1:3" x14ac:dyDescent="0.25">
      <c r="A46" t="e">
        <f>INDEX(resultados!$A$2:$ZZ$49, 40, MATCH($B$1, resultados!$A$1:$ZZ$1, 0))</f>
        <v>#N/A</v>
      </c>
      <c r="B46" t="e">
        <f>INDEX(resultados!$A$2:$ZZ$49, 40, MATCH($B$2, resultados!$A$1:$ZZ$1, 0))</f>
        <v>#N/A</v>
      </c>
      <c r="C46" t="e">
        <f>INDEX(resultados!$A$2:$ZZ$49, 40, MATCH($B$3, resultados!$A$1:$ZZ$1, 0))</f>
        <v>#N/A</v>
      </c>
    </row>
    <row r="47" spans="1:3" x14ac:dyDescent="0.25">
      <c r="A47" t="e">
        <f>INDEX(resultados!$A$2:$ZZ$49, 41, MATCH($B$1, resultados!$A$1:$ZZ$1, 0))</f>
        <v>#N/A</v>
      </c>
      <c r="B47" t="e">
        <f>INDEX(resultados!$A$2:$ZZ$49, 41, MATCH($B$2, resultados!$A$1:$ZZ$1, 0))</f>
        <v>#N/A</v>
      </c>
      <c r="C47" t="e">
        <f>INDEX(resultados!$A$2:$ZZ$49, 41, MATCH($B$3, resultados!$A$1:$ZZ$1, 0))</f>
        <v>#N/A</v>
      </c>
    </row>
    <row r="48" spans="1:3" x14ac:dyDescent="0.25">
      <c r="A48" t="e">
        <f>INDEX(resultados!$A$2:$ZZ$49, 42, MATCH($B$1, resultados!$A$1:$ZZ$1, 0))</f>
        <v>#N/A</v>
      </c>
      <c r="B48" t="e">
        <f>INDEX(resultados!$A$2:$ZZ$49, 42, MATCH($B$2, resultados!$A$1:$ZZ$1, 0))</f>
        <v>#N/A</v>
      </c>
      <c r="C48" t="e">
        <f>INDEX(resultados!$A$2:$ZZ$49, 42, MATCH($B$3, resultados!$A$1:$ZZ$1, 0))</f>
        <v>#N/A</v>
      </c>
    </row>
    <row r="49" spans="1:3" x14ac:dyDescent="0.25">
      <c r="A49" t="e">
        <f>INDEX(resultados!$A$2:$ZZ$49, 43, MATCH($B$1, resultados!$A$1:$ZZ$1, 0))</f>
        <v>#N/A</v>
      </c>
      <c r="B49" t="e">
        <f>INDEX(resultados!$A$2:$ZZ$49, 43, MATCH($B$2, resultados!$A$1:$ZZ$1, 0))</f>
        <v>#N/A</v>
      </c>
      <c r="C49" t="e">
        <f>INDEX(resultados!$A$2:$ZZ$49, 43, MATCH($B$3, resultados!$A$1:$ZZ$1, 0))</f>
        <v>#N/A</v>
      </c>
    </row>
    <row r="50" spans="1:3" x14ac:dyDescent="0.25">
      <c r="A50" t="e">
        <f>INDEX(resultados!$A$2:$ZZ$49, 44, MATCH($B$1, resultados!$A$1:$ZZ$1, 0))</f>
        <v>#N/A</v>
      </c>
      <c r="B50" t="e">
        <f>INDEX(resultados!$A$2:$ZZ$49, 44, MATCH($B$2, resultados!$A$1:$ZZ$1, 0))</f>
        <v>#N/A</v>
      </c>
      <c r="C50" t="e">
        <f>INDEX(resultados!$A$2:$ZZ$49, 44, MATCH($B$3, resultados!$A$1:$ZZ$1, 0))</f>
        <v>#N/A</v>
      </c>
    </row>
    <row r="51" spans="1:3" x14ac:dyDescent="0.25">
      <c r="A51" t="e">
        <f>INDEX(resultados!$A$2:$ZZ$49, 45, MATCH($B$1, resultados!$A$1:$ZZ$1, 0))</f>
        <v>#N/A</v>
      </c>
      <c r="B51" t="e">
        <f>INDEX(resultados!$A$2:$ZZ$49, 45, MATCH($B$2, resultados!$A$1:$ZZ$1, 0))</f>
        <v>#N/A</v>
      </c>
      <c r="C51" t="e">
        <f>INDEX(resultados!$A$2:$ZZ$49, 45, MATCH($B$3, resultados!$A$1:$ZZ$1, 0))</f>
        <v>#N/A</v>
      </c>
    </row>
    <row r="52" spans="1:3" x14ac:dyDescent="0.25">
      <c r="A52" t="e">
        <f>INDEX(resultados!$A$2:$ZZ$49, 46, MATCH($B$1, resultados!$A$1:$ZZ$1, 0))</f>
        <v>#N/A</v>
      </c>
      <c r="B52" t="e">
        <f>INDEX(resultados!$A$2:$ZZ$49, 46, MATCH($B$2, resultados!$A$1:$ZZ$1, 0))</f>
        <v>#N/A</v>
      </c>
      <c r="C52" t="e">
        <f>INDEX(resultados!$A$2:$ZZ$49, 46, MATCH($B$3, resultados!$A$1:$ZZ$1, 0))</f>
        <v>#N/A</v>
      </c>
    </row>
    <row r="53" spans="1:3" x14ac:dyDescent="0.25">
      <c r="A53" t="e">
        <f>INDEX(resultados!$A$2:$ZZ$49, 47, MATCH($B$1, resultados!$A$1:$ZZ$1, 0))</f>
        <v>#N/A</v>
      </c>
      <c r="B53" t="e">
        <f>INDEX(resultados!$A$2:$ZZ$49, 47, MATCH($B$2, resultados!$A$1:$ZZ$1, 0))</f>
        <v>#N/A</v>
      </c>
      <c r="C53" t="e">
        <f>INDEX(resultados!$A$2:$ZZ$49, 47, MATCH($B$3, resultados!$A$1:$ZZ$1, 0))</f>
        <v>#N/A</v>
      </c>
    </row>
    <row r="54" spans="1:3" x14ac:dyDescent="0.25">
      <c r="A54" t="e">
        <f>INDEX(resultados!$A$2:$ZZ$49, 48, MATCH($B$1, resultados!$A$1:$ZZ$1, 0))</f>
        <v>#N/A</v>
      </c>
      <c r="B54" t="e">
        <f>INDEX(resultados!$A$2:$ZZ$49, 48, MATCH($B$2, resultados!$A$1:$ZZ$1, 0))</f>
        <v>#N/A</v>
      </c>
      <c r="C54" t="e">
        <f>INDEX(resultados!$A$2:$ZZ$49, 48,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3.8018999999999998</v>
      </c>
      <c r="E2">
        <v>26.3</v>
      </c>
      <c r="F2">
        <v>22.21</v>
      </c>
      <c r="G2">
        <v>11.69</v>
      </c>
      <c r="H2">
        <v>0.2</v>
      </c>
      <c r="I2">
        <v>114</v>
      </c>
      <c r="J2">
        <v>89.87</v>
      </c>
      <c r="K2">
        <v>37.549999999999997</v>
      </c>
      <c r="L2">
        <v>1</v>
      </c>
      <c r="M2">
        <v>71</v>
      </c>
      <c r="N2">
        <v>11.32</v>
      </c>
      <c r="O2">
        <v>11317.98</v>
      </c>
      <c r="P2">
        <v>151.85</v>
      </c>
      <c r="Q2">
        <v>4032.86</v>
      </c>
      <c r="R2">
        <v>243.53</v>
      </c>
      <c r="S2">
        <v>92.66</v>
      </c>
      <c r="T2">
        <v>71165.05</v>
      </c>
      <c r="U2">
        <v>0.38</v>
      </c>
      <c r="V2">
        <v>0.71</v>
      </c>
      <c r="W2">
        <v>4.62</v>
      </c>
      <c r="X2">
        <v>4.33</v>
      </c>
      <c r="Y2">
        <v>2</v>
      </c>
      <c r="Z2">
        <v>10</v>
      </c>
      <c r="AA2">
        <v>157.44880207449771</v>
      </c>
      <c r="AB2">
        <v>215.42839714914371</v>
      </c>
      <c r="AC2">
        <v>194.8682132809455</v>
      </c>
      <c r="AD2">
        <v>157448.80207449771</v>
      </c>
      <c r="AE2">
        <v>215428.39714914371</v>
      </c>
      <c r="AF2">
        <v>4.0322082733917324E-6</v>
      </c>
      <c r="AG2">
        <v>9</v>
      </c>
      <c r="AH2">
        <v>194868.21328094549</v>
      </c>
    </row>
    <row r="3" spans="1:34" x14ac:dyDescent="0.25">
      <c r="A3">
        <v>1</v>
      </c>
      <c r="B3">
        <v>40</v>
      </c>
      <c r="C3" t="s">
        <v>34</v>
      </c>
      <c r="D3">
        <v>3.8986000000000001</v>
      </c>
      <c r="E3">
        <v>25.65</v>
      </c>
      <c r="F3">
        <v>21.78</v>
      </c>
      <c r="G3">
        <v>12.81</v>
      </c>
      <c r="H3">
        <v>0.39</v>
      </c>
      <c r="I3">
        <v>102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146.13</v>
      </c>
      <c r="Q3">
        <v>4033.95</v>
      </c>
      <c r="R3">
        <v>226.33</v>
      </c>
      <c r="S3">
        <v>92.66</v>
      </c>
      <c r="T3">
        <v>62625.17</v>
      </c>
      <c r="U3">
        <v>0.41</v>
      </c>
      <c r="V3">
        <v>0.72</v>
      </c>
      <c r="W3">
        <v>4.68</v>
      </c>
      <c r="X3">
        <v>3.9</v>
      </c>
      <c r="Y3">
        <v>2</v>
      </c>
      <c r="Z3">
        <v>10</v>
      </c>
      <c r="AA3">
        <v>152.78748087978579</v>
      </c>
      <c r="AB3">
        <v>209.0505718475645</v>
      </c>
      <c r="AC3">
        <v>189.09907867481289</v>
      </c>
      <c r="AD3">
        <v>152787.48087978581</v>
      </c>
      <c r="AE3">
        <v>209050.57184756451</v>
      </c>
      <c r="AF3">
        <v>4.1347660839698592E-6</v>
      </c>
      <c r="AG3">
        <v>9</v>
      </c>
      <c r="AH3">
        <v>189099.07867481289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3.6977000000000002</v>
      </c>
      <c r="E2">
        <v>27.04</v>
      </c>
      <c r="F2">
        <v>23.08</v>
      </c>
      <c r="G2">
        <v>10.18</v>
      </c>
      <c r="H2">
        <v>0.24</v>
      </c>
      <c r="I2">
        <v>136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133.91999999999999</v>
      </c>
      <c r="Q2">
        <v>4034.52</v>
      </c>
      <c r="R2">
        <v>268.22000000000003</v>
      </c>
      <c r="S2">
        <v>92.66</v>
      </c>
      <c r="T2">
        <v>83399.839999999997</v>
      </c>
      <c r="U2">
        <v>0.35</v>
      </c>
      <c r="V2">
        <v>0.68</v>
      </c>
      <c r="W2">
        <v>4.78</v>
      </c>
      <c r="X2">
        <v>5.2</v>
      </c>
      <c r="Y2">
        <v>2</v>
      </c>
      <c r="Z2">
        <v>10</v>
      </c>
      <c r="AA2">
        <v>149.2078291161051</v>
      </c>
      <c r="AB2">
        <v>204.15273438140889</v>
      </c>
      <c r="AC2">
        <v>184.66868394226759</v>
      </c>
      <c r="AD2">
        <v>149207.8291161051</v>
      </c>
      <c r="AE2">
        <v>204152.73438140901</v>
      </c>
      <c r="AF2">
        <v>4.0568140922505504E-6</v>
      </c>
      <c r="AG2">
        <v>9</v>
      </c>
      <c r="AH2">
        <v>184668.68394226761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3.0333999999999999</v>
      </c>
      <c r="E2">
        <v>32.97</v>
      </c>
      <c r="F2">
        <v>28.27</v>
      </c>
      <c r="G2">
        <v>6.28</v>
      </c>
      <c r="H2">
        <v>0.43</v>
      </c>
      <c r="I2">
        <v>270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111.87</v>
      </c>
      <c r="Q2">
        <v>4038.61</v>
      </c>
      <c r="R2">
        <v>434.84</v>
      </c>
      <c r="S2">
        <v>92.66</v>
      </c>
      <c r="T2">
        <v>166039.6</v>
      </c>
      <c r="U2">
        <v>0.21</v>
      </c>
      <c r="V2">
        <v>0.55000000000000004</v>
      </c>
      <c r="W2">
        <v>5.18</v>
      </c>
      <c r="X2">
        <v>10.37</v>
      </c>
      <c r="Y2">
        <v>2</v>
      </c>
      <c r="Z2">
        <v>10</v>
      </c>
      <c r="AA2">
        <v>165.17335286497641</v>
      </c>
      <c r="AB2">
        <v>225.99746832380109</v>
      </c>
      <c r="AC2">
        <v>204.4285871364815</v>
      </c>
      <c r="AD2">
        <v>165173.35286497639</v>
      </c>
      <c r="AE2">
        <v>225997.46832380109</v>
      </c>
      <c r="AF2">
        <v>3.5719575481148772E-6</v>
      </c>
      <c r="AG2">
        <v>11</v>
      </c>
      <c r="AH2">
        <v>204428.58713648151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2.9773999999999998</v>
      </c>
      <c r="E2">
        <v>33.590000000000003</v>
      </c>
      <c r="F2">
        <v>25.61</v>
      </c>
      <c r="G2">
        <v>7.72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272.8</v>
      </c>
      <c r="Q2">
        <v>4033.8</v>
      </c>
      <c r="R2">
        <v>359.76</v>
      </c>
      <c r="S2">
        <v>92.66</v>
      </c>
      <c r="T2">
        <v>128854.39999999999</v>
      </c>
      <c r="U2">
        <v>0.26</v>
      </c>
      <c r="V2">
        <v>0.61</v>
      </c>
      <c r="W2">
        <v>4.6900000000000004</v>
      </c>
      <c r="X2">
        <v>7.72</v>
      </c>
      <c r="Y2">
        <v>2</v>
      </c>
      <c r="Z2">
        <v>10</v>
      </c>
      <c r="AA2">
        <v>273.96992653823901</v>
      </c>
      <c r="AB2">
        <v>374.85774018974212</v>
      </c>
      <c r="AC2">
        <v>339.081843582175</v>
      </c>
      <c r="AD2">
        <v>273969.926538239</v>
      </c>
      <c r="AE2">
        <v>374857.74018974212</v>
      </c>
      <c r="AF2">
        <v>2.9320431912477759E-6</v>
      </c>
      <c r="AG2">
        <v>11</v>
      </c>
      <c r="AH2">
        <v>339081.84358217497</v>
      </c>
    </row>
    <row r="3" spans="1:34" x14ac:dyDescent="0.25">
      <c r="A3">
        <v>1</v>
      </c>
      <c r="B3">
        <v>70</v>
      </c>
      <c r="C3" t="s">
        <v>34</v>
      </c>
      <c r="D3">
        <v>4.0587999999999997</v>
      </c>
      <c r="E3">
        <v>24.64</v>
      </c>
      <c r="F3">
        <v>20.45</v>
      </c>
      <c r="G3">
        <v>18.04</v>
      </c>
      <c r="H3">
        <v>0.25</v>
      </c>
      <c r="I3">
        <v>68</v>
      </c>
      <c r="J3">
        <v>143.16999999999999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184.17</v>
      </c>
      <c r="Q3">
        <v>4031.39</v>
      </c>
      <c r="R3">
        <v>185.72</v>
      </c>
      <c r="S3">
        <v>92.66</v>
      </c>
      <c r="T3">
        <v>42493.7</v>
      </c>
      <c r="U3">
        <v>0.5</v>
      </c>
      <c r="V3">
        <v>0.77</v>
      </c>
      <c r="W3">
        <v>4.51</v>
      </c>
      <c r="X3">
        <v>2.57</v>
      </c>
      <c r="Y3">
        <v>2</v>
      </c>
      <c r="Z3">
        <v>10</v>
      </c>
      <c r="AA3">
        <v>171.23345349011629</v>
      </c>
      <c r="AB3">
        <v>234.28916535188401</v>
      </c>
      <c r="AC3">
        <v>211.92893623767671</v>
      </c>
      <c r="AD3">
        <v>171233.45349011631</v>
      </c>
      <c r="AE3">
        <v>234289.165351884</v>
      </c>
      <c r="AF3">
        <v>3.9969694715646109E-6</v>
      </c>
      <c r="AG3">
        <v>9</v>
      </c>
      <c r="AH3">
        <v>211928.93623767671</v>
      </c>
    </row>
    <row r="4" spans="1:34" x14ac:dyDescent="0.25">
      <c r="A4">
        <v>2</v>
      </c>
      <c r="B4">
        <v>70</v>
      </c>
      <c r="C4" t="s">
        <v>34</v>
      </c>
      <c r="D4">
        <v>4.1585000000000001</v>
      </c>
      <c r="E4">
        <v>24.05</v>
      </c>
      <c r="F4">
        <v>20.11</v>
      </c>
      <c r="G4">
        <v>20.46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176.6</v>
      </c>
      <c r="Q4">
        <v>4031.52</v>
      </c>
      <c r="R4">
        <v>172.6</v>
      </c>
      <c r="S4">
        <v>92.66</v>
      </c>
      <c r="T4">
        <v>35975.01</v>
      </c>
      <c r="U4">
        <v>0.54</v>
      </c>
      <c r="V4">
        <v>0.78</v>
      </c>
      <c r="W4">
        <v>4.5599999999999996</v>
      </c>
      <c r="X4">
        <v>2.2400000000000002</v>
      </c>
      <c r="Y4">
        <v>2</v>
      </c>
      <c r="Z4">
        <v>10</v>
      </c>
      <c r="AA4">
        <v>157.5839789792015</v>
      </c>
      <c r="AB4">
        <v>215.61335215374359</v>
      </c>
      <c r="AC4">
        <v>195.03551643949231</v>
      </c>
      <c r="AD4">
        <v>157583.97897920149</v>
      </c>
      <c r="AE4">
        <v>215613.35215374359</v>
      </c>
      <c r="AF4">
        <v>4.0951506719970032E-6</v>
      </c>
      <c r="AG4">
        <v>8</v>
      </c>
      <c r="AH4">
        <v>195035.51643949229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2.5118999999999998</v>
      </c>
      <c r="E2">
        <v>39.81</v>
      </c>
      <c r="F2">
        <v>28.14</v>
      </c>
      <c r="G2">
        <v>6.5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355.91</v>
      </c>
      <c r="Q2">
        <v>4034.02</v>
      </c>
      <c r="R2">
        <v>443.77</v>
      </c>
      <c r="S2">
        <v>92.66</v>
      </c>
      <c r="T2">
        <v>170556.79</v>
      </c>
      <c r="U2">
        <v>0.21</v>
      </c>
      <c r="V2">
        <v>0.56000000000000005</v>
      </c>
      <c r="W2">
        <v>4.82</v>
      </c>
      <c r="X2">
        <v>10.26</v>
      </c>
      <c r="Y2">
        <v>2</v>
      </c>
      <c r="Z2">
        <v>10</v>
      </c>
      <c r="AA2">
        <v>386.42374405720841</v>
      </c>
      <c r="AB2">
        <v>528.72201443148708</v>
      </c>
      <c r="AC2">
        <v>478.26152744015309</v>
      </c>
      <c r="AD2">
        <v>386423.74405720842</v>
      </c>
      <c r="AE2">
        <v>528722.01443148707</v>
      </c>
      <c r="AF2">
        <v>2.3836728973326438E-6</v>
      </c>
      <c r="AG2">
        <v>13</v>
      </c>
      <c r="AH2">
        <v>478261.52744015312</v>
      </c>
    </row>
    <row r="3" spans="1:34" x14ac:dyDescent="0.25">
      <c r="A3">
        <v>1</v>
      </c>
      <c r="B3">
        <v>90</v>
      </c>
      <c r="C3" t="s">
        <v>34</v>
      </c>
      <c r="D3">
        <v>3.7292000000000001</v>
      </c>
      <c r="E3">
        <v>26.82</v>
      </c>
      <c r="F3">
        <v>21.23</v>
      </c>
      <c r="G3">
        <v>14.31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33.770000000000003</v>
      </c>
      <c r="O3">
        <v>22213.89</v>
      </c>
      <c r="P3">
        <v>244.5</v>
      </c>
      <c r="Q3">
        <v>4032.2</v>
      </c>
      <c r="R3">
        <v>212.89</v>
      </c>
      <c r="S3">
        <v>92.66</v>
      </c>
      <c r="T3">
        <v>55973.78</v>
      </c>
      <c r="U3">
        <v>0.44</v>
      </c>
      <c r="V3">
        <v>0.74</v>
      </c>
      <c r="W3">
        <v>4.5199999999999996</v>
      </c>
      <c r="X3">
        <v>3.35</v>
      </c>
      <c r="Y3">
        <v>2</v>
      </c>
      <c r="Z3">
        <v>10</v>
      </c>
      <c r="AA3">
        <v>208.94908793512599</v>
      </c>
      <c r="AB3">
        <v>285.89336029588009</v>
      </c>
      <c r="AC3">
        <v>258.60809924317658</v>
      </c>
      <c r="AD3">
        <v>208949.08793512601</v>
      </c>
      <c r="AE3">
        <v>285893.36029588012</v>
      </c>
      <c r="AF3">
        <v>3.5388323455284429E-6</v>
      </c>
      <c r="AG3">
        <v>9</v>
      </c>
      <c r="AH3">
        <v>258608.09924317661</v>
      </c>
    </row>
    <row r="4" spans="1:34" x14ac:dyDescent="0.25">
      <c r="A4">
        <v>2</v>
      </c>
      <c r="B4">
        <v>90</v>
      </c>
      <c r="C4" t="s">
        <v>34</v>
      </c>
      <c r="D4">
        <v>4.1757</v>
      </c>
      <c r="E4">
        <v>23.95</v>
      </c>
      <c r="F4">
        <v>19.75</v>
      </c>
      <c r="G4">
        <v>23.7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199.44</v>
      </c>
      <c r="Q4">
        <v>4031.48</v>
      </c>
      <c r="R4">
        <v>162.22</v>
      </c>
      <c r="S4">
        <v>92.66</v>
      </c>
      <c r="T4">
        <v>30829.55</v>
      </c>
      <c r="U4">
        <v>0.56999999999999995</v>
      </c>
      <c r="V4">
        <v>0.79</v>
      </c>
      <c r="W4">
        <v>4.49</v>
      </c>
      <c r="X4">
        <v>1.87</v>
      </c>
      <c r="Y4">
        <v>2</v>
      </c>
      <c r="Z4">
        <v>10</v>
      </c>
      <c r="AA4">
        <v>169.21984416847141</v>
      </c>
      <c r="AB4">
        <v>231.53405624383711</v>
      </c>
      <c r="AC4">
        <v>209.436770876081</v>
      </c>
      <c r="AD4">
        <v>169219.84416847129</v>
      </c>
      <c r="AE4">
        <v>231534.05624383711</v>
      </c>
      <c r="AF4">
        <v>3.9625394790365557E-6</v>
      </c>
      <c r="AG4">
        <v>8</v>
      </c>
      <c r="AH4">
        <v>209436.77087608099</v>
      </c>
    </row>
    <row r="5" spans="1:34" x14ac:dyDescent="0.25">
      <c r="A5">
        <v>3</v>
      </c>
      <c r="B5">
        <v>90</v>
      </c>
      <c r="C5" t="s">
        <v>34</v>
      </c>
      <c r="D5">
        <v>4.2264999999999997</v>
      </c>
      <c r="E5">
        <v>23.66</v>
      </c>
      <c r="F5">
        <v>19.600000000000001</v>
      </c>
      <c r="G5">
        <v>25.57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195.69</v>
      </c>
      <c r="Q5">
        <v>4032.3</v>
      </c>
      <c r="R5">
        <v>156.46</v>
      </c>
      <c r="S5">
        <v>92.66</v>
      </c>
      <c r="T5">
        <v>27970.16</v>
      </c>
      <c r="U5">
        <v>0.59</v>
      </c>
      <c r="V5">
        <v>0.8</v>
      </c>
      <c r="W5">
        <v>4.51</v>
      </c>
      <c r="X5">
        <v>1.72</v>
      </c>
      <c r="Y5">
        <v>2</v>
      </c>
      <c r="Z5">
        <v>10</v>
      </c>
      <c r="AA5">
        <v>166.57057741397131</v>
      </c>
      <c r="AB5">
        <v>227.9092125929316</v>
      </c>
      <c r="AC5">
        <v>206.1578772157167</v>
      </c>
      <c r="AD5">
        <v>166570.5774139713</v>
      </c>
      <c r="AE5">
        <v>227909.21259293161</v>
      </c>
      <c r="AF5">
        <v>4.0107462480896606E-6</v>
      </c>
      <c r="AG5">
        <v>8</v>
      </c>
      <c r="AH5">
        <v>206157.8772157167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2.5327000000000002</v>
      </c>
      <c r="E2">
        <v>39.479999999999997</v>
      </c>
      <c r="F2">
        <v>33.369999999999997</v>
      </c>
      <c r="G2">
        <v>4.9800000000000004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96.71</v>
      </c>
      <c r="Q2">
        <v>4040.9</v>
      </c>
      <c r="R2">
        <v>598.5</v>
      </c>
      <c r="S2">
        <v>92.66</v>
      </c>
      <c r="T2">
        <v>247211.15</v>
      </c>
      <c r="U2">
        <v>0.15</v>
      </c>
      <c r="V2">
        <v>0.47</v>
      </c>
      <c r="W2">
        <v>5.58</v>
      </c>
      <c r="X2">
        <v>15.47</v>
      </c>
      <c r="Y2">
        <v>2</v>
      </c>
      <c r="Z2">
        <v>10</v>
      </c>
      <c r="AA2">
        <v>185.9066272849245</v>
      </c>
      <c r="AB2">
        <v>254.36564907267169</v>
      </c>
      <c r="AC2">
        <v>230.08934852968071</v>
      </c>
      <c r="AD2">
        <v>185906.6272849245</v>
      </c>
      <c r="AE2">
        <v>254365.64907267169</v>
      </c>
      <c r="AF2">
        <v>3.0882424701164048E-6</v>
      </c>
      <c r="AG2">
        <v>13</v>
      </c>
      <c r="AH2">
        <v>230089.34852968069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3.6829000000000001</v>
      </c>
      <c r="E2">
        <v>27.15</v>
      </c>
      <c r="F2">
        <v>22.62</v>
      </c>
      <c r="G2">
        <v>10.94</v>
      </c>
      <c r="H2">
        <v>0.18</v>
      </c>
      <c r="I2">
        <v>124</v>
      </c>
      <c r="J2">
        <v>98.71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170.28</v>
      </c>
      <c r="Q2">
        <v>4032.83</v>
      </c>
      <c r="R2">
        <v>258.83999999999997</v>
      </c>
      <c r="S2">
        <v>92.66</v>
      </c>
      <c r="T2">
        <v>78773.87</v>
      </c>
      <c r="U2">
        <v>0.36</v>
      </c>
      <c r="V2">
        <v>0.69</v>
      </c>
      <c r="W2">
        <v>4.58</v>
      </c>
      <c r="X2">
        <v>4.7300000000000004</v>
      </c>
      <c r="Y2">
        <v>2</v>
      </c>
      <c r="Z2">
        <v>10</v>
      </c>
      <c r="AA2">
        <v>169.8637718823548</v>
      </c>
      <c r="AB2">
        <v>232.4151065500578</v>
      </c>
      <c r="AC2">
        <v>210.23373497763811</v>
      </c>
      <c r="AD2">
        <v>169863.77188235481</v>
      </c>
      <c r="AE2">
        <v>232415.1065500578</v>
      </c>
      <c r="AF2">
        <v>3.8490664295109711E-6</v>
      </c>
      <c r="AG2">
        <v>9</v>
      </c>
      <c r="AH2">
        <v>210233.73497763809</v>
      </c>
    </row>
    <row r="3" spans="1:34" x14ac:dyDescent="0.25">
      <c r="A3">
        <v>1</v>
      </c>
      <c r="B3">
        <v>45</v>
      </c>
      <c r="C3" t="s">
        <v>34</v>
      </c>
      <c r="D3">
        <v>3.9695</v>
      </c>
      <c r="E3">
        <v>25.19</v>
      </c>
      <c r="F3">
        <v>21.33</v>
      </c>
      <c r="G3">
        <v>14.07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151.62</v>
      </c>
      <c r="Q3">
        <v>4033.66</v>
      </c>
      <c r="R3">
        <v>211.79</v>
      </c>
      <c r="S3">
        <v>92.66</v>
      </c>
      <c r="T3">
        <v>55413.01</v>
      </c>
      <c r="U3">
        <v>0.44</v>
      </c>
      <c r="V3">
        <v>0.73</v>
      </c>
      <c r="W3">
        <v>4.6500000000000004</v>
      </c>
      <c r="X3">
        <v>3.45</v>
      </c>
      <c r="Y3">
        <v>2</v>
      </c>
      <c r="Z3">
        <v>10</v>
      </c>
      <c r="AA3">
        <v>154.76679107117371</v>
      </c>
      <c r="AB3">
        <v>211.75875137242289</v>
      </c>
      <c r="AC3">
        <v>191.54879334677361</v>
      </c>
      <c r="AD3">
        <v>154766.79107117371</v>
      </c>
      <c r="AE3">
        <v>211758.75137242291</v>
      </c>
      <c r="AF3">
        <v>4.1485973531575113E-6</v>
      </c>
      <c r="AG3">
        <v>9</v>
      </c>
      <c r="AH3">
        <v>191548.7933467736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2024-09-25T23:02:57Z</dcterms:created>
  <dcterms:modified xsi:type="dcterms:W3CDTF">2024-09-27T19:30:50Z</dcterms:modified>
</cp:coreProperties>
</file>