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Com SPAD 2 Drones/vel20/field_64ha_100ha_10%_6m_0_LM/"/>
    </mc:Choice>
  </mc:AlternateContent>
  <xr:revisionPtr revIDLastSave="534" documentId="11_E8527806FF1670B3B0F7414CB0F3CA99709403C5" xr6:coauthVersionLast="47" xr6:coauthVersionMax="47" xr10:uidLastSave="{9C347126-D818-461C-AD95-B1D9E2FE9438}"/>
  <bookViews>
    <workbookView xWindow="2340" yWindow="600" windowWidth="14400" windowHeight="1560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<sst xmlns="http://schemas.openxmlformats.org/spreadsheetml/2006/main" count="823" uniqueCount="71">
  <si>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</si>
  <si>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</si>
  <si>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</si>
  <si>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</si>
  <si>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</si>
  <si>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</si>
  <si>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</si>
  <si>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</si>
  <si>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</si>
  <si>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</si>
  <si>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</si>
  <si>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</si>
  <si>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</si>
  <si>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</si>
  <si>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</si>
  <si>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</si>
  <si>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</si>
  <si>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</si>
  <si>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</si>
  <si>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</si>
  <si>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</si>
  <si>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</si>
  <si>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</si>
  <si>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</si>
  <si>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</si>
  <si>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</si>
  <si>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</si>
  <si>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</si>
  <si>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</si>
  <si>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</si>
  <si>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</si>
  <si>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</si>
  <si>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</si>
  <si>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</si>
  <si>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</si>
  <si>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</si>
  <si>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</si>
  <si>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</si>
  <si>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</si>
  <si>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</si>
  <si>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</si>
  <si>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</si>
  <si>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</si>
  <si>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</si>
  <si>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</si>
  <si>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</si>
  <si>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</si>
  <si>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</si>
  <si>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</si>
  <si>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</si>
  <si>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</si>
  <si>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</si>
  <si>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</si>
  <si>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</si>
  <si>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</si>
  <si>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</si>
  <si>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</si>
  <si>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</si>
  <si>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</si>
  <si>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</si>
  <si>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</si>
  <si>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</si>
  <si>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</si>
  <si>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</si>
  <si>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</si>
  <si>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</si>
  <si>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</si>
  <si>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</si>
  <si>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</si>
  <si>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</si>
  <si>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field_64ha_100ha_10%_6m_0_LM\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</si>
</sst>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9C0-4526-B3E0-8472F482CEB8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9C0-4526-B3E0-8472F482CEB8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9C0-4526-B3E0-8472F482CEB8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9C0-4526-B3E0-8472F482CEB8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9C0-4526-B3E0-8472F482CEB8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9C0-4526-B3E0-8472F482CEB8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79C0-4526-B3E0-8472F482CEB8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79C0-4526-B3E0-8472F482CEB8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79C0-4526-B3E0-8472F482CEB8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79C0-4526-B3E0-8472F482CEB8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79C0-4526-B3E0-8472F482CEB8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79C0-4526-B3E0-8472F482CEB8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79C0-4526-B3E0-8472F482CEB8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79C0-4526-B3E0-8472F482CEB8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79C0-4526-B3E0-8472F482CEB8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79C0-4526-B3E0-8472F482CEB8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79C0-4526-B3E0-8472F482CEB8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79C0-4526-B3E0-8472F482CEB8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79C0-4526-B3E0-8472F482CEB8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79C0-4526-B3E0-8472F482CEB8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79C0-4526-B3E0-8472F482CEB8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79C0-4526-B3E0-8472F482CEB8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79C0-4526-B3E0-8472F482CEB8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79C0-4526-B3E0-8472F482CEB8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79C0-4526-B3E0-8472F482CEB8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79C0-4526-B3E0-8472F482CEB8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79C0-4526-B3E0-8472F482CEB8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79C0-4526-B3E0-8472F482CEB8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79C0-4526-B3E0-8472F482CEB8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79C0-4526-B3E0-8472F482CEB8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79C0-4526-B3E0-8472F482CEB8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79C0-4526-B3E0-8472F482CEB8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79C0-4526-B3E0-8472F482CEB8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79C0-4526-B3E0-8472F482CEB8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79C0-4526-B3E0-8472F482CEB8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79C0-4526-B3E0-8472F482CEB8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79C0-4526-B3E0-8472F482CEB8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79C0-4526-B3E0-8472F482CEB8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79C0-4526-B3E0-8472F482CEB8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79C0-4526-B3E0-8472F482CEB8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79C0-4526-B3E0-8472F482CEB8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79C0-4526-B3E0-8472F482CEB8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79C0-4526-B3E0-8472F482CEB8}"/>
              </c:ext>
            </c:extLst>
          </c:dPt>
          <c:xVal>
            <c:numRef>
              <c:f>gráficos!$A$7:$A$49</c:f>
              <c:numCache>
                <c:formatCode>General</c:formatCode>
                <c:ptCount val="4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</c:numCache>
            </c:numRef>
          </c:xVal>
          <c:yVal>
            <c:numRef>
              <c:f>gráficos!$B$7:$B$49</c:f>
              <c:numCache>
                <c:formatCode>General</c:formatCode>
                <c:ptCount val="4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79C0-4526-B3E0-8472F482C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4B2E2-4DDD-47A5-AFEA-1AF3FACACD22}">
  <sheetPr codeName="Planilha1"/>
  <dimension ref="A1:T20"/>
  <sheetViews>
    <sheetView tabSelected="1" workbookViewId="0"/>
  </sheetViews>
  <sheetFormatPr defaultRowHeight="15" x14ac:dyDescent="0.25"/>
  <sheetData>
    <row r="1" spans="1:20" x14ac:dyDescent="0.25">
      <c r="B1" t="s">
        <v>41</v>
      </c>
      <c r="C1" t="s">
        <v>1</v>
      </c>
      <c r="D1" t="s">
        <v>42</v>
      </c>
      <c r="E1" t="s">
        <v>43</v>
      </c>
      <c r="F1" t="s">
        <v>5</v>
      </c>
      <c r="G1" t="s">
        <v>44</v>
      </c>
      <c r="H1" t="s">
        <v>48</v>
      </c>
      <c r="I1" t="s">
        <v>28</v>
      </c>
      <c r="J1" t="s">
        <v>49</v>
      </c>
      <c r="K1" t="s">
        <v>46</v>
      </c>
      <c r="L1" t="s">
        <v>45</v>
      </c>
      <c r="M1" t="s">
        <v>47</v>
      </c>
      <c r="N1" t="s">
        <v>50</v>
      </c>
      <c r="P1" t="s">
        <v>70</v>
      </c>
    </row>
    <row r="2" spans="1:20" x14ac:dyDescent="0.25">
      <c r="A2" t="s">
        <v>51</v>
      </c>
      <c r="B2">
        <v>2.7985000000000002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376</v>
      </c>
      <c r="F2">
        <f>_xlfn.XLOOKUP(B2,RESULTADOS_0!D:D,RESULTADOS_0!F:F,0,0,1)</f>
        <v>29.91</v>
      </c>
      <c r="G2">
        <f>_xlfn.XLOOKUP(B2,RESULTADOS_0!D:D,RESULTADOS_0!M:M,0,0,1)</f>
        <v>0</v>
      </c>
      <c r="H2">
        <f>_xlfn.XLOOKUP(B2,RESULTADOS_0!D:D,RESULTADOS_0!AF:AF,0,0,1)</f>
        <v>3.412345146531669E-6</v>
      </c>
      <c r="I2">
        <f>_xlfn.XLOOKUP(B2,RESULTADOS_0!D:D,RESULTADOS_0!AC:AC,0,0,1)</f>
        <v>199.918471140587</v>
      </c>
      <c r="J2">
        <f>_xlfn.XLOOKUP(B2,RESULTADOS_0!D:D,RESULTADOS_0!G:G,0,0,1)</f>
        <v>4.7699999999999996</v>
      </c>
      <c r="K2">
        <v>1.7910400000000002</v>
      </c>
      <c r="L2">
        <v>64</v>
      </c>
      <c r="M2">
        <v>10</v>
      </c>
      <c r="N2">
        <f>_xlfn.XLOOKUP(B2,RESULTADOS_0!D:D,RESULTADOS_0!AH:AH,0,0,1)</f>
        <v>199918.471140587</v>
      </c>
      <c r="T2">
        <v>20</v>
      </c>
    </row>
    <row r="3" spans="1:20" x14ac:dyDescent="0.25">
      <c r="A3" t="s">
        <v>52</v>
      </c>
      <c r="B3">
        <v>3.3822999999999999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251</v>
      </c>
      <c r="F3">
        <f>_xlfn.XLOOKUP(B3,RESULTADOS_1!D:D,RESULTADOS_1!F:F,0,0,1)</f>
        <v>25.08</v>
      </c>
      <c r="G3">
        <f>_xlfn.XLOOKUP(B3,RESULTADOS_1!D:D,RESULTADOS_1!M:M,0,0,1)</f>
        <v>0</v>
      </c>
      <c r="H3">
        <f>_xlfn.XLOOKUP(B3,RESULTADOS_1!D:D,RESULTADOS_1!AF:AF,0,0,1)</f>
        <v>3.9828021411580888E-6</v>
      </c>
      <c r="I3">
        <f>_xlfn.XLOOKUP(B3,RESULTADOS_1!D:D,RESULTADOS_1!AC:AC,0,0,1)</f>
        <v>174.02436036434759</v>
      </c>
      <c r="J3">
        <f>_xlfn.XLOOKUP(B3,RESULTADOS_1!D:D,RESULTADOS_1!G:G,0,0,1)</f>
        <v>5.99</v>
      </c>
      <c r="K3">
        <v>2.1646719999999999</v>
      </c>
      <c r="N3">
        <f>_xlfn.XLOOKUP(B3,RESULTADOS_1!D:D,RESULTADOS_1!AH:AH,0,0,1)</f>
        <v>174024.36036434761</v>
      </c>
    </row>
    <row r="4" spans="1:20" x14ac:dyDescent="0.25">
      <c r="A4" t="s">
        <v>53</v>
      </c>
      <c r="B4">
        <v>3.7414999999999998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189</v>
      </c>
      <c r="F4">
        <f>_xlfn.XLOOKUP(B4,RESULTADOS_2!D:D,RESULTADOS_2!F:F,0,0,1)</f>
        <v>22.67</v>
      </c>
      <c r="G4">
        <f>_xlfn.XLOOKUP(B4,RESULTADOS_2!D:D,RESULTADOS_2!M:M,0,0,1)</f>
        <v>0</v>
      </c>
      <c r="H4">
        <f>_xlfn.XLOOKUP(B4,RESULTADOS_2!D:D,RESULTADOS_2!AF:AF,0,0,1)</f>
        <v>4.2859407214311056E-6</v>
      </c>
      <c r="I4">
        <f>_xlfn.XLOOKUP(B4,RESULTADOS_2!D:D,RESULTADOS_2!AC:AC,0,0,1)</f>
        <v>162.22676686125169</v>
      </c>
      <c r="J4">
        <f>_xlfn.XLOOKUP(B4,RESULTADOS_2!D:D,RESULTADOS_2!G:G,0,0,1)</f>
        <v>7.2</v>
      </c>
      <c r="K4">
        <v>2.3945599999999998</v>
      </c>
      <c r="N4">
        <f>_xlfn.XLOOKUP(B4,RESULTADOS_2!D:D,RESULTADOS_2!AH:AH,0,0,1)</f>
        <v>162226.7668612517</v>
      </c>
    </row>
    <row r="5" spans="1:20" x14ac:dyDescent="0.25">
      <c r="A5" t="s">
        <v>54</v>
      </c>
      <c r="B5">
        <v>3.9870000000000001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151</v>
      </c>
      <c r="F5">
        <f>_xlfn.XLOOKUP(B5,RESULTADOS_3!D:D,RESULTADOS_3!F:F,0,0,1)</f>
        <v>21.19</v>
      </c>
      <c r="G5">
        <f>_xlfn.XLOOKUP(B5,RESULTADOS_3!D:D,RESULTADOS_3!M:M,0,0,1)</f>
        <v>0</v>
      </c>
      <c r="H5">
        <f>_xlfn.XLOOKUP(B5,RESULTADOS_3!D:D,RESULTADOS_3!AF:AF,0,0,1)</f>
        <v>4.4628157169784532E-6</v>
      </c>
      <c r="I5">
        <f>_xlfn.XLOOKUP(B5,RESULTADOS_3!D:D,RESULTADOS_3!AC:AC,0,0,1)</f>
        <v>161.7118415355439</v>
      </c>
      <c r="J5">
        <f>_xlfn.XLOOKUP(B5,RESULTADOS_3!D:D,RESULTADOS_3!G:G,0,0,1)</f>
        <v>8.42</v>
      </c>
      <c r="K5">
        <v>2.5516800000000002</v>
      </c>
      <c r="N5">
        <f>_xlfn.XLOOKUP(B5,RESULTADOS_3!D:D,RESULTADOS_3!AH:AH,0,0,1)</f>
        <v>161711.84153554391</v>
      </c>
    </row>
    <row r="6" spans="1:20" x14ac:dyDescent="0.25">
      <c r="A6" t="s">
        <v>55</v>
      </c>
      <c r="B6">
        <v>4.1604999999999999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126</v>
      </c>
      <c r="F6">
        <f>_xlfn.XLOOKUP(B6,RESULTADOS_4!D:D,RESULTADOS_4!F:F,0,0,1)</f>
        <v>20.23</v>
      </c>
      <c r="G6">
        <f>_xlfn.XLOOKUP(B6,RESULTADOS_4!D:D,RESULTADOS_4!M:M,0,0,1)</f>
        <v>0</v>
      </c>
      <c r="H6">
        <f>_xlfn.XLOOKUP(B6,RESULTADOS_4!D:D,RESULTADOS_4!AF:AF,0,0,1)</f>
        <v>4.5645604107440876E-6</v>
      </c>
      <c r="I6">
        <f>_xlfn.XLOOKUP(B6,RESULTADOS_4!D:D,RESULTADOS_4!AC:AC,0,0,1)</f>
        <v>152.8330134782033</v>
      </c>
      <c r="J6">
        <f>_xlfn.XLOOKUP(B6,RESULTADOS_4!D:D,RESULTADOS_4!G:G,0,0,1)</f>
        <v>9.6300000000000008</v>
      </c>
      <c r="K6">
        <v>2.6627199999999998</v>
      </c>
      <c r="N6">
        <f>_xlfn.XLOOKUP(B6,RESULTADOS_4!D:D,RESULTADOS_4!AH:AH,0,0,1)</f>
        <v>152833.0134782033</v>
      </c>
    </row>
    <row r="7" spans="1:20" x14ac:dyDescent="0.25">
      <c r="A7" t="s">
        <v>56</v>
      </c>
      <c r="B7">
        <v>4.28</v>
      </c>
      <c r="C7">
        <f>_xlfn.XLOOKUP(B7,RESULTADOS_5!D:D,RESULTADOS_5!B:B,0,0,1)</f>
        <v>35</v>
      </c>
      <c r="D7">
        <f>_xlfn.XLOOKUP(B7,RESULTADOS_5!D:D,RESULTADOS_5!L:L,0,0,1)</f>
        <v>1</v>
      </c>
      <c r="E7">
        <f>_xlfn.XLOOKUP(B7,RESULTADOS_5!D:D,RESULTADOS_5!I:I,0,0,1)</f>
        <v>109</v>
      </c>
      <c r="F7">
        <f>_xlfn.XLOOKUP(B7,RESULTADOS_5!D:D,RESULTADOS_5!F:F,0,0,1)</f>
        <v>19.600000000000001</v>
      </c>
      <c r="G7">
        <f>_xlfn.XLOOKUP(B7,RESULTADOS_5!D:D,RESULTADOS_5!M:M,0,0,1)</f>
        <v>0</v>
      </c>
      <c r="H7">
        <f>_xlfn.XLOOKUP(B7,RESULTADOS_5!D:D,RESULTADOS_5!AF:AF,0,0,1)</f>
        <v>4.6128018573866218E-6</v>
      </c>
      <c r="I7">
        <f>_xlfn.XLOOKUP(B7,RESULTADOS_5!D:D,RESULTADOS_5!AC:AC,0,0,1)</f>
        <v>154.39580701107681</v>
      </c>
      <c r="J7">
        <f>_xlfn.XLOOKUP(B7,RESULTADOS_5!D:D,RESULTADOS_5!G:G,0,0,1)</f>
        <v>10.79</v>
      </c>
      <c r="K7">
        <v>2.7392000000000003</v>
      </c>
      <c r="N7">
        <f>_xlfn.XLOOKUP(B7,RESULTADOS_5!D:D,RESULTADOS_5!AH:AH,0,0,1)</f>
        <v>154395.8070110768</v>
      </c>
    </row>
    <row r="8" spans="1:20" x14ac:dyDescent="0.25">
      <c r="A8" t="s">
        <v>57</v>
      </c>
      <c r="B8">
        <v>4.3882000000000003</v>
      </c>
      <c r="C8">
        <f>_xlfn.XLOOKUP(B8,RESULTADOS_6!D:D,RESULTADOS_6!B:B,0,0,1)</f>
        <v>40</v>
      </c>
      <c r="D8">
        <f>_xlfn.XLOOKUP(B8,RESULTADOS_6!D:D,RESULTADOS_6!L:L,0,0,1)</f>
        <v>2</v>
      </c>
      <c r="E8">
        <f>_xlfn.XLOOKUP(B8,RESULTADOS_6!D:D,RESULTADOS_6!I:I,0,0,1)</f>
        <v>95</v>
      </c>
      <c r="F8">
        <f>_xlfn.XLOOKUP(B8,RESULTADOS_6!D:D,RESULTADOS_6!F:F,0,0,1)</f>
        <v>19.05</v>
      </c>
      <c r="G8">
        <f>_xlfn.XLOOKUP(B8,RESULTADOS_6!D:D,RESULTADOS_6!M:M,0,0,1)</f>
        <v>0</v>
      </c>
      <c r="H8">
        <f>_xlfn.XLOOKUP(B8,RESULTADOS_6!D:D,RESULTADOS_6!AF:AF,0,0,1)</f>
        <v>4.6540246574864152E-6</v>
      </c>
      <c r="I8">
        <f>_xlfn.XLOOKUP(B8,RESULTADOS_6!D:D,RESULTADOS_6!AC:AC,0,0,1)</f>
        <v>156.33728037433659</v>
      </c>
      <c r="J8">
        <f>_xlfn.XLOOKUP(B8,RESULTADOS_6!D:D,RESULTADOS_6!G:G,0,0,1)</f>
        <v>12.03</v>
      </c>
      <c r="K8">
        <v>2.8084480000000003</v>
      </c>
      <c r="N8">
        <f>_xlfn.XLOOKUP(B8,RESULTADOS_6!D:D,RESULTADOS_6!AH:AH,0,0,1)</f>
        <v>156337.28037433661</v>
      </c>
    </row>
    <row r="9" spans="1:20" x14ac:dyDescent="0.25">
      <c r="A9" t="s">
        <v>58</v>
      </c>
      <c r="B9">
        <v>4.4642999999999997</v>
      </c>
      <c r="C9">
        <f>_xlfn.XLOOKUP(B9,RESULTADOS_7!D:D,RESULTADOS_7!B:B,0,0,1)</f>
        <v>45</v>
      </c>
      <c r="D9">
        <f>_xlfn.XLOOKUP(B9,RESULTADOS_7!D:D,RESULTADOS_7!L:L,0,0,1)</f>
        <v>2</v>
      </c>
      <c r="E9">
        <f>_xlfn.XLOOKUP(B9,RESULTADOS_7!D:D,RESULTADOS_7!I:I,0,0,1)</f>
        <v>85</v>
      </c>
      <c r="F9">
        <f>_xlfn.XLOOKUP(B9,RESULTADOS_7!D:D,RESULTADOS_7!F:F,0,0,1)</f>
        <v>18.66</v>
      </c>
      <c r="G9">
        <f>_xlfn.XLOOKUP(B9,RESULTADOS_7!D:D,RESULTADOS_7!M:M,0,0,1)</f>
        <v>0</v>
      </c>
      <c r="H9">
        <f>_xlfn.XLOOKUP(B9,RESULTADOS_7!D:D,RESULTADOS_7!AF:AF,0,0,1)</f>
        <v>4.6657219205696127E-6</v>
      </c>
      <c r="I9">
        <f>_xlfn.XLOOKUP(B9,RESULTADOS_7!D:D,RESULTADOS_7!AC:AC,0,0,1)</f>
        <v>158.10633168666681</v>
      </c>
      <c r="J9">
        <f>_xlfn.XLOOKUP(B9,RESULTADOS_7!D:D,RESULTADOS_7!G:G,0,0,1)</f>
        <v>13.18</v>
      </c>
      <c r="K9">
        <v>2.8571519999999997</v>
      </c>
      <c r="N9">
        <f>_xlfn.XLOOKUP(B9,RESULTADOS_7!D:D,RESULTADOS_7!AH:AH,0,0,1)</f>
        <v>158106.33168666679</v>
      </c>
    </row>
    <row r="10" spans="1:20" x14ac:dyDescent="0.25">
      <c r="A10" t="s">
        <v>59</v>
      </c>
      <c r="B10">
        <v>4.5267999999999997</v>
      </c>
      <c r="C10">
        <f>_xlfn.XLOOKUP(B10,RESULTADOS_8!D:D,RESULTADOS_8!B:B,0,0,1)</f>
        <v>50</v>
      </c>
      <c r="D10">
        <f>_xlfn.XLOOKUP(B10,RESULTADOS_8!D:D,RESULTADOS_8!L:L,0,0,1)</f>
        <v>2</v>
      </c>
      <c r="E10">
        <f>_xlfn.XLOOKUP(B10,RESULTADOS_8!D:D,RESULTADOS_8!I:I,0,0,1)</f>
        <v>77</v>
      </c>
      <c r="F10">
        <f>_xlfn.XLOOKUP(B10,RESULTADOS_8!D:D,RESULTADOS_8!F:F,0,0,1)</f>
        <v>18.34</v>
      </c>
      <c r="G10">
        <f>_xlfn.XLOOKUP(B10,RESULTADOS_8!D:D,RESULTADOS_8!M:M,0,0,1)</f>
        <v>0</v>
      </c>
      <c r="H10">
        <f>_xlfn.XLOOKUP(B10,RESULTADOS_8!D:D,RESULTADOS_8!AF:AF,0,0,1)</f>
        <v>4.6673858680245288E-6</v>
      </c>
      <c r="I10">
        <f>_xlfn.XLOOKUP(B10,RESULTADOS_8!D:D,RESULTADOS_8!AC:AC,0,0,1)</f>
        <v>160.03861509979839</v>
      </c>
      <c r="J10">
        <f>_xlfn.XLOOKUP(B10,RESULTADOS_8!D:D,RESULTADOS_8!G:G,0,0,1)</f>
        <v>14.29</v>
      </c>
      <c r="K10">
        <v>2.8971519999999997</v>
      </c>
      <c r="N10">
        <f>_xlfn.XLOOKUP(B10,RESULTADOS_8!D:D,RESULTADOS_8!AH:AH,0,0,1)</f>
        <v>160038.61509979839</v>
      </c>
    </row>
    <row r="11" spans="1:20" x14ac:dyDescent="0.25">
      <c r="A11" t="s">
        <v>60</v>
      </c>
      <c r="B11">
        <v>4.6323999999999996</v>
      </c>
      <c r="C11">
        <f>_xlfn.XLOOKUP(B11,RESULTADOS_9!D:D,RESULTADOS_9!B:B,0,0,1)</f>
        <v>55</v>
      </c>
      <c r="D11">
        <f>_xlfn.XLOOKUP(B11,RESULTADOS_9!D:D,RESULTADOS_9!L:L,0,0,1)</f>
        <v>2</v>
      </c>
      <c r="E11">
        <f>_xlfn.XLOOKUP(B11,RESULTADOS_9!D:D,RESULTADOS_9!I:I,0,0,1)</f>
        <v>70</v>
      </c>
      <c r="F11">
        <f>_xlfn.XLOOKUP(B11,RESULTADOS_9!D:D,RESULTADOS_9!F:F,0,0,1)</f>
        <v>17.829999999999998</v>
      </c>
      <c r="G11">
        <f>_xlfn.XLOOKUP(B11,RESULTADOS_9!D:D,RESULTADOS_9!M:M,0,0,1)</f>
        <v>0</v>
      </c>
      <c r="H11">
        <f>_xlfn.XLOOKUP(B11,RESULTADOS_9!D:D,RESULTADOS_9!AF:AF,0,0,1)</f>
        <v>4.7164885355266564E-6</v>
      </c>
      <c r="I11">
        <f>_xlfn.XLOOKUP(B11,RESULTADOS_9!D:D,RESULTADOS_9!AC:AC,0,0,1)</f>
        <v>160.002147682725</v>
      </c>
      <c r="J11">
        <f>_xlfn.XLOOKUP(B11,RESULTADOS_9!D:D,RESULTADOS_9!G:G,0,0,1)</f>
        <v>15.28</v>
      </c>
      <c r="K11">
        <v>2.9647359999999998</v>
      </c>
      <c r="N11">
        <f>_xlfn.XLOOKUP(B11,RESULTADOS_9!D:D,RESULTADOS_9!AH:AH,0,0,1)</f>
        <v>160002.14768272499</v>
      </c>
    </row>
    <row r="12" spans="1:20" x14ac:dyDescent="0.25">
      <c r="A12" t="s">
        <v>61</v>
      </c>
      <c r="B12">
        <v>4.6269999999999998</v>
      </c>
      <c r="C12">
        <f>_xlfn.XLOOKUP(B12,RESULTADOS_10!D:D,RESULTADOS_10!B:B,0,0,1)</f>
        <v>60</v>
      </c>
      <c r="D12">
        <f>_xlfn.XLOOKUP(B12,RESULTADOS_10!D:D,RESULTADOS_10!L:L,0,0,1)</f>
        <v>2</v>
      </c>
      <c r="E12">
        <f>_xlfn.XLOOKUP(B12,RESULTADOS_10!D:D,RESULTADOS_10!I:I,0,0,1)</f>
        <v>64</v>
      </c>
      <c r="F12">
        <f>_xlfn.XLOOKUP(B12,RESULTADOS_10!D:D,RESULTADOS_10!F:F,0,0,1)</f>
        <v>17.84</v>
      </c>
      <c r="G12">
        <f>_xlfn.XLOOKUP(B12,RESULTADOS_10!D:D,RESULTADOS_10!M:M,0,0,1)</f>
        <v>0</v>
      </c>
      <c r="H12">
        <f>_xlfn.XLOOKUP(B12,RESULTADOS_10!D:D,RESULTADOS_10!AF:AF,0,0,1)</f>
        <v>4.655802941056802E-6</v>
      </c>
      <c r="I12">
        <f>_xlfn.XLOOKUP(B12,RESULTADOS_10!D:D,RESULTADOS_10!AC:AC,0,0,1)</f>
        <v>163.74898588831269</v>
      </c>
      <c r="J12">
        <f>_xlfn.XLOOKUP(B12,RESULTADOS_10!D:D,RESULTADOS_10!G:G,0,0,1)</f>
        <v>16.73</v>
      </c>
      <c r="K12">
        <v>2.9612799999999999</v>
      </c>
      <c r="N12">
        <f>_xlfn.XLOOKUP(B12,RESULTADOS_10!D:D,RESULTADOS_10!AH:AH,0,0,1)</f>
        <v>163748.98588831269</v>
      </c>
    </row>
    <row r="13" spans="1:20" x14ac:dyDescent="0.25">
      <c r="A13" t="s">
        <v>62</v>
      </c>
      <c r="B13">
        <v>4.67</v>
      </c>
      <c r="C13">
        <f>_xlfn.XLOOKUP(B13,RESULTADOS_11!D:D,RESULTADOS_11!B:B,0,0,1)</f>
        <v>65</v>
      </c>
      <c r="D13">
        <f>_xlfn.XLOOKUP(B13,RESULTADOS_11!D:D,RESULTADOS_11!L:L,0,0,1)</f>
        <v>2</v>
      </c>
      <c r="E13">
        <f>_xlfn.XLOOKUP(B13,RESULTADOS_11!D:D,RESULTADOS_11!I:I,0,0,1)</f>
        <v>59</v>
      </c>
      <c r="F13">
        <f>_xlfn.XLOOKUP(B13,RESULTADOS_11!D:D,RESULTADOS_11!F:F,0,0,1)</f>
        <v>17.63</v>
      </c>
      <c r="G13">
        <f>_xlfn.XLOOKUP(B13,RESULTADOS_11!D:D,RESULTADOS_11!M:M,0,0,1)</f>
        <v>1</v>
      </c>
      <c r="H13">
        <f>_xlfn.XLOOKUP(B13,RESULTADOS_11!D:D,RESULTADOS_11!AF:AF,0,0,1)</f>
        <v>4.6472739323971122E-6</v>
      </c>
      <c r="I13">
        <f>_xlfn.XLOOKUP(B13,RESULTADOS_11!D:D,RESULTADOS_11!AC:AC,0,0,1)</f>
        <v>155.12929332762499</v>
      </c>
      <c r="J13">
        <f>_xlfn.XLOOKUP(B13,RESULTADOS_11!D:D,RESULTADOS_11!G:G,0,0,1)</f>
        <v>17.93</v>
      </c>
      <c r="K13">
        <v>2.9887999999999999</v>
      </c>
      <c r="N13">
        <f>_xlfn.XLOOKUP(B13,RESULTADOS_11!D:D,RESULTADOS_11!AH:AH,0,0,1)</f>
        <v>155129.293327625</v>
      </c>
    </row>
    <row r="14" spans="1:20" x14ac:dyDescent="0.25">
      <c r="A14" t="s">
        <v>63</v>
      </c>
      <c r="B14">
        <v>4.6906999999999996</v>
      </c>
      <c r="C14">
        <f>_xlfn.XLOOKUP(B14,RESULTADOS_12!D:D,RESULTADOS_12!B:B,0,0,1)</f>
        <v>70</v>
      </c>
      <c r="D14">
        <f>_xlfn.XLOOKUP(B14,RESULTADOS_12!D:D,RESULTADOS_12!L:L,0,0,1)</f>
        <v>3</v>
      </c>
      <c r="E14">
        <f>_xlfn.XLOOKUP(B14,RESULTADOS_12!D:D,RESULTADOS_12!I:I,0,0,1)</f>
        <v>55</v>
      </c>
      <c r="F14">
        <f>_xlfn.XLOOKUP(B14,RESULTADOS_12!D:D,RESULTADOS_12!F:F,0,0,1)</f>
        <v>17.5</v>
      </c>
      <c r="G14">
        <f>_xlfn.XLOOKUP(B14,RESULTADOS_12!D:D,RESULTADOS_12!M:M,0,0,1)</f>
        <v>0</v>
      </c>
      <c r="H14">
        <f>_xlfn.XLOOKUP(B14,RESULTADOS_12!D:D,RESULTADOS_12!AF:AF,0,0,1)</f>
        <v>4.6192432985779347E-6</v>
      </c>
      <c r="I14">
        <f>_xlfn.XLOOKUP(B14,RESULTADOS_12!D:D,RESULTADOS_12!AC:AC,0,0,1)</f>
        <v>158.0463592580127</v>
      </c>
      <c r="J14">
        <f>_xlfn.XLOOKUP(B14,RESULTADOS_12!D:D,RESULTADOS_12!G:G,0,0,1)</f>
        <v>19.09</v>
      </c>
      <c r="K14">
        <v>3.0020479999999998</v>
      </c>
      <c r="N14">
        <f>_xlfn.XLOOKUP(B14,RESULTADOS_12!D:D,RESULTADOS_12!AH:AH,0,0,1)</f>
        <v>158046.3592580127</v>
      </c>
    </row>
    <row r="15" spans="1:20" x14ac:dyDescent="0.25">
      <c r="A15" t="s">
        <v>64</v>
      </c>
      <c r="B15">
        <v>4.7069999999999999</v>
      </c>
      <c r="C15">
        <f>_xlfn.XLOOKUP(B15,RESULTADOS_13!D:D,RESULTADOS_13!B:B,0,0,1)</f>
        <v>75</v>
      </c>
      <c r="D15">
        <f>_xlfn.XLOOKUP(B15,RESULTADOS_13!D:D,RESULTADOS_13!L:L,0,0,1)</f>
        <v>3</v>
      </c>
      <c r="E15">
        <f>_xlfn.XLOOKUP(B15,RESULTADOS_13!D:D,RESULTADOS_13!I:I,0,0,1)</f>
        <v>52</v>
      </c>
      <c r="F15">
        <f>_xlfn.XLOOKUP(B15,RESULTADOS_13!D:D,RESULTADOS_13!F:F,0,0,1)</f>
        <v>17.38</v>
      </c>
      <c r="G15">
        <f>_xlfn.XLOOKUP(B15,RESULTADOS_13!D:D,RESULTADOS_13!M:M,0,0,1)</f>
        <v>0</v>
      </c>
      <c r="H15">
        <f>_xlfn.XLOOKUP(B15,RESULTADOS_13!D:D,RESULTADOS_13!AF:AF,0,0,1)</f>
        <v>4.5894787896081001E-6</v>
      </c>
      <c r="I15">
        <f>_xlfn.XLOOKUP(B15,RESULTADOS_13!D:D,RESULTADOS_13!AC:AC,0,0,1)</f>
        <v>160.2882984759799</v>
      </c>
      <c r="J15">
        <f>_xlfn.XLOOKUP(B15,RESULTADOS_13!D:D,RESULTADOS_13!G:G,0,0,1)</f>
        <v>20.05</v>
      </c>
      <c r="K15">
        <v>3.01248</v>
      </c>
      <c r="N15">
        <f>_xlfn.XLOOKUP(B15,RESULTADOS_13!D:D,RESULTADOS_13!AH:AH,0,0,1)</f>
        <v>160288.29847597989</v>
      </c>
    </row>
    <row r="16" spans="1:20" x14ac:dyDescent="0.25">
      <c r="A16" t="s">
        <v>65</v>
      </c>
      <c r="B16">
        <v>4.7415000000000003</v>
      </c>
      <c r="C16">
        <f>_xlfn.XLOOKUP(B16,RESULTADOS_14!D:D,RESULTADOS_14!B:B,0,0,1)</f>
        <v>80</v>
      </c>
      <c r="D16">
        <f>_xlfn.XLOOKUP(B16,RESULTADOS_14!D:D,RESULTADOS_14!L:L,0,0,1)</f>
        <v>3</v>
      </c>
      <c r="E16">
        <f>_xlfn.XLOOKUP(B16,RESULTADOS_14!D:D,RESULTADOS_14!I:I,0,0,1)</f>
        <v>48</v>
      </c>
      <c r="F16">
        <f>_xlfn.XLOOKUP(B16,RESULTADOS_14!D:D,RESULTADOS_14!F:F,0,0,1)</f>
        <v>17.22</v>
      </c>
      <c r="G16">
        <f>_xlfn.XLOOKUP(B16,RESULTADOS_14!D:D,RESULTADOS_14!M:M,0,0,1)</f>
        <v>0</v>
      </c>
      <c r="H16">
        <f>_xlfn.XLOOKUP(B16,RESULTADOS_14!D:D,RESULTADOS_14!AF:AF,0,0,1)</f>
        <v>4.5796183382908597E-6</v>
      </c>
      <c r="I16">
        <f>_xlfn.XLOOKUP(B16,RESULTADOS_14!D:D,RESULTADOS_14!AC:AC,0,0,1)</f>
        <v>161.95649211037011</v>
      </c>
      <c r="J16">
        <f>_xlfn.XLOOKUP(B16,RESULTADOS_14!D:D,RESULTADOS_14!G:G,0,0,1)</f>
        <v>21.52</v>
      </c>
      <c r="K16">
        <v>3.0345600000000004</v>
      </c>
      <c r="N16">
        <f>_xlfn.XLOOKUP(B16,RESULTADOS_14!D:D,RESULTADOS_14!AH:AH,0,0,1)</f>
        <v>161956.49211037011</v>
      </c>
    </row>
    <row r="17" spans="1:14" x14ac:dyDescent="0.25">
      <c r="A17" t="s">
        <v>66</v>
      </c>
      <c r="B17">
        <v>4.7426000000000004</v>
      </c>
      <c r="C17">
        <f>_xlfn.XLOOKUP(B17,RESULTADOS_15!D:D,RESULTADOS_15!B:B,0,0,1)</f>
        <v>85</v>
      </c>
      <c r="D17">
        <f>_xlfn.XLOOKUP(B17,RESULTADOS_15!D:D,RESULTADOS_15!L:L,0,0,1)</f>
        <v>3</v>
      </c>
      <c r="E17">
        <f>_xlfn.XLOOKUP(B17,RESULTADOS_15!D:D,RESULTADOS_15!I:I,0,0,1)</f>
        <v>46</v>
      </c>
      <c r="F17">
        <f>_xlfn.XLOOKUP(B17,RESULTADOS_15!D:D,RESULTADOS_15!F:F,0,0,1)</f>
        <v>17.149999999999999</v>
      </c>
      <c r="G17">
        <f>_xlfn.XLOOKUP(B17,RESULTADOS_15!D:D,RESULTADOS_15!M:M,0,0,1)</f>
        <v>0</v>
      </c>
      <c r="H17">
        <f>_xlfn.XLOOKUP(B17,RESULTADOS_15!D:D,RESULTADOS_15!AF:AF,0,0,1)</f>
        <v>4.5395328558922194E-6</v>
      </c>
      <c r="I17">
        <f>_xlfn.XLOOKUP(B17,RESULTADOS_15!D:D,RESULTADOS_15!AC:AC,0,0,1)</f>
        <v>164.45524193836869</v>
      </c>
      <c r="J17">
        <f>_xlfn.XLOOKUP(B17,RESULTADOS_15!D:D,RESULTADOS_15!G:G,0,0,1)</f>
        <v>22.37</v>
      </c>
      <c r="K17">
        <v>3.0352640000000002</v>
      </c>
      <c r="N17">
        <f>_xlfn.XLOOKUP(B17,RESULTADOS_15!D:D,RESULTADOS_15!AH:AH,0,0,1)</f>
        <v>164455.24193836871</v>
      </c>
    </row>
    <row r="18" spans="1:14" x14ac:dyDescent="0.25">
      <c r="A18" t="s">
        <v>67</v>
      </c>
      <c r="B18">
        <v>4.7693000000000003</v>
      </c>
      <c r="C18">
        <f>_xlfn.XLOOKUP(B18,RESULTADOS_16!D:D,RESULTADOS_16!B:B,0,0,1)</f>
        <v>90</v>
      </c>
      <c r="D18">
        <f>_xlfn.XLOOKUP(B18,RESULTADOS_16!D:D,RESULTADOS_16!L:L,0,0,1)</f>
        <v>3</v>
      </c>
      <c r="E18">
        <f>_xlfn.XLOOKUP(B18,RESULTADOS_16!D:D,RESULTADOS_16!I:I,0,0,1)</f>
        <v>43</v>
      </c>
      <c r="F18">
        <f>_xlfn.XLOOKUP(B18,RESULTADOS_16!D:D,RESULTADOS_16!F:F,0,0,1)</f>
        <v>17.02</v>
      </c>
      <c r="G18">
        <f>_xlfn.XLOOKUP(B18,RESULTADOS_16!D:D,RESULTADOS_16!M:M,0,0,1)</f>
        <v>4</v>
      </c>
      <c r="H18">
        <f>_xlfn.XLOOKUP(B18,RESULTADOS_16!D:D,RESULTADOS_16!AF:AF,0,0,1)</f>
        <v>4.5258374733263989E-6</v>
      </c>
      <c r="I18">
        <f>_xlfn.XLOOKUP(B18,RESULTADOS_16!D:D,RESULTADOS_16!AC:AC,0,0,1)</f>
        <v>166.24683538441741</v>
      </c>
      <c r="J18">
        <f>_xlfn.XLOOKUP(B18,RESULTADOS_16!D:D,RESULTADOS_16!G:G,0,0,1)</f>
        <v>23.75</v>
      </c>
      <c r="K18">
        <v>3.0523520000000004</v>
      </c>
      <c r="N18">
        <f>_xlfn.XLOOKUP(B18,RESULTADOS_16!D:D,RESULTADOS_16!AH:AH,0,0,1)</f>
        <v>166246.83538441741</v>
      </c>
    </row>
    <row r="19" spans="1:14" x14ac:dyDescent="0.25">
      <c r="A19" t="s">
        <v>68</v>
      </c>
      <c r="B19">
        <v>4.7796000000000003</v>
      </c>
      <c r="C19">
        <f>_xlfn.XLOOKUP(B19,RESULTADOS_17!D:D,RESULTADOS_17!B:B,0,0,1)</f>
        <v>95</v>
      </c>
      <c r="D19">
        <f>_xlfn.XLOOKUP(B19,RESULTADOS_17!D:D,RESULTADOS_17!L:L,0,0,1)</f>
        <v>4</v>
      </c>
      <c r="E19">
        <f>_xlfn.XLOOKUP(B19,RESULTADOS_17!D:D,RESULTADOS_17!I:I,0,0,1)</f>
        <v>41</v>
      </c>
      <c r="F19">
        <f>_xlfn.XLOOKUP(B19,RESULTADOS_17!D:D,RESULTADOS_17!F:F,0,0,1)</f>
        <v>16.93</v>
      </c>
      <c r="G19">
        <f>_xlfn.XLOOKUP(B19,RESULTADOS_17!D:D,RESULTADOS_17!M:M,0,0,1)</f>
        <v>0</v>
      </c>
      <c r="H19">
        <f>_xlfn.XLOOKUP(B19,RESULTADOS_17!D:D,RESULTADOS_17!AF:AF,0,0,1)</f>
        <v>4.4981965105841002E-6</v>
      </c>
      <c r="I19">
        <f>_xlfn.XLOOKUP(B19,RESULTADOS_17!D:D,RESULTADOS_17!AC:AC,0,0,1)</f>
        <v>168.8450652446993</v>
      </c>
      <c r="J19">
        <f>_xlfn.XLOOKUP(B19,RESULTADOS_17!D:D,RESULTADOS_17!G:G,0,0,1)</f>
        <v>24.77</v>
      </c>
      <c r="K19">
        <v>3.0589440000000003</v>
      </c>
      <c r="N19">
        <f>_xlfn.XLOOKUP(B19,RESULTADOS_17!D:D,RESULTADOS_17!AH:AH,0,0,1)</f>
        <v>168845.0652446993</v>
      </c>
    </row>
    <row r="20" spans="1:14" x14ac:dyDescent="0.25">
      <c r="A20" t="s">
        <v>69</v>
      </c>
      <c r="B20">
        <v>4.7836999999999996</v>
      </c>
      <c r="C20">
        <f>_xlfn.XLOOKUP(B20,RESULTADOS_18!D:D,RESULTADOS_18!B:B,0,0,1)</f>
        <v>100</v>
      </c>
      <c r="D20">
        <f>_xlfn.XLOOKUP(B20,RESULTADOS_18!D:D,RESULTADOS_18!L:L,0,0,1)</f>
        <v>4</v>
      </c>
      <c r="E20">
        <f>_xlfn.XLOOKUP(B20,RESULTADOS_18!D:D,RESULTADOS_18!I:I,0,0,1)</f>
        <v>39</v>
      </c>
      <c r="F20">
        <f>_xlfn.XLOOKUP(B20,RESULTADOS_18!D:D,RESULTADOS_18!F:F,0,0,1)</f>
        <v>16.87</v>
      </c>
      <c r="G20">
        <f>_xlfn.XLOOKUP(B20,RESULTADOS_18!D:D,RESULTADOS_18!M:M,0,0,1)</f>
        <v>0</v>
      </c>
      <c r="H20">
        <f>_xlfn.XLOOKUP(B20,RESULTADOS_18!D:D,RESULTADOS_18!AF:AF,0,0,1)</f>
        <v>4.4663509494883331E-6</v>
      </c>
      <c r="I20">
        <f>_xlfn.XLOOKUP(B20,RESULTADOS_18!D:D,RESULTADOS_18!AC:AC,0,0,1)</f>
        <v>171.42334095097809</v>
      </c>
      <c r="J20">
        <f>_xlfn.XLOOKUP(B20,RESULTADOS_18!D:D,RESULTADOS_18!G:G,0,0,1)</f>
        <v>25.96</v>
      </c>
      <c r="K20">
        <v>3.0615679999999998</v>
      </c>
      <c r="N20">
        <f>_xlfn.XLOOKUP(B20,RESULTADOS_18!D:D,RESULTADOS_18!AH:AH,0,0,1)</f>
        <v>171423.3409509781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10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3.7856000000000001</v>
      </c>
      <c r="E2">
        <v>26.42</v>
      </c>
      <c r="F2">
        <v>20.71</v>
      </c>
      <c r="G2">
        <v>8.8699999999999992</v>
      </c>
      <c r="H2">
        <v>0.14000000000000001</v>
      </c>
      <c r="I2">
        <v>140</v>
      </c>
      <c r="J2">
        <v>124.63</v>
      </c>
      <c r="K2">
        <v>45</v>
      </c>
      <c r="L2">
        <v>1</v>
      </c>
      <c r="M2">
        <v>138</v>
      </c>
      <c r="N2">
        <v>18.64</v>
      </c>
      <c r="O2">
        <v>15605.44</v>
      </c>
      <c r="P2">
        <v>192</v>
      </c>
      <c r="Q2">
        <v>3755.15</v>
      </c>
      <c r="R2">
        <v>284.88</v>
      </c>
      <c r="S2">
        <v>107.88</v>
      </c>
      <c r="T2">
        <v>88145.87</v>
      </c>
      <c r="U2">
        <v>0.38</v>
      </c>
      <c r="V2">
        <v>0.74</v>
      </c>
      <c r="W2">
        <v>0.45</v>
      </c>
      <c r="X2">
        <v>5.29</v>
      </c>
      <c r="Y2">
        <v>2</v>
      </c>
      <c r="Z2">
        <v>10</v>
      </c>
      <c r="AA2">
        <v>177.9868951920015</v>
      </c>
      <c r="AB2">
        <v>243.529522229219</v>
      </c>
      <c r="AC2">
        <v>220.28740642356399</v>
      </c>
      <c r="AD2">
        <v>177986.89519200151</v>
      </c>
      <c r="AE2">
        <v>243529.522229219</v>
      </c>
      <c r="AF2">
        <v>3.8091652504137949E-6</v>
      </c>
      <c r="AG2">
        <v>9</v>
      </c>
      <c r="AH2">
        <v>220287.40642356401</v>
      </c>
    </row>
    <row r="3" spans="1:34" x14ac:dyDescent="0.25">
      <c r="A3">
        <v>1</v>
      </c>
      <c r="B3">
        <v>60</v>
      </c>
      <c r="C3" t="s">
        <v>34</v>
      </c>
      <c r="D3">
        <v>4.6269999999999998</v>
      </c>
      <c r="E3">
        <v>21.61</v>
      </c>
      <c r="F3">
        <v>17.84</v>
      </c>
      <c r="G3">
        <v>16.73</v>
      </c>
      <c r="H3">
        <v>0.28000000000000003</v>
      </c>
      <c r="I3">
        <v>64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140.77000000000001</v>
      </c>
      <c r="Q3">
        <v>3754.22</v>
      </c>
      <c r="R3">
        <v>186.63</v>
      </c>
      <c r="S3">
        <v>107.88</v>
      </c>
      <c r="T3">
        <v>39400.769999999997</v>
      </c>
      <c r="U3">
        <v>0.57999999999999996</v>
      </c>
      <c r="V3">
        <v>0.86</v>
      </c>
      <c r="W3">
        <v>0.4</v>
      </c>
      <c r="X3">
        <v>2.4300000000000002</v>
      </c>
      <c r="Y3">
        <v>2</v>
      </c>
      <c r="Z3">
        <v>10</v>
      </c>
      <c r="AA3">
        <v>132.3052191783481</v>
      </c>
      <c r="AB3">
        <v>181.02583777405911</v>
      </c>
      <c r="AC3">
        <v>163.74898588831269</v>
      </c>
      <c r="AD3">
        <v>132305.21917834811</v>
      </c>
      <c r="AE3">
        <v>181025.83777405921</v>
      </c>
      <c r="AF3">
        <v>4.655802941056802E-6</v>
      </c>
      <c r="AG3">
        <v>8</v>
      </c>
      <c r="AH3">
        <v>163748.98588831269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1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3.1968000000000001</v>
      </c>
      <c r="E2">
        <v>31.28</v>
      </c>
      <c r="F2">
        <v>22.8</v>
      </c>
      <c r="G2">
        <v>7.16</v>
      </c>
      <c r="H2">
        <v>0.11</v>
      </c>
      <c r="I2">
        <v>191</v>
      </c>
      <c r="J2">
        <v>159.12</v>
      </c>
      <c r="K2">
        <v>50.28</v>
      </c>
      <c r="L2">
        <v>1</v>
      </c>
      <c r="M2">
        <v>189</v>
      </c>
      <c r="N2">
        <v>27.84</v>
      </c>
      <c r="O2">
        <v>19859.16</v>
      </c>
      <c r="P2">
        <v>261.38</v>
      </c>
      <c r="Q2">
        <v>3756.55</v>
      </c>
      <c r="R2">
        <v>355.51</v>
      </c>
      <c r="S2">
        <v>107.88</v>
      </c>
      <c r="T2">
        <v>123204.22</v>
      </c>
      <c r="U2">
        <v>0.3</v>
      </c>
      <c r="V2">
        <v>0.67</v>
      </c>
      <c r="W2">
        <v>0.52</v>
      </c>
      <c r="X2">
        <v>7.38</v>
      </c>
      <c r="Y2">
        <v>2</v>
      </c>
      <c r="Z2">
        <v>10</v>
      </c>
      <c r="AA2">
        <v>254.92462680706089</v>
      </c>
      <c r="AB2">
        <v>348.79912087805502</v>
      </c>
      <c r="AC2">
        <v>315.51022232419842</v>
      </c>
      <c r="AD2">
        <v>254924.62680706091</v>
      </c>
      <c r="AE2">
        <v>348799.12087805499</v>
      </c>
      <c r="AF2">
        <v>3.0876566284610819E-6</v>
      </c>
      <c r="AG2">
        <v>11</v>
      </c>
      <c r="AH2">
        <v>315510.22232419829</v>
      </c>
    </row>
    <row r="3" spans="1:34" x14ac:dyDescent="0.25">
      <c r="A3">
        <v>1</v>
      </c>
      <c r="B3">
        <v>80</v>
      </c>
      <c r="C3" t="s">
        <v>34</v>
      </c>
      <c r="D3">
        <v>4.3319000000000001</v>
      </c>
      <c r="E3">
        <v>23.08</v>
      </c>
      <c r="F3">
        <v>18.57</v>
      </c>
      <c r="G3">
        <v>16.38</v>
      </c>
      <c r="H3">
        <v>0.22</v>
      </c>
      <c r="I3">
        <v>68</v>
      </c>
      <c r="J3">
        <v>160.54</v>
      </c>
      <c r="K3">
        <v>50.28</v>
      </c>
      <c r="L3">
        <v>2</v>
      </c>
      <c r="M3">
        <v>66</v>
      </c>
      <c r="N3">
        <v>28.26</v>
      </c>
      <c r="O3">
        <v>20034.400000000001</v>
      </c>
      <c r="P3">
        <v>185.59</v>
      </c>
      <c r="Q3">
        <v>3754.13</v>
      </c>
      <c r="R3">
        <v>216.54</v>
      </c>
      <c r="S3">
        <v>107.88</v>
      </c>
      <c r="T3">
        <v>54337.279999999999</v>
      </c>
      <c r="U3">
        <v>0.5</v>
      </c>
      <c r="V3">
        <v>0.82</v>
      </c>
      <c r="W3">
        <v>0.28999999999999998</v>
      </c>
      <c r="X3">
        <v>3.16</v>
      </c>
      <c r="Y3">
        <v>2</v>
      </c>
      <c r="Z3">
        <v>10</v>
      </c>
      <c r="AA3">
        <v>157.0389685126178</v>
      </c>
      <c r="AB3">
        <v>214.86764478919929</v>
      </c>
      <c r="AC3">
        <v>194.36097833921309</v>
      </c>
      <c r="AD3">
        <v>157038.96851261781</v>
      </c>
      <c r="AE3">
        <v>214867.64478919929</v>
      </c>
      <c r="AF3">
        <v>4.1840026741837344E-6</v>
      </c>
      <c r="AG3">
        <v>8</v>
      </c>
      <c r="AH3">
        <v>194360.97833921309</v>
      </c>
    </row>
    <row r="4" spans="1:34" x14ac:dyDescent="0.25">
      <c r="A4">
        <v>2</v>
      </c>
      <c r="B4">
        <v>80</v>
      </c>
      <c r="C4" t="s">
        <v>34</v>
      </c>
      <c r="D4">
        <v>4.7415000000000003</v>
      </c>
      <c r="E4">
        <v>21.09</v>
      </c>
      <c r="F4">
        <v>17.22</v>
      </c>
      <c r="G4">
        <v>21.52</v>
      </c>
      <c r="H4">
        <v>0.33</v>
      </c>
      <c r="I4">
        <v>48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157.11000000000001</v>
      </c>
      <c r="Q4">
        <v>3754.47</v>
      </c>
      <c r="R4">
        <v>166.35</v>
      </c>
      <c r="S4">
        <v>107.88</v>
      </c>
      <c r="T4">
        <v>29338.12</v>
      </c>
      <c r="U4">
        <v>0.65</v>
      </c>
      <c r="V4">
        <v>0.89</v>
      </c>
      <c r="W4">
        <v>0.35</v>
      </c>
      <c r="X4">
        <v>1.81</v>
      </c>
      <c r="Y4">
        <v>2</v>
      </c>
      <c r="Z4">
        <v>10</v>
      </c>
      <c r="AA4">
        <v>130.85692756982311</v>
      </c>
      <c r="AB4">
        <v>179.04422130115989</v>
      </c>
      <c r="AC4">
        <v>161.95649211037011</v>
      </c>
      <c r="AD4">
        <v>130856.92756982311</v>
      </c>
      <c r="AE4">
        <v>179044.22130115991</v>
      </c>
      <c r="AF4">
        <v>4.5796183382908597E-6</v>
      </c>
      <c r="AG4">
        <v>7</v>
      </c>
      <c r="AH4">
        <v>161956.49211037011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2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4.28</v>
      </c>
      <c r="E2">
        <v>23.36</v>
      </c>
      <c r="F2">
        <v>19.600000000000001</v>
      </c>
      <c r="G2">
        <v>10.79</v>
      </c>
      <c r="H2">
        <v>0.22</v>
      </c>
      <c r="I2">
        <v>109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10204.209999999999</v>
      </c>
      <c r="P2">
        <v>119.75</v>
      </c>
      <c r="Q2">
        <v>3755.73</v>
      </c>
      <c r="R2">
        <v>242.86</v>
      </c>
      <c r="S2">
        <v>107.88</v>
      </c>
      <c r="T2">
        <v>67287.77</v>
      </c>
      <c r="U2">
        <v>0.44</v>
      </c>
      <c r="V2">
        <v>0.78</v>
      </c>
      <c r="W2">
        <v>0.54</v>
      </c>
      <c r="X2">
        <v>4.18</v>
      </c>
      <c r="Y2">
        <v>2</v>
      </c>
      <c r="Z2">
        <v>10</v>
      </c>
      <c r="AA2">
        <v>124.74807691786999</v>
      </c>
      <c r="AB2">
        <v>170.6858223356916</v>
      </c>
      <c r="AC2">
        <v>154.39580701107681</v>
      </c>
      <c r="AD2">
        <v>124748.07691787</v>
      </c>
      <c r="AE2">
        <v>170685.8223356916</v>
      </c>
      <c r="AF2">
        <v>4.6128018573866218E-6</v>
      </c>
      <c r="AG2">
        <v>8</v>
      </c>
      <c r="AH2">
        <v>154395.8070110768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3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4.1304999999999996</v>
      </c>
      <c r="E2">
        <v>24.21</v>
      </c>
      <c r="F2">
        <v>19.64</v>
      </c>
      <c r="G2">
        <v>10.34</v>
      </c>
      <c r="H2">
        <v>0.16</v>
      </c>
      <c r="I2">
        <v>114</v>
      </c>
      <c r="J2">
        <v>107.41</v>
      </c>
      <c r="K2">
        <v>41.65</v>
      </c>
      <c r="L2">
        <v>1</v>
      </c>
      <c r="M2">
        <v>112</v>
      </c>
      <c r="N2">
        <v>14.77</v>
      </c>
      <c r="O2">
        <v>13481.73</v>
      </c>
      <c r="P2">
        <v>155.99</v>
      </c>
      <c r="Q2">
        <v>3754.33</v>
      </c>
      <c r="R2">
        <v>249.25</v>
      </c>
      <c r="S2">
        <v>107.88</v>
      </c>
      <c r="T2">
        <v>70459.960000000006</v>
      </c>
      <c r="U2">
        <v>0.43</v>
      </c>
      <c r="V2">
        <v>0.78</v>
      </c>
      <c r="W2">
        <v>0.4</v>
      </c>
      <c r="X2">
        <v>4.2300000000000004</v>
      </c>
      <c r="Y2">
        <v>2</v>
      </c>
      <c r="Z2">
        <v>10</v>
      </c>
      <c r="AA2">
        <v>144.553032714815</v>
      </c>
      <c r="AB2">
        <v>197.78383659004299</v>
      </c>
      <c r="AC2">
        <v>178.9076248173034</v>
      </c>
      <c r="AD2">
        <v>144553.032714815</v>
      </c>
      <c r="AE2">
        <v>197783.83659004301</v>
      </c>
      <c r="AF2">
        <v>4.2587782380214086E-6</v>
      </c>
      <c r="AG2">
        <v>8</v>
      </c>
      <c r="AH2">
        <v>178907.62481730341</v>
      </c>
    </row>
    <row r="3" spans="1:34" x14ac:dyDescent="0.25">
      <c r="A3">
        <v>1</v>
      </c>
      <c r="B3">
        <v>50</v>
      </c>
      <c r="C3" t="s">
        <v>34</v>
      </c>
      <c r="D3">
        <v>4.5267999999999997</v>
      </c>
      <c r="E3">
        <v>22.09</v>
      </c>
      <c r="F3">
        <v>18.34</v>
      </c>
      <c r="G3">
        <v>14.29</v>
      </c>
      <c r="H3">
        <v>0.32</v>
      </c>
      <c r="I3">
        <v>77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133.44999999999999</v>
      </c>
      <c r="Q3">
        <v>3754.88</v>
      </c>
      <c r="R3">
        <v>202.61</v>
      </c>
      <c r="S3">
        <v>107.88</v>
      </c>
      <c r="T3">
        <v>47324.11</v>
      </c>
      <c r="U3">
        <v>0.53</v>
      </c>
      <c r="V3">
        <v>0.83</v>
      </c>
      <c r="W3">
        <v>0.44</v>
      </c>
      <c r="X3">
        <v>2.93</v>
      </c>
      <c r="Y3">
        <v>2</v>
      </c>
      <c r="Z3">
        <v>10</v>
      </c>
      <c r="AA3">
        <v>129.307329342608</v>
      </c>
      <c r="AB3">
        <v>176.92399264323629</v>
      </c>
      <c r="AC3">
        <v>160.03861509979839</v>
      </c>
      <c r="AD3">
        <v>129307.32934260801</v>
      </c>
      <c r="AE3">
        <v>176923.9926432363</v>
      </c>
      <c r="AF3">
        <v>4.6673858680245288E-6</v>
      </c>
      <c r="AG3">
        <v>8</v>
      </c>
      <c r="AH3">
        <v>160038.61509979839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4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3.9870000000000001</v>
      </c>
      <c r="E2">
        <v>25.08</v>
      </c>
      <c r="F2">
        <v>21.19</v>
      </c>
      <c r="G2">
        <v>8.42</v>
      </c>
      <c r="H2">
        <v>0.28000000000000003</v>
      </c>
      <c r="I2">
        <v>151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110.49</v>
      </c>
      <c r="Q2">
        <v>3756.46</v>
      </c>
      <c r="R2">
        <v>293.95999999999998</v>
      </c>
      <c r="S2">
        <v>107.88</v>
      </c>
      <c r="T2">
        <v>92629.39</v>
      </c>
      <c r="U2">
        <v>0.37</v>
      </c>
      <c r="V2">
        <v>0.72</v>
      </c>
      <c r="W2">
        <v>0.66</v>
      </c>
      <c r="X2">
        <v>5.77</v>
      </c>
      <c r="Y2">
        <v>2</v>
      </c>
      <c r="Z2">
        <v>10</v>
      </c>
      <c r="AA2">
        <v>130.65925582395619</v>
      </c>
      <c r="AB2">
        <v>178.7737580978029</v>
      </c>
      <c r="AC2">
        <v>161.7118415355439</v>
      </c>
      <c r="AD2">
        <v>130659.2558239561</v>
      </c>
      <c r="AE2">
        <v>178773.7580978029</v>
      </c>
      <c r="AF2">
        <v>4.4628157169784532E-6</v>
      </c>
      <c r="AG2">
        <v>9</v>
      </c>
      <c r="AH2">
        <v>161711.84153554391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5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3.0556000000000001</v>
      </c>
      <c r="E2">
        <v>32.729999999999997</v>
      </c>
      <c r="F2">
        <v>23.41</v>
      </c>
      <c r="G2">
        <v>6.85</v>
      </c>
      <c r="H2">
        <v>0.11</v>
      </c>
      <c r="I2">
        <v>205</v>
      </c>
      <c r="J2">
        <v>167.88</v>
      </c>
      <c r="K2">
        <v>51.39</v>
      </c>
      <c r="L2">
        <v>1</v>
      </c>
      <c r="M2">
        <v>203</v>
      </c>
      <c r="N2">
        <v>30.49</v>
      </c>
      <c r="O2">
        <v>20939.59</v>
      </c>
      <c r="P2">
        <v>279.91000000000003</v>
      </c>
      <c r="Q2">
        <v>3755.65</v>
      </c>
      <c r="R2">
        <v>375.92</v>
      </c>
      <c r="S2">
        <v>107.88</v>
      </c>
      <c r="T2">
        <v>133341.01999999999</v>
      </c>
      <c r="U2">
        <v>0.28999999999999998</v>
      </c>
      <c r="V2">
        <v>0.65</v>
      </c>
      <c r="W2">
        <v>0.54</v>
      </c>
      <c r="X2">
        <v>7.99</v>
      </c>
      <c r="Y2">
        <v>2</v>
      </c>
      <c r="Z2">
        <v>10</v>
      </c>
      <c r="AA2">
        <v>273.84793784444122</v>
      </c>
      <c r="AB2">
        <v>374.69082987712648</v>
      </c>
      <c r="AC2">
        <v>338.93086295553542</v>
      </c>
      <c r="AD2">
        <v>273847.93784444121</v>
      </c>
      <c r="AE2">
        <v>374690.82987712661</v>
      </c>
      <c r="AF2">
        <v>2.9247662873664791E-6</v>
      </c>
      <c r="AG2">
        <v>11</v>
      </c>
      <c r="AH2">
        <v>338930.86295553541</v>
      </c>
    </row>
    <row r="3" spans="1:34" x14ac:dyDescent="0.25">
      <c r="A3">
        <v>1</v>
      </c>
      <c r="B3">
        <v>85</v>
      </c>
      <c r="C3" t="s">
        <v>34</v>
      </c>
      <c r="D3">
        <v>4.3986999999999998</v>
      </c>
      <c r="E3">
        <v>22.73</v>
      </c>
      <c r="F3">
        <v>18.02</v>
      </c>
      <c r="G3">
        <v>15.67</v>
      </c>
      <c r="H3">
        <v>0.21</v>
      </c>
      <c r="I3">
        <v>69</v>
      </c>
      <c r="J3">
        <v>169.33</v>
      </c>
      <c r="K3">
        <v>51.39</v>
      </c>
      <c r="L3">
        <v>2</v>
      </c>
      <c r="M3">
        <v>67</v>
      </c>
      <c r="N3">
        <v>30.94</v>
      </c>
      <c r="O3">
        <v>21118.46</v>
      </c>
      <c r="P3">
        <v>188.79</v>
      </c>
      <c r="Q3">
        <v>3753.95</v>
      </c>
      <c r="R3">
        <v>196.52</v>
      </c>
      <c r="S3">
        <v>107.88</v>
      </c>
      <c r="T3">
        <v>44318.080000000002</v>
      </c>
      <c r="U3">
        <v>0.55000000000000004</v>
      </c>
      <c r="V3">
        <v>0.85</v>
      </c>
      <c r="W3">
        <v>0.3</v>
      </c>
      <c r="X3">
        <v>2.61</v>
      </c>
      <c r="Y3">
        <v>2</v>
      </c>
      <c r="Z3">
        <v>10</v>
      </c>
      <c r="AA3">
        <v>156.9918429726313</v>
      </c>
      <c r="AB3">
        <v>214.80316554635769</v>
      </c>
      <c r="AC3">
        <v>194.30265290481111</v>
      </c>
      <c r="AD3">
        <v>156991.8429726313</v>
      </c>
      <c r="AE3">
        <v>214803.16554635769</v>
      </c>
      <c r="AF3">
        <v>4.2103578571275457E-6</v>
      </c>
      <c r="AG3">
        <v>8</v>
      </c>
      <c r="AH3">
        <v>194302.65290481111</v>
      </c>
    </row>
    <row r="4" spans="1:34" x14ac:dyDescent="0.25">
      <c r="A4">
        <v>2</v>
      </c>
      <c r="B4">
        <v>85</v>
      </c>
      <c r="C4" t="s">
        <v>34</v>
      </c>
      <c r="D4">
        <v>4.7426000000000004</v>
      </c>
      <c r="E4">
        <v>21.09</v>
      </c>
      <c r="F4">
        <v>17.149999999999999</v>
      </c>
      <c r="G4">
        <v>22.37</v>
      </c>
      <c r="H4">
        <v>0.31</v>
      </c>
      <c r="I4">
        <v>46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161.04</v>
      </c>
      <c r="Q4">
        <v>3754.21</v>
      </c>
      <c r="R4">
        <v>164.25</v>
      </c>
      <c r="S4">
        <v>107.88</v>
      </c>
      <c r="T4">
        <v>28301.07</v>
      </c>
      <c r="U4">
        <v>0.66</v>
      </c>
      <c r="V4">
        <v>0.89</v>
      </c>
      <c r="W4">
        <v>0.35</v>
      </c>
      <c r="X4">
        <v>1.74</v>
      </c>
      <c r="Y4">
        <v>2</v>
      </c>
      <c r="Z4">
        <v>10</v>
      </c>
      <c r="AA4">
        <v>132.87585698103001</v>
      </c>
      <c r="AB4">
        <v>181.80660959045119</v>
      </c>
      <c r="AC4">
        <v>164.45524193836869</v>
      </c>
      <c r="AD4">
        <v>132875.85698103</v>
      </c>
      <c r="AE4">
        <v>181806.6095904512</v>
      </c>
      <c r="AF4">
        <v>4.5395328558922194E-6</v>
      </c>
      <c r="AG4">
        <v>7</v>
      </c>
      <c r="AH4">
        <v>164455.24193836871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6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3.7414999999999998</v>
      </c>
      <c r="E2">
        <v>26.73</v>
      </c>
      <c r="F2">
        <v>22.67</v>
      </c>
      <c r="G2">
        <v>7.2</v>
      </c>
      <c r="H2">
        <v>0.34</v>
      </c>
      <c r="I2">
        <v>189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105.27</v>
      </c>
      <c r="Q2">
        <v>3756.56</v>
      </c>
      <c r="R2">
        <v>342.11</v>
      </c>
      <c r="S2">
        <v>107.88</v>
      </c>
      <c r="T2">
        <v>116516.84</v>
      </c>
      <c r="U2">
        <v>0.32</v>
      </c>
      <c r="V2">
        <v>0.67</v>
      </c>
      <c r="W2">
        <v>0.77</v>
      </c>
      <c r="X2">
        <v>7.25</v>
      </c>
      <c r="Y2">
        <v>2</v>
      </c>
      <c r="Z2">
        <v>10</v>
      </c>
      <c r="AA2">
        <v>131.07530303004219</v>
      </c>
      <c r="AB2">
        <v>179.3430122398768</v>
      </c>
      <c r="AC2">
        <v>162.22676686125169</v>
      </c>
      <c r="AD2">
        <v>131075.30303004221</v>
      </c>
      <c r="AE2">
        <v>179343.01223987681</v>
      </c>
      <c r="AF2">
        <v>4.2859407214311056E-6</v>
      </c>
      <c r="AG2">
        <v>9</v>
      </c>
      <c r="AH2">
        <v>162226.7668612517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7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3.6398999999999999</v>
      </c>
      <c r="E2">
        <v>27.47</v>
      </c>
      <c r="F2">
        <v>21.16</v>
      </c>
      <c r="G2">
        <v>8.35</v>
      </c>
      <c r="H2">
        <v>0.13</v>
      </c>
      <c r="I2">
        <v>152</v>
      </c>
      <c r="J2">
        <v>133.21</v>
      </c>
      <c r="K2">
        <v>46.47</v>
      </c>
      <c r="L2">
        <v>1</v>
      </c>
      <c r="M2">
        <v>150</v>
      </c>
      <c r="N2">
        <v>20.75</v>
      </c>
      <c r="O2">
        <v>16663.419999999998</v>
      </c>
      <c r="P2">
        <v>208.4</v>
      </c>
      <c r="Q2">
        <v>3755.41</v>
      </c>
      <c r="R2">
        <v>299.85000000000002</v>
      </c>
      <c r="S2">
        <v>107.88</v>
      </c>
      <c r="T2">
        <v>95571.7</v>
      </c>
      <c r="U2">
        <v>0.36</v>
      </c>
      <c r="V2">
        <v>0.72</v>
      </c>
      <c r="W2">
        <v>0.46</v>
      </c>
      <c r="X2">
        <v>5.74</v>
      </c>
      <c r="Y2">
        <v>2</v>
      </c>
      <c r="Z2">
        <v>10</v>
      </c>
      <c r="AA2">
        <v>190.72444156752641</v>
      </c>
      <c r="AB2">
        <v>260.9575951210897</v>
      </c>
      <c r="AC2">
        <v>236.05216849909411</v>
      </c>
      <c r="AD2">
        <v>190724.4415675264</v>
      </c>
      <c r="AE2">
        <v>260957.59512108969</v>
      </c>
      <c r="AF2">
        <v>3.6221868065379549E-6</v>
      </c>
      <c r="AG2">
        <v>9</v>
      </c>
      <c r="AH2">
        <v>236052.16849909411</v>
      </c>
    </row>
    <row r="3" spans="1:34" x14ac:dyDescent="0.25">
      <c r="A3">
        <v>1</v>
      </c>
      <c r="B3">
        <v>65</v>
      </c>
      <c r="C3" t="s">
        <v>34</v>
      </c>
      <c r="D3">
        <v>4.67</v>
      </c>
      <c r="E3">
        <v>21.41</v>
      </c>
      <c r="F3">
        <v>17.63</v>
      </c>
      <c r="G3">
        <v>17.93</v>
      </c>
      <c r="H3">
        <v>0.26</v>
      </c>
      <c r="I3">
        <v>59</v>
      </c>
      <c r="J3">
        <v>134.55000000000001</v>
      </c>
      <c r="K3">
        <v>46.47</v>
      </c>
      <c r="L3">
        <v>2</v>
      </c>
      <c r="M3">
        <v>1</v>
      </c>
      <c r="N3">
        <v>21.09</v>
      </c>
      <c r="O3">
        <v>16828.84</v>
      </c>
      <c r="P3">
        <v>143.97999999999999</v>
      </c>
      <c r="Q3">
        <v>3754.76</v>
      </c>
      <c r="R3">
        <v>179.47</v>
      </c>
      <c r="S3">
        <v>107.88</v>
      </c>
      <c r="T3">
        <v>35842.97</v>
      </c>
      <c r="U3">
        <v>0.6</v>
      </c>
      <c r="V3">
        <v>0.87</v>
      </c>
      <c r="W3">
        <v>0.39</v>
      </c>
      <c r="X3">
        <v>2.21</v>
      </c>
      <c r="Y3">
        <v>2</v>
      </c>
      <c r="Z3">
        <v>10</v>
      </c>
      <c r="AA3">
        <v>125.3407161171222</v>
      </c>
      <c r="AB3">
        <v>171.49669743350441</v>
      </c>
      <c r="AC3">
        <v>155.12929332762499</v>
      </c>
      <c r="AD3">
        <v>125340.7161171222</v>
      </c>
      <c r="AE3">
        <v>171496.69743350439</v>
      </c>
      <c r="AF3">
        <v>4.6472739323971122E-6</v>
      </c>
      <c r="AG3">
        <v>7</v>
      </c>
      <c r="AH3">
        <v>155129.293327625</v>
      </c>
    </row>
    <row r="4" spans="1:34" x14ac:dyDescent="0.25">
      <c r="A4">
        <v>2</v>
      </c>
      <c r="B4">
        <v>65</v>
      </c>
      <c r="C4" t="s">
        <v>34</v>
      </c>
      <c r="D4">
        <v>4.6696999999999997</v>
      </c>
      <c r="E4">
        <v>21.41</v>
      </c>
      <c r="F4">
        <v>17.63</v>
      </c>
      <c r="G4">
        <v>17.93</v>
      </c>
      <c r="H4">
        <v>0.39</v>
      </c>
      <c r="I4">
        <v>59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145.38999999999999</v>
      </c>
      <c r="Q4">
        <v>3754.94</v>
      </c>
      <c r="R4">
        <v>179.44</v>
      </c>
      <c r="S4">
        <v>107.88</v>
      </c>
      <c r="T4">
        <v>35828.44</v>
      </c>
      <c r="U4">
        <v>0.6</v>
      </c>
      <c r="V4">
        <v>0.87</v>
      </c>
      <c r="W4">
        <v>0.39</v>
      </c>
      <c r="X4">
        <v>2.2200000000000002</v>
      </c>
      <c r="Y4">
        <v>2</v>
      </c>
      <c r="Z4">
        <v>10</v>
      </c>
      <c r="AA4">
        <v>125.7557289353428</v>
      </c>
      <c r="AB4">
        <v>172.0645362804668</v>
      </c>
      <c r="AC4">
        <v>155.64293843200031</v>
      </c>
      <c r="AD4">
        <v>125755.72893534281</v>
      </c>
      <c r="AE4">
        <v>172064.5362804668</v>
      </c>
      <c r="AF4">
        <v>4.6469753923158012E-6</v>
      </c>
      <c r="AG4">
        <v>7</v>
      </c>
      <c r="AH4">
        <v>155642.93843200029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8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3.335</v>
      </c>
      <c r="E2">
        <v>29.98</v>
      </c>
      <c r="F2">
        <v>22.27</v>
      </c>
      <c r="G2">
        <v>7.51</v>
      </c>
      <c r="H2">
        <v>0.12</v>
      </c>
      <c r="I2">
        <v>178</v>
      </c>
      <c r="J2">
        <v>150.44</v>
      </c>
      <c r="K2">
        <v>49.1</v>
      </c>
      <c r="L2">
        <v>1</v>
      </c>
      <c r="M2">
        <v>176</v>
      </c>
      <c r="N2">
        <v>25.34</v>
      </c>
      <c r="O2">
        <v>18787.759999999998</v>
      </c>
      <c r="P2">
        <v>243.8</v>
      </c>
      <c r="Q2">
        <v>3755.26</v>
      </c>
      <c r="R2">
        <v>337.36</v>
      </c>
      <c r="S2">
        <v>107.88</v>
      </c>
      <c r="T2">
        <v>114195.61</v>
      </c>
      <c r="U2">
        <v>0.32</v>
      </c>
      <c r="V2">
        <v>0.69</v>
      </c>
      <c r="W2">
        <v>0.51</v>
      </c>
      <c r="X2">
        <v>6.85</v>
      </c>
      <c r="Y2">
        <v>2</v>
      </c>
      <c r="Z2">
        <v>10</v>
      </c>
      <c r="AA2">
        <v>229.77701404054241</v>
      </c>
      <c r="AB2">
        <v>314.39104765654622</v>
      </c>
      <c r="AC2">
        <v>284.38600731890529</v>
      </c>
      <c r="AD2">
        <v>229777.01404054239</v>
      </c>
      <c r="AE2">
        <v>314391.04765654617</v>
      </c>
      <c r="AF2">
        <v>3.2517339628942028E-6</v>
      </c>
      <c r="AG2">
        <v>10</v>
      </c>
      <c r="AH2">
        <v>284386.00731890532</v>
      </c>
    </row>
    <row r="3" spans="1:34" x14ac:dyDescent="0.25">
      <c r="A3">
        <v>1</v>
      </c>
      <c r="B3">
        <v>75</v>
      </c>
      <c r="C3" t="s">
        <v>34</v>
      </c>
      <c r="D3">
        <v>4.5242000000000004</v>
      </c>
      <c r="E3">
        <v>22.1</v>
      </c>
      <c r="F3">
        <v>17.96</v>
      </c>
      <c r="G3">
        <v>17.670000000000002</v>
      </c>
      <c r="H3">
        <v>0.23</v>
      </c>
      <c r="I3">
        <v>61</v>
      </c>
      <c r="J3">
        <v>151.83000000000001</v>
      </c>
      <c r="K3">
        <v>49.1</v>
      </c>
      <c r="L3">
        <v>2</v>
      </c>
      <c r="M3">
        <v>58</v>
      </c>
      <c r="N3">
        <v>25.73</v>
      </c>
      <c r="O3">
        <v>18959.54</v>
      </c>
      <c r="P3">
        <v>166.09</v>
      </c>
      <c r="Q3">
        <v>3753.78</v>
      </c>
      <c r="R3">
        <v>194.24</v>
      </c>
      <c r="S3">
        <v>107.88</v>
      </c>
      <c r="T3">
        <v>43221.78</v>
      </c>
      <c r="U3">
        <v>0.56000000000000005</v>
      </c>
      <c r="V3">
        <v>0.85</v>
      </c>
      <c r="W3">
        <v>0.31</v>
      </c>
      <c r="X3">
        <v>2.5499999999999998</v>
      </c>
      <c r="Y3">
        <v>2</v>
      </c>
      <c r="Z3">
        <v>10</v>
      </c>
      <c r="AA3">
        <v>145.36507579864909</v>
      </c>
      <c r="AB3">
        <v>198.89490976215669</v>
      </c>
      <c r="AC3">
        <v>179.91265872527191</v>
      </c>
      <c r="AD3">
        <v>145365.07579864911</v>
      </c>
      <c r="AE3">
        <v>198894.90976215669</v>
      </c>
      <c r="AF3">
        <v>4.4112428170692517E-6</v>
      </c>
      <c r="AG3">
        <v>8</v>
      </c>
      <c r="AH3">
        <v>179912.6587252719</v>
      </c>
    </row>
    <row r="4" spans="1:34" x14ac:dyDescent="0.25">
      <c r="A4">
        <v>2</v>
      </c>
      <c r="B4">
        <v>75</v>
      </c>
      <c r="C4" t="s">
        <v>34</v>
      </c>
      <c r="D4">
        <v>4.7069999999999999</v>
      </c>
      <c r="E4">
        <v>21.24</v>
      </c>
      <c r="F4">
        <v>17.38</v>
      </c>
      <c r="G4">
        <v>20.05</v>
      </c>
      <c r="H4">
        <v>0.35</v>
      </c>
      <c r="I4">
        <v>52</v>
      </c>
      <c r="J4">
        <v>153.22999999999999</v>
      </c>
      <c r="K4">
        <v>49.1</v>
      </c>
      <c r="L4">
        <v>3</v>
      </c>
      <c r="M4">
        <v>0</v>
      </c>
      <c r="N4">
        <v>26.13</v>
      </c>
      <c r="O4">
        <v>19131.849999999999</v>
      </c>
      <c r="P4">
        <v>153.54</v>
      </c>
      <c r="Q4">
        <v>3754.33</v>
      </c>
      <c r="R4">
        <v>171.42</v>
      </c>
      <c r="S4">
        <v>107.88</v>
      </c>
      <c r="T4">
        <v>31854.29</v>
      </c>
      <c r="U4">
        <v>0.63</v>
      </c>
      <c r="V4">
        <v>0.88</v>
      </c>
      <c r="W4">
        <v>0.37</v>
      </c>
      <c r="X4">
        <v>1.97</v>
      </c>
      <c r="Y4">
        <v>2</v>
      </c>
      <c r="Z4">
        <v>10</v>
      </c>
      <c r="AA4">
        <v>129.50906747021639</v>
      </c>
      <c r="AB4">
        <v>177.20001964948801</v>
      </c>
      <c r="AC4">
        <v>160.2882984759799</v>
      </c>
      <c r="AD4">
        <v>129509.0674702164</v>
      </c>
      <c r="AE4">
        <v>177200.01964948801</v>
      </c>
      <c r="AF4">
        <v>4.5894787896081001E-6</v>
      </c>
      <c r="AG4">
        <v>7</v>
      </c>
      <c r="AH4">
        <v>160288.29847597989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9"/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2.8056000000000001</v>
      </c>
      <c r="E2">
        <v>35.64</v>
      </c>
      <c r="F2">
        <v>24.54</v>
      </c>
      <c r="G2">
        <v>6.35</v>
      </c>
      <c r="H2">
        <v>0.1</v>
      </c>
      <c r="I2">
        <v>232</v>
      </c>
      <c r="J2">
        <v>185.69</v>
      </c>
      <c r="K2">
        <v>53.44</v>
      </c>
      <c r="L2">
        <v>1</v>
      </c>
      <c r="M2">
        <v>230</v>
      </c>
      <c r="N2">
        <v>36.26</v>
      </c>
      <c r="O2">
        <v>23136.14</v>
      </c>
      <c r="P2">
        <v>317.02999999999997</v>
      </c>
      <c r="Q2">
        <v>3757.81</v>
      </c>
      <c r="R2">
        <v>413.77</v>
      </c>
      <c r="S2">
        <v>107.88</v>
      </c>
      <c r="T2">
        <v>152129.07</v>
      </c>
      <c r="U2">
        <v>0.26</v>
      </c>
      <c r="V2">
        <v>0.62</v>
      </c>
      <c r="W2">
        <v>0.57999999999999996</v>
      </c>
      <c r="X2">
        <v>9.11</v>
      </c>
      <c r="Y2">
        <v>2</v>
      </c>
      <c r="Z2">
        <v>10</v>
      </c>
      <c r="AA2">
        <v>323.20939400543551</v>
      </c>
      <c r="AB2">
        <v>442.22935187035222</v>
      </c>
      <c r="AC2">
        <v>400.02360320063849</v>
      </c>
      <c r="AD2">
        <v>323209.39400543552</v>
      </c>
      <c r="AE2">
        <v>442229.35187035223</v>
      </c>
      <c r="AF2">
        <v>2.6404176353868E-6</v>
      </c>
      <c r="AG2">
        <v>12</v>
      </c>
      <c r="AH2">
        <v>400023.60320063861</v>
      </c>
    </row>
    <row r="3" spans="1:34" x14ac:dyDescent="0.25">
      <c r="A3">
        <v>1</v>
      </c>
      <c r="B3">
        <v>95</v>
      </c>
      <c r="C3" t="s">
        <v>34</v>
      </c>
      <c r="D3">
        <v>4.3220000000000001</v>
      </c>
      <c r="E3">
        <v>23.14</v>
      </c>
      <c r="F3">
        <v>17.84</v>
      </c>
      <c r="G3">
        <v>14.08</v>
      </c>
      <c r="H3">
        <v>0.19</v>
      </c>
      <c r="I3">
        <v>76</v>
      </c>
      <c r="J3">
        <v>187.21</v>
      </c>
      <c r="K3">
        <v>53.44</v>
      </c>
      <c r="L3">
        <v>2</v>
      </c>
      <c r="M3">
        <v>74</v>
      </c>
      <c r="N3">
        <v>36.770000000000003</v>
      </c>
      <c r="O3">
        <v>23322.880000000001</v>
      </c>
      <c r="P3">
        <v>206.91</v>
      </c>
      <c r="Q3">
        <v>3754.12</v>
      </c>
      <c r="R3">
        <v>188.42</v>
      </c>
      <c r="S3">
        <v>107.88</v>
      </c>
      <c r="T3">
        <v>40235.85</v>
      </c>
      <c r="U3">
        <v>0.56999999999999995</v>
      </c>
      <c r="V3">
        <v>0.86</v>
      </c>
      <c r="W3">
        <v>0.33</v>
      </c>
      <c r="X3">
        <v>2.4300000000000002</v>
      </c>
      <c r="Y3">
        <v>2</v>
      </c>
      <c r="Z3">
        <v>10</v>
      </c>
      <c r="AA3">
        <v>166.13694683790121</v>
      </c>
      <c r="AB3">
        <v>227.31590010832181</v>
      </c>
      <c r="AC3">
        <v>205.62118964191859</v>
      </c>
      <c r="AD3">
        <v>166136.9468379012</v>
      </c>
      <c r="AE3">
        <v>227315.9001083218</v>
      </c>
      <c r="AF3">
        <v>4.0675381451888191E-6</v>
      </c>
      <c r="AG3">
        <v>8</v>
      </c>
      <c r="AH3">
        <v>205621.18964191861</v>
      </c>
    </row>
    <row r="4" spans="1:34" x14ac:dyDescent="0.25">
      <c r="A4">
        <v>2</v>
      </c>
      <c r="B4">
        <v>95</v>
      </c>
      <c r="C4" t="s">
        <v>34</v>
      </c>
      <c r="D4">
        <v>4.7483000000000004</v>
      </c>
      <c r="E4">
        <v>21.06</v>
      </c>
      <c r="F4">
        <v>16.989999999999998</v>
      </c>
      <c r="G4">
        <v>23.71</v>
      </c>
      <c r="H4">
        <v>0.28000000000000003</v>
      </c>
      <c r="I4">
        <v>43</v>
      </c>
      <c r="J4">
        <v>188.73</v>
      </c>
      <c r="K4">
        <v>53.44</v>
      </c>
      <c r="L4">
        <v>3</v>
      </c>
      <c r="M4">
        <v>25</v>
      </c>
      <c r="N4">
        <v>37.29</v>
      </c>
      <c r="O4">
        <v>23510.33</v>
      </c>
      <c r="P4">
        <v>171.88</v>
      </c>
      <c r="Q4">
        <v>3753.87</v>
      </c>
      <c r="R4">
        <v>160.12</v>
      </c>
      <c r="S4">
        <v>107.88</v>
      </c>
      <c r="T4">
        <v>26247.66</v>
      </c>
      <c r="U4">
        <v>0.67</v>
      </c>
      <c r="V4">
        <v>0.9</v>
      </c>
      <c r="W4">
        <v>0.31</v>
      </c>
      <c r="X4">
        <v>1.58</v>
      </c>
      <c r="Y4">
        <v>2</v>
      </c>
      <c r="Z4">
        <v>10</v>
      </c>
      <c r="AA4">
        <v>137.56362326620371</v>
      </c>
      <c r="AB4">
        <v>188.2206182314753</v>
      </c>
      <c r="AC4">
        <v>170.25710659681309</v>
      </c>
      <c r="AD4">
        <v>137563.62326620371</v>
      </c>
      <c r="AE4">
        <v>188220.6182314753</v>
      </c>
      <c r="AF4">
        <v>4.4687393278112146E-6</v>
      </c>
      <c r="AG4">
        <v>7</v>
      </c>
      <c r="AH4">
        <v>170257.1065968131</v>
      </c>
    </row>
    <row r="5" spans="1:34" x14ac:dyDescent="0.25">
      <c r="A5">
        <v>3</v>
      </c>
      <c r="B5">
        <v>95</v>
      </c>
      <c r="C5" t="s">
        <v>34</v>
      </c>
      <c r="D5">
        <v>4.7796000000000003</v>
      </c>
      <c r="E5">
        <v>20.92</v>
      </c>
      <c r="F5">
        <v>16.93</v>
      </c>
      <c r="G5">
        <v>24.77</v>
      </c>
      <c r="H5">
        <v>0.37</v>
      </c>
      <c r="I5">
        <v>41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169.93</v>
      </c>
      <c r="Q5">
        <v>3753.96</v>
      </c>
      <c r="R5">
        <v>156.79</v>
      </c>
      <c r="S5">
        <v>107.88</v>
      </c>
      <c r="T5">
        <v>24592.799999999999</v>
      </c>
      <c r="U5">
        <v>0.69</v>
      </c>
      <c r="V5">
        <v>0.9</v>
      </c>
      <c r="W5">
        <v>0.34</v>
      </c>
      <c r="X5">
        <v>1.52</v>
      </c>
      <c r="Y5">
        <v>2</v>
      </c>
      <c r="Z5">
        <v>10</v>
      </c>
      <c r="AA5">
        <v>136.4227280138341</v>
      </c>
      <c r="AB5">
        <v>186.65959501443771</v>
      </c>
      <c r="AC5">
        <v>168.8450652446993</v>
      </c>
      <c r="AD5">
        <v>136422.7280138341</v>
      </c>
      <c r="AE5">
        <v>186659.59501443771</v>
      </c>
      <c r="AF5">
        <v>4.4981965105841002E-6</v>
      </c>
      <c r="AG5">
        <v>7</v>
      </c>
      <c r="AH5">
        <v>168845.0652446993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2"/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2.6821000000000002</v>
      </c>
      <c r="E2">
        <v>37.28</v>
      </c>
      <c r="F2">
        <v>25.16</v>
      </c>
      <c r="G2">
        <v>6.11</v>
      </c>
      <c r="H2">
        <v>0.09</v>
      </c>
      <c r="I2">
        <v>247</v>
      </c>
      <c r="J2">
        <v>194.77</v>
      </c>
      <c r="K2">
        <v>54.38</v>
      </c>
      <c r="L2">
        <v>1</v>
      </c>
      <c r="M2">
        <v>245</v>
      </c>
      <c r="N2">
        <v>39.4</v>
      </c>
      <c r="O2">
        <v>24256.19</v>
      </c>
      <c r="P2">
        <v>336.78</v>
      </c>
      <c r="Q2">
        <v>3756.59</v>
      </c>
      <c r="R2">
        <v>434.95</v>
      </c>
      <c r="S2">
        <v>107.88</v>
      </c>
      <c r="T2">
        <v>162642.82</v>
      </c>
      <c r="U2">
        <v>0.25</v>
      </c>
      <c r="V2">
        <v>0.61</v>
      </c>
      <c r="W2">
        <v>0.61</v>
      </c>
      <c r="X2">
        <v>9.74</v>
      </c>
      <c r="Y2">
        <v>2</v>
      </c>
      <c r="Z2">
        <v>10</v>
      </c>
      <c r="AA2">
        <v>355.71534778639511</v>
      </c>
      <c r="AB2">
        <v>486.705431894931</v>
      </c>
      <c r="AC2">
        <v>440.25494857024199</v>
      </c>
      <c r="AD2">
        <v>355715.34778639511</v>
      </c>
      <c r="AE2">
        <v>486705.43189493101</v>
      </c>
      <c r="AF2">
        <v>2.5041703872781859E-6</v>
      </c>
      <c r="AG2">
        <v>13</v>
      </c>
      <c r="AH2">
        <v>440254.94857024198</v>
      </c>
    </row>
    <row r="3" spans="1:34" x14ac:dyDescent="0.25">
      <c r="A3">
        <v>1</v>
      </c>
      <c r="B3">
        <v>100</v>
      </c>
      <c r="C3" t="s">
        <v>34</v>
      </c>
      <c r="D3">
        <v>4.2230999999999996</v>
      </c>
      <c r="E3">
        <v>23.68</v>
      </c>
      <c r="F3">
        <v>18.05</v>
      </c>
      <c r="G3">
        <v>13.54</v>
      </c>
      <c r="H3">
        <v>0.18</v>
      </c>
      <c r="I3">
        <v>80</v>
      </c>
      <c r="J3">
        <v>196.32</v>
      </c>
      <c r="K3">
        <v>54.38</v>
      </c>
      <c r="L3">
        <v>2</v>
      </c>
      <c r="M3">
        <v>78</v>
      </c>
      <c r="N3">
        <v>39.950000000000003</v>
      </c>
      <c r="O3">
        <v>24447.22</v>
      </c>
      <c r="P3">
        <v>219.41</v>
      </c>
      <c r="Q3">
        <v>3754.29</v>
      </c>
      <c r="R3">
        <v>195.48</v>
      </c>
      <c r="S3">
        <v>107.88</v>
      </c>
      <c r="T3">
        <v>43742.91</v>
      </c>
      <c r="U3">
        <v>0.55000000000000004</v>
      </c>
      <c r="V3">
        <v>0.85</v>
      </c>
      <c r="W3">
        <v>0.34</v>
      </c>
      <c r="X3">
        <v>2.64</v>
      </c>
      <c r="Y3">
        <v>2</v>
      </c>
      <c r="Z3">
        <v>10</v>
      </c>
      <c r="AA3">
        <v>173.82530202202889</v>
      </c>
      <c r="AB3">
        <v>237.83544685753219</v>
      </c>
      <c r="AC3">
        <v>215.13676561366429</v>
      </c>
      <c r="AD3">
        <v>173825.30202202889</v>
      </c>
      <c r="AE3">
        <v>237835.4468575322</v>
      </c>
      <c r="AF3">
        <v>3.9429409651073811E-6</v>
      </c>
      <c r="AG3">
        <v>8</v>
      </c>
      <c r="AH3">
        <v>215136.76561366429</v>
      </c>
    </row>
    <row r="4" spans="1:34" x14ac:dyDescent="0.25">
      <c r="A4">
        <v>2</v>
      </c>
      <c r="B4">
        <v>100</v>
      </c>
      <c r="C4" t="s">
        <v>34</v>
      </c>
      <c r="D4">
        <v>4.6947000000000001</v>
      </c>
      <c r="E4">
        <v>21.3</v>
      </c>
      <c r="F4">
        <v>17.03</v>
      </c>
      <c r="G4">
        <v>22.71</v>
      </c>
      <c r="H4">
        <v>0.27</v>
      </c>
      <c r="I4">
        <v>45</v>
      </c>
      <c r="J4">
        <v>197.88</v>
      </c>
      <c r="K4">
        <v>54.38</v>
      </c>
      <c r="L4">
        <v>3</v>
      </c>
      <c r="M4">
        <v>43</v>
      </c>
      <c r="N4">
        <v>40.5</v>
      </c>
      <c r="O4">
        <v>24639</v>
      </c>
      <c r="P4">
        <v>183.57</v>
      </c>
      <c r="Q4">
        <v>3754.05</v>
      </c>
      <c r="R4">
        <v>162.04</v>
      </c>
      <c r="S4">
        <v>107.88</v>
      </c>
      <c r="T4">
        <v>27199.88</v>
      </c>
      <c r="U4">
        <v>0.67</v>
      </c>
      <c r="V4">
        <v>0.9</v>
      </c>
      <c r="W4">
        <v>0.3</v>
      </c>
      <c r="X4">
        <v>1.62</v>
      </c>
      <c r="Y4">
        <v>2</v>
      </c>
      <c r="Z4">
        <v>10</v>
      </c>
      <c r="AA4">
        <v>142.78941153807179</v>
      </c>
      <c r="AB4">
        <v>195.3707722905491</v>
      </c>
      <c r="AC4">
        <v>176.72485998779541</v>
      </c>
      <c r="AD4">
        <v>142789.41153807181</v>
      </c>
      <c r="AE4">
        <v>195370.7722905491</v>
      </c>
      <c r="AF4">
        <v>4.3832551795812613E-6</v>
      </c>
      <c r="AG4">
        <v>7</v>
      </c>
      <c r="AH4">
        <v>176724.85998779541</v>
      </c>
    </row>
    <row r="5" spans="1:34" x14ac:dyDescent="0.25">
      <c r="A5">
        <v>3</v>
      </c>
      <c r="B5">
        <v>100</v>
      </c>
      <c r="C5" t="s">
        <v>34</v>
      </c>
      <c r="D5">
        <v>4.7836999999999996</v>
      </c>
      <c r="E5">
        <v>20.9</v>
      </c>
      <c r="F5">
        <v>16.87</v>
      </c>
      <c r="G5">
        <v>25.96</v>
      </c>
      <c r="H5">
        <v>0.36</v>
      </c>
      <c r="I5">
        <v>39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174.64</v>
      </c>
      <c r="Q5">
        <v>3753.92</v>
      </c>
      <c r="R5">
        <v>155.16</v>
      </c>
      <c r="S5">
        <v>107.88</v>
      </c>
      <c r="T5">
        <v>23789.439999999999</v>
      </c>
      <c r="U5">
        <v>0.7</v>
      </c>
      <c r="V5">
        <v>0.91</v>
      </c>
      <c r="W5">
        <v>0.33</v>
      </c>
      <c r="X5">
        <v>1.46</v>
      </c>
      <c r="Y5">
        <v>2</v>
      </c>
      <c r="Z5">
        <v>10</v>
      </c>
      <c r="AA5">
        <v>138.50591241079951</v>
      </c>
      <c r="AB5">
        <v>189.50989980997369</v>
      </c>
      <c r="AC5">
        <v>171.42334095097809</v>
      </c>
      <c r="AD5">
        <v>138505.9124107995</v>
      </c>
      <c r="AE5">
        <v>189509.89980997369</v>
      </c>
      <c r="AF5">
        <v>4.4663509494883331E-6</v>
      </c>
      <c r="AG5">
        <v>7</v>
      </c>
      <c r="AH5">
        <v>171423.3409509781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20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3.9500999999999999</v>
      </c>
      <c r="E2">
        <v>25.32</v>
      </c>
      <c r="F2">
        <v>20.2</v>
      </c>
      <c r="G2">
        <v>9.5399999999999991</v>
      </c>
      <c r="H2">
        <v>0.15</v>
      </c>
      <c r="I2">
        <v>127</v>
      </c>
      <c r="J2">
        <v>116.05</v>
      </c>
      <c r="K2">
        <v>43.4</v>
      </c>
      <c r="L2">
        <v>1</v>
      </c>
      <c r="M2">
        <v>125</v>
      </c>
      <c r="N2">
        <v>16.649999999999999</v>
      </c>
      <c r="O2">
        <v>14546.17</v>
      </c>
      <c r="P2">
        <v>174.3</v>
      </c>
      <c r="Q2">
        <v>3754.42</v>
      </c>
      <c r="R2">
        <v>267.89</v>
      </c>
      <c r="S2">
        <v>107.88</v>
      </c>
      <c r="T2">
        <v>79716.28</v>
      </c>
      <c r="U2">
        <v>0.4</v>
      </c>
      <c r="V2">
        <v>0.76</v>
      </c>
      <c r="W2">
        <v>0.42</v>
      </c>
      <c r="X2">
        <v>4.78</v>
      </c>
      <c r="Y2">
        <v>2</v>
      </c>
      <c r="Z2">
        <v>10</v>
      </c>
      <c r="AA2">
        <v>165.14109698730741</v>
      </c>
      <c r="AB2">
        <v>225.95333440894541</v>
      </c>
      <c r="AC2">
        <v>204.38866530051729</v>
      </c>
      <c r="AD2">
        <v>165141.09698730739</v>
      </c>
      <c r="AE2">
        <v>225953.3344089454</v>
      </c>
      <c r="AF2">
        <v>4.0218032476003462E-6</v>
      </c>
      <c r="AG2">
        <v>9</v>
      </c>
      <c r="AH2">
        <v>204388.66530051731</v>
      </c>
    </row>
    <row r="3" spans="1:34" x14ac:dyDescent="0.25">
      <c r="A3">
        <v>1</v>
      </c>
      <c r="B3">
        <v>55</v>
      </c>
      <c r="C3" t="s">
        <v>34</v>
      </c>
      <c r="D3">
        <v>4.6323999999999996</v>
      </c>
      <c r="E3">
        <v>21.59</v>
      </c>
      <c r="F3">
        <v>17.829999999999998</v>
      </c>
      <c r="G3">
        <v>15.28</v>
      </c>
      <c r="H3">
        <v>0.3</v>
      </c>
      <c r="I3">
        <v>70</v>
      </c>
      <c r="J3">
        <v>117.34</v>
      </c>
      <c r="K3">
        <v>43.4</v>
      </c>
      <c r="L3">
        <v>2</v>
      </c>
      <c r="M3">
        <v>0</v>
      </c>
      <c r="N3">
        <v>16.940000000000001</v>
      </c>
      <c r="O3">
        <v>14705.49</v>
      </c>
      <c r="P3">
        <v>135.43</v>
      </c>
      <c r="Q3">
        <v>3754.77</v>
      </c>
      <c r="R3">
        <v>184.34</v>
      </c>
      <c r="S3">
        <v>107.88</v>
      </c>
      <c r="T3">
        <v>38227.129999999997</v>
      </c>
      <c r="U3">
        <v>0.59</v>
      </c>
      <c r="V3">
        <v>0.86</v>
      </c>
      <c r="W3">
        <v>0.44</v>
      </c>
      <c r="X3">
        <v>2.42</v>
      </c>
      <c r="Y3">
        <v>2</v>
      </c>
      <c r="Z3">
        <v>10</v>
      </c>
      <c r="AA3">
        <v>129.27786455183329</v>
      </c>
      <c r="AB3">
        <v>176.88367761660351</v>
      </c>
      <c r="AC3">
        <v>160.002147682725</v>
      </c>
      <c r="AD3">
        <v>129277.86455183331</v>
      </c>
      <c r="AE3">
        <v>176883.6776166035</v>
      </c>
      <c r="AF3">
        <v>4.7164885355266564E-6</v>
      </c>
      <c r="AG3">
        <v>8</v>
      </c>
      <c r="AH3">
        <v>160002.14768272499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1"/>
  <dimension ref="A1:Z4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2.6821000000000002</v>
      </c>
      <c r="E2">
        <v>37.28</v>
      </c>
      <c r="F2">
        <v>25.16</v>
      </c>
      <c r="G2">
        <v>6.11</v>
      </c>
      <c r="H2">
        <v>0.09</v>
      </c>
      <c r="I2">
        <v>247</v>
      </c>
      <c r="J2">
        <v>194.77</v>
      </c>
      <c r="K2">
        <v>54.38</v>
      </c>
      <c r="L2">
        <v>1</v>
      </c>
      <c r="M2">
        <v>245</v>
      </c>
      <c r="N2">
        <v>39.4</v>
      </c>
      <c r="O2">
        <v>24256.19</v>
      </c>
      <c r="P2">
        <v>336.78</v>
      </c>
      <c r="Q2">
        <v>3756.59</v>
      </c>
      <c r="R2">
        <v>434.95</v>
      </c>
      <c r="S2">
        <v>107.88</v>
      </c>
      <c r="T2">
        <v>162642.82</v>
      </c>
      <c r="U2">
        <v>0.25</v>
      </c>
      <c r="V2">
        <v>0.61</v>
      </c>
      <c r="W2">
        <v>0.61</v>
      </c>
      <c r="X2">
        <v>9.74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4.2230999999999996</v>
      </c>
      <c r="E3">
        <v>23.68</v>
      </c>
      <c r="F3">
        <v>18.05</v>
      </c>
      <c r="G3">
        <v>13.54</v>
      </c>
      <c r="H3">
        <v>0.18</v>
      </c>
      <c r="I3">
        <v>80</v>
      </c>
      <c r="J3">
        <v>196.32</v>
      </c>
      <c r="K3">
        <v>54.38</v>
      </c>
      <c r="L3">
        <v>2</v>
      </c>
      <c r="M3">
        <v>78</v>
      </c>
      <c r="N3">
        <v>39.950000000000003</v>
      </c>
      <c r="O3">
        <v>24447.22</v>
      </c>
      <c r="P3">
        <v>219.41</v>
      </c>
      <c r="Q3">
        <v>3754.29</v>
      </c>
      <c r="R3">
        <v>195.48</v>
      </c>
      <c r="S3">
        <v>107.88</v>
      </c>
      <c r="T3">
        <v>43742.91</v>
      </c>
      <c r="U3">
        <v>0.55000000000000004</v>
      </c>
      <c r="V3">
        <v>0.85</v>
      </c>
      <c r="W3">
        <v>0.34</v>
      </c>
      <c r="X3">
        <v>2.64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4.6947000000000001</v>
      </c>
      <c r="E4">
        <v>21.3</v>
      </c>
      <c r="F4">
        <v>17.03</v>
      </c>
      <c r="G4">
        <v>22.71</v>
      </c>
      <c r="H4">
        <v>0.27</v>
      </c>
      <c r="I4">
        <v>45</v>
      </c>
      <c r="J4">
        <v>197.88</v>
      </c>
      <c r="K4">
        <v>54.38</v>
      </c>
      <c r="L4">
        <v>3</v>
      </c>
      <c r="M4">
        <v>43</v>
      </c>
      <c r="N4">
        <v>40.5</v>
      </c>
      <c r="O4">
        <v>24639</v>
      </c>
      <c r="P4">
        <v>183.57</v>
      </c>
      <c r="Q4">
        <v>3754.05</v>
      </c>
      <c r="R4">
        <v>162.04</v>
      </c>
      <c r="S4">
        <v>107.88</v>
      </c>
      <c r="T4">
        <v>27199.88</v>
      </c>
      <c r="U4">
        <v>0.67</v>
      </c>
      <c r="V4">
        <v>0.9</v>
      </c>
      <c r="W4">
        <v>0.3</v>
      </c>
      <c r="X4">
        <v>1.62</v>
      </c>
      <c r="Y4">
        <v>2</v>
      </c>
      <c r="Z4">
        <v>10</v>
      </c>
    </row>
    <row r="5" spans="1:26" x14ac:dyDescent="0.25">
      <c r="A5">
        <v>3</v>
      </c>
      <c r="B5">
        <v>100</v>
      </c>
      <c r="C5" t="s">
        <v>34</v>
      </c>
      <c r="D5">
        <v>4.7836999999999996</v>
      </c>
      <c r="E5">
        <v>20.9</v>
      </c>
      <c r="F5">
        <v>16.87</v>
      </c>
      <c r="G5">
        <v>25.96</v>
      </c>
      <c r="H5">
        <v>0.36</v>
      </c>
      <c r="I5">
        <v>39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174.64</v>
      </c>
      <c r="Q5">
        <v>3753.92</v>
      </c>
      <c r="R5">
        <v>155.16</v>
      </c>
      <c r="S5">
        <v>107.88</v>
      </c>
      <c r="T5">
        <v>23789.439999999999</v>
      </c>
      <c r="U5">
        <v>0.7</v>
      </c>
      <c r="V5">
        <v>0.91</v>
      </c>
      <c r="W5">
        <v>0.33</v>
      </c>
      <c r="X5">
        <v>1.46</v>
      </c>
      <c r="Y5">
        <v>2</v>
      </c>
      <c r="Z5">
        <v>10</v>
      </c>
    </row>
    <row r="6" spans="1:26" x14ac:dyDescent="0.25">
      <c r="A6">
        <v>0</v>
      </c>
      <c r="B6">
        <v>40</v>
      </c>
      <c r="C6" t="s">
        <v>34</v>
      </c>
      <c r="D6">
        <v>4.3719999999999999</v>
      </c>
      <c r="E6">
        <v>22.87</v>
      </c>
      <c r="F6">
        <v>19.100000000000001</v>
      </c>
      <c r="G6">
        <v>11.81</v>
      </c>
      <c r="H6">
        <v>0.2</v>
      </c>
      <c r="I6">
        <v>97</v>
      </c>
      <c r="J6">
        <v>89.87</v>
      </c>
      <c r="K6">
        <v>37.549999999999997</v>
      </c>
      <c r="L6">
        <v>1</v>
      </c>
      <c r="M6">
        <v>23</v>
      </c>
      <c r="N6">
        <v>11.32</v>
      </c>
      <c r="O6">
        <v>11317.98</v>
      </c>
      <c r="P6">
        <v>124.65</v>
      </c>
      <c r="Q6">
        <v>3754.53</v>
      </c>
      <c r="R6">
        <v>228.03</v>
      </c>
      <c r="S6">
        <v>107.88</v>
      </c>
      <c r="T6">
        <v>59936.56</v>
      </c>
      <c r="U6">
        <v>0.47</v>
      </c>
      <c r="V6">
        <v>0.8</v>
      </c>
      <c r="W6">
        <v>0.47</v>
      </c>
      <c r="X6">
        <v>3.69</v>
      </c>
      <c r="Y6">
        <v>2</v>
      </c>
      <c r="Z6">
        <v>10</v>
      </c>
    </row>
    <row r="7" spans="1:26" x14ac:dyDescent="0.25">
      <c r="A7">
        <v>1</v>
      </c>
      <c r="B7">
        <v>40</v>
      </c>
      <c r="C7" t="s">
        <v>34</v>
      </c>
      <c r="D7">
        <v>4.3882000000000003</v>
      </c>
      <c r="E7">
        <v>22.79</v>
      </c>
      <c r="F7">
        <v>19.05</v>
      </c>
      <c r="G7">
        <v>12.03</v>
      </c>
      <c r="H7">
        <v>0.39</v>
      </c>
      <c r="I7">
        <v>95</v>
      </c>
      <c r="J7">
        <v>91.1</v>
      </c>
      <c r="K7">
        <v>37.549999999999997</v>
      </c>
      <c r="L7">
        <v>2</v>
      </c>
      <c r="M7">
        <v>0</v>
      </c>
      <c r="N7">
        <v>11.54</v>
      </c>
      <c r="O7">
        <v>11468.97</v>
      </c>
      <c r="P7">
        <v>125.46</v>
      </c>
      <c r="Q7">
        <v>3754.91</v>
      </c>
      <c r="R7">
        <v>225.61</v>
      </c>
      <c r="S7">
        <v>107.88</v>
      </c>
      <c r="T7">
        <v>58737.27</v>
      </c>
      <c r="U7">
        <v>0.48</v>
      </c>
      <c r="V7">
        <v>0.8</v>
      </c>
      <c r="W7">
        <v>0.49</v>
      </c>
      <c r="X7">
        <v>3.64</v>
      </c>
      <c r="Y7">
        <v>2</v>
      </c>
      <c r="Z7">
        <v>10</v>
      </c>
    </row>
    <row r="8" spans="1:26" x14ac:dyDescent="0.25">
      <c r="A8">
        <v>0</v>
      </c>
      <c r="B8">
        <v>30</v>
      </c>
      <c r="C8" t="s">
        <v>34</v>
      </c>
      <c r="D8">
        <v>4.1604999999999999</v>
      </c>
      <c r="E8">
        <v>24.04</v>
      </c>
      <c r="F8">
        <v>20.23</v>
      </c>
      <c r="G8">
        <v>9.6300000000000008</v>
      </c>
      <c r="H8">
        <v>0.24</v>
      </c>
      <c r="I8">
        <v>126</v>
      </c>
      <c r="J8">
        <v>71.52</v>
      </c>
      <c r="K8">
        <v>32.270000000000003</v>
      </c>
      <c r="L8">
        <v>1</v>
      </c>
      <c r="M8">
        <v>0</v>
      </c>
      <c r="N8">
        <v>8.25</v>
      </c>
      <c r="O8">
        <v>9054.6</v>
      </c>
      <c r="P8">
        <v>115.12</v>
      </c>
      <c r="Q8">
        <v>3755.41</v>
      </c>
      <c r="R8">
        <v>263.31</v>
      </c>
      <c r="S8">
        <v>107.88</v>
      </c>
      <c r="T8">
        <v>77432.070000000007</v>
      </c>
      <c r="U8">
        <v>0.41</v>
      </c>
      <c r="V8">
        <v>0.76</v>
      </c>
      <c r="W8">
        <v>0.59</v>
      </c>
      <c r="X8">
        <v>4.82</v>
      </c>
      <c r="Y8">
        <v>2</v>
      </c>
      <c r="Z8">
        <v>10</v>
      </c>
    </row>
    <row r="9" spans="1:26" x14ac:dyDescent="0.25">
      <c r="A9">
        <v>0</v>
      </c>
      <c r="B9">
        <v>15</v>
      </c>
      <c r="C9" t="s">
        <v>34</v>
      </c>
      <c r="D9">
        <v>3.3822999999999999</v>
      </c>
      <c r="E9">
        <v>29.57</v>
      </c>
      <c r="F9">
        <v>25.08</v>
      </c>
      <c r="G9">
        <v>5.99</v>
      </c>
      <c r="H9">
        <v>0.43</v>
      </c>
      <c r="I9">
        <v>251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98.46</v>
      </c>
      <c r="Q9">
        <v>3758.2</v>
      </c>
      <c r="R9">
        <v>419.23</v>
      </c>
      <c r="S9">
        <v>107.88</v>
      </c>
      <c r="T9">
        <v>154764.85999999999</v>
      </c>
      <c r="U9">
        <v>0.26</v>
      </c>
      <c r="V9">
        <v>0.61</v>
      </c>
      <c r="W9">
        <v>0.95</v>
      </c>
      <c r="X9">
        <v>9.65</v>
      </c>
      <c r="Y9">
        <v>2</v>
      </c>
      <c r="Z9">
        <v>10</v>
      </c>
    </row>
    <row r="10" spans="1:26" x14ac:dyDescent="0.25">
      <c r="A10">
        <v>0</v>
      </c>
      <c r="B10">
        <v>70</v>
      </c>
      <c r="C10" t="s">
        <v>34</v>
      </c>
      <c r="D10">
        <v>3.4826999999999999</v>
      </c>
      <c r="E10">
        <v>28.71</v>
      </c>
      <c r="F10">
        <v>21.72</v>
      </c>
      <c r="G10">
        <v>7.9</v>
      </c>
      <c r="H10">
        <v>0.12</v>
      </c>
      <c r="I10">
        <v>165</v>
      </c>
      <c r="J10">
        <v>141.81</v>
      </c>
      <c r="K10">
        <v>47.83</v>
      </c>
      <c r="L10">
        <v>1</v>
      </c>
      <c r="M10">
        <v>163</v>
      </c>
      <c r="N10">
        <v>22.98</v>
      </c>
      <c r="O10">
        <v>17723.39</v>
      </c>
      <c r="P10">
        <v>226.14</v>
      </c>
      <c r="Q10">
        <v>3755.53</v>
      </c>
      <c r="R10">
        <v>318.95</v>
      </c>
      <c r="S10">
        <v>107.88</v>
      </c>
      <c r="T10">
        <v>105052.6</v>
      </c>
      <c r="U10">
        <v>0.34</v>
      </c>
      <c r="V10">
        <v>0.7</v>
      </c>
      <c r="W10">
        <v>0.48</v>
      </c>
      <c r="X10">
        <v>6.3</v>
      </c>
      <c r="Y10">
        <v>2</v>
      </c>
      <c r="Z10">
        <v>10</v>
      </c>
    </row>
    <row r="11" spans="1:26" x14ac:dyDescent="0.25">
      <c r="A11">
        <v>1</v>
      </c>
      <c r="B11">
        <v>70</v>
      </c>
      <c r="C11" t="s">
        <v>34</v>
      </c>
      <c r="D11">
        <v>4.6516000000000002</v>
      </c>
      <c r="E11">
        <v>21.5</v>
      </c>
      <c r="F11">
        <v>17.62</v>
      </c>
      <c r="G11">
        <v>18.55</v>
      </c>
      <c r="H11">
        <v>0.25</v>
      </c>
      <c r="I11">
        <v>57</v>
      </c>
      <c r="J11">
        <v>143.16999999999999</v>
      </c>
      <c r="K11">
        <v>47.83</v>
      </c>
      <c r="L11">
        <v>2</v>
      </c>
      <c r="M11">
        <v>24</v>
      </c>
      <c r="N11">
        <v>23.34</v>
      </c>
      <c r="O11">
        <v>17891.86</v>
      </c>
      <c r="P11">
        <v>150.55000000000001</v>
      </c>
      <c r="Q11">
        <v>3754.39</v>
      </c>
      <c r="R11">
        <v>180.56</v>
      </c>
      <c r="S11">
        <v>107.88</v>
      </c>
      <c r="T11">
        <v>36398.129999999997</v>
      </c>
      <c r="U11">
        <v>0.6</v>
      </c>
      <c r="V11">
        <v>0.87</v>
      </c>
      <c r="W11">
        <v>0.35</v>
      </c>
      <c r="X11">
        <v>2.21</v>
      </c>
      <c r="Y11">
        <v>2</v>
      </c>
      <c r="Z11">
        <v>10</v>
      </c>
    </row>
    <row r="12" spans="1:26" x14ac:dyDescent="0.25">
      <c r="A12">
        <v>2</v>
      </c>
      <c r="B12">
        <v>70</v>
      </c>
      <c r="C12" t="s">
        <v>34</v>
      </c>
      <c r="D12">
        <v>4.6906999999999996</v>
      </c>
      <c r="E12">
        <v>21.32</v>
      </c>
      <c r="F12">
        <v>17.5</v>
      </c>
      <c r="G12">
        <v>19.09</v>
      </c>
      <c r="H12">
        <v>0.37</v>
      </c>
      <c r="I12">
        <v>55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18060.849999999999</v>
      </c>
      <c r="P12">
        <v>149.71</v>
      </c>
      <c r="Q12">
        <v>3753.71</v>
      </c>
      <c r="R12">
        <v>175.58</v>
      </c>
      <c r="S12">
        <v>107.88</v>
      </c>
      <c r="T12">
        <v>33921.279999999999</v>
      </c>
      <c r="U12">
        <v>0.61</v>
      </c>
      <c r="V12">
        <v>0.87</v>
      </c>
      <c r="W12">
        <v>0.38</v>
      </c>
      <c r="X12">
        <v>2.09</v>
      </c>
      <c r="Y12">
        <v>2</v>
      </c>
      <c r="Z12">
        <v>10</v>
      </c>
    </row>
    <row r="13" spans="1:26" x14ac:dyDescent="0.25">
      <c r="A13">
        <v>0</v>
      </c>
      <c r="B13">
        <v>90</v>
      </c>
      <c r="C13" t="s">
        <v>34</v>
      </c>
      <c r="D13">
        <v>2.9317000000000002</v>
      </c>
      <c r="E13">
        <v>34.11</v>
      </c>
      <c r="F13">
        <v>23.94</v>
      </c>
      <c r="G13">
        <v>6.59</v>
      </c>
      <c r="H13">
        <v>0.1</v>
      </c>
      <c r="I13">
        <v>218</v>
      </c>
      <c r="J13">
        <v>176.73</v>
      </c>
      <c r="K13">
        <v>52.44</v>
      </c>
      <c r="L13">
        <v>1</v>
      </c>
      <c r="M13">
        <v>216</v>
      </c>
      <c r="N13">
        <v>33.29</v>
      </c>
      <c r="O13">
        <v>22031.19</v>
      </c>
      <c r="P13">
        <v>297.85000000000002</v>
      </c>
      <c r="Q13">
        <v>3756.35</v>
      </c>
      <c r="R13">
        <v>393.57</v>
      </c>
      <c r="S13">
        <v>107.88</v>
      </c>
      <c r="T13">
        <v>142097.94</v>
      </c>
      <c r="U13">
        <v>0.27</v>
      </c>
      <c r="V13">
        <v>0.64</v>
      </c>
      <c r="W13">
        <v>0.56000000000000005</v>
      </c>
      <c r="X13">
        <v>8.52</v>
      </c>
      <c r="Y13">
        <v>2</v>
      </c>
      <c r="Z13">
        <v>10</v>
      </c>
    </row>
    <row r="14" spans="1:26" x14ac:dyDescent="0.25">
      <c r="A14">
        <v>1</v>
      </c>
      <c r="B14">
        <v>90</v>
      </c>
      <c r="C14" t="s">
        <v>34</v>
      </c>
      <c r="D14">
        <v>4.3937999999999997</v>
      </c>
      <c r="E14">
        <v>22.76</v>
      </c>
      <c r="F14">
        <v>17.78</v>
      </c>
      <c r="G14">
        <v>14.82</v>
      </c>
      <c r="H14">
        <v>0.2</v>
      </c>
      <c r="I14">
        <v>72</v>
      </c>
      <c r="J14">
        <v>178.21</v>
      </c>
      <c r="K14">
        <v>52.44</v>
      </c>
      <c r="L14">
        <v>2</v>
      </c>
      <c r="M14">
        <v>70</v>
      </c>
      <c r="N14">
        <v>33.770000000000003</v>
      </c>
      <c r="O14">
        <v>22213.89</v>
      </c>
      <c r="P14">
        <v>196.07</v>
      </c>
      <c r="Q14">
        <v>3754.11</v>
      </c>
      <c r="R14">
        <v>187.19</v>
      </c>
      <c r="S14">
        <v>107.88</v>
      </c>
      <c r="T14">
        <v>39642.239999999998</v>
      </c>
      <c r="U14">
        <v>0.57999999999999996</v>
      </c>
      <c r="V14">
        <v>0.86</v>
      </c>
      <c r="W14">
        <v>0.31</v>
      </c>
      <c r="X14">
        <v>2.37</v>
      </c>
      <c r="Y14">
        <v>2</v>
      </c>
      <c r="Z14">
        <v>10</v>
      </c>
    </row>
    <row r="15" spans="1:26" x14ac:dyDescent="0.25">
      <c r="A15">
        <v>2</v>
      </c>
      <c r="B15">
        <v>90</v>
      </c>
      <c r="C15" t="s">
        <v>34</v>
      </c>
      <c r="D15">
        <v>4.7693000000000003</v>
      </c>
      <c r="E15">
        <v>20.97</v>
      </c>
      <c r="F15">
        <v>17.02</v>
      </c>
      <c r="G15">
        <v>23.75</v>
      </c>
      <c r="H15">
        <v>0.3</v>
      </c>
      <c r="I15">
        <v>43</v>
      </c>
      <c r="J15">
        <v>179.7</v>
      </c>
      <c r="K15">
        <v>52.44</v>
      </c>
      <c r="L15">
        <v>3</v>
      </c>
      <c r="M15">
        <v>4</v>
      </c>
      <c r="N15">
        <v>34.26</v>
      </c>
      <c r="O15">
        <v>22397.24</v>
      </c>
      <c r="P15">
        <v>164.8</v>
      </c>
      <c r="Q15">
        <v>3753.94</v>
      </c>
      <c r="R15">
        <v>159.97</v>
      </c>
      <c r="S15">
        <v>107.88</v>
      </c>
      <c r="T15">
        <v>26174.94</v>
      </c>
      <c r="U15">
        <v>0.67</v>
      </c>
      <c r="V15">
        <v>0.9</v>
      </c>
      <c r="W15">
        <v>0.34</v>
      </c>
      <c r="X15">
        <v>1.61</v>
      </c>
      <c r="Y15">
        <v>2</v>
      </c>
      <c r="Z15">
        <v>10</v>
      </c>
    </row>
    <row r="16" spans="1:26" x14ac:dyDescent="0.25">
      <c r="A16">
        <v>3</v>
      </c>
      <c r="B16">
        <v>90</v>
      </c>
      <c r="C16" t="s">
        <v>34</v>
      </c>
      <c r="D16">
        <v>4.7690000000000001</v>
      </c>
      <c r="E16">
        <v>20.97</v>
      </c>
      <c r="F16">
        <v>17.02</v>
      </c>
      <c r="G16">
        <v>23.75</v>
      </c>
      <c r="H16">
        <v>0.39</v>
      </c>
      <c r="I16">
        <v>43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166.14</v>
      </c>
      <c r="Q16">
        <v>3753.99</v>
      </c>
      <c r="R16">
        <v>159.88</v>
      </c>
      <c r="S16">
        <v>107.88</v>
      </c>
      <c r="T16">
        <v>26132.27</v>
      </c>
      <c r="U16">
        <v>0.67</v>
      </c>
      <c r="V16">
        <v>0.9</v>
      </c>
      <c r="W16">
        <v>0.34</v>
      </c>
      <c r="X16">
        <v>1.61</v>
      </c>
      <c r="Y16">
        <v>2</v>
      </c>
      <c r="Z16">
        <v>10</v>
      </c>
    </row>
    <row r="17" spans="1:26" x14ac:dyDescent="0.25">
      <c r="A17">
        <v>0</v>
      </c>
      <c r="B17">
        <v>10</v>
      </c>
      <c r="C17" t="s">
        <v>34</v>
      </c>
      <c r="D17">
        <v>2.7985000000000002</v>
      </c>
      <c r="E17">
        <v>35.729999999999997</v>
      </c>
      <c r="F17">
        <v>29.91</v>
      </c>
      <c r="G17">
        <v>4.7699999999999996</v>
      </c>
      <c r="H17">
        <v>0.64</v>
      </c>
      <c r="I17">
        <v>376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86.63</v>
      </c>
      <c r="Q17">
        <v>3760.71</v>
      </c>
      <c r="R17">
        <v>574.69000000000005</v>
      </c>
      <c r="S17">
        <v>107.88</v>
      </c>
      <c r="T17">
        <v>231869.62</v>
      </c>
      <c r="U17">
        <v>0.19</v>
      </c>
      <c r="V17">
        <v>0.51</v>
      </c>
      <c r="W17">
        <v>1.32</v>
      </c>
      <c r="X17">
        <v>14.48</v>
      </c>
      <c r="Y17">
        <v>2</v>
      </c>
      <c r="Z17">
        <v>10</v>
      </c>
    </row>
    <row r="18" spans="1:26" x14ac:dyDescent="0.25">
      <c r="A18">
        <v>0</v>
      </c>
      <c r="B18">
        <v>45</v>
      </c>
      <c r="C18" t="s">
        <v>34</v>
      </c>
      <c r="D18">
        <v>4.3221999999999996</v>
      </c>
      <c r="E18">
        <v>23.14</v>
      </c>
      <c r="F18">
        <v>19.09</v>
      </c>
      <c r="G18">
        <v>11.46</v>
      </c>
      <c r="H18">
        <v>0.18</v>
      </c>
      <c r="I18">
        <v>100</v>
      </c>
      <c r="J18">
        <v>98.71</v>
      </c>
      <c r="K18">
        <v>39.72</v>
      </c>
      <c r="L18">
        <v>1</v>
      </c>
      <c r="M18">
        <v>89</v>
      </c>
      <c r="N18">
        <v>12.99</v>
      </c>
      <c r="O18">
        <v>12407.75</v>
      </c>
      <c r="P18">
        <v>136.88</v>
      </c>
      <c r="Q18">
        <v>3755.37</v>
      </c>
      <c r="R18">
        <v>230.22</v>
      </c>
      <c r="S18">
        <v>107.88</v>
      </c>
      <c r="T18">
        <v>61012.82</v>
      </c>
      <c r="U18">
        <v>0.47</v>
      </c>
      <c r="V18">
        <v>0.8</v>
      </c>
      <c r="W18">
        <v>0.39</v>
      </c>
      <c r="X18">
        <v>3.68</v>
      </c>
      <c r="Y18">
        <v>2</v>
      </c>
      <c r="Z18">
        <v>10</v>
      </c>
    </row>
    <row r="19" spans="1:26" x14ac:dyDescent="0.25">
      <c r="A19">
        <v>1</v>
      </c>
      <c r="B19">
        <v>45</v>
      </c>
      <c r="C19" t="s">
        <v>34</v>
      </c>
      <c r="D19">
        <v>4.4642999999999997</v>
      </c>
      <c r="E19">
        <v>22.4</v>
      </c>
      <c r="F19">
        <v>18.66</v>
      </c>
      <c r="G19">
        <v>13.18</v>
      </c>
      <c r="H19">
        <v>0.35</v>
      </c>
      <c r="I19">
        <v>85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129.4</v>
      </c>
      <c r="Q19">
        <v>3754.31</v>
      </c>
      <c r="R19">
        <v>213.05</v>
      </c>
      <c r="S19">
        <v>107.88</v>
      </c>
      <c r="T19">
        <v>52503.67</v>
      </c>
      <c r="U19">
        <v>0.51</v>
      </c>
      <c r="V19">
        <v>0.82</v>
      </c>
      <c r="W19">
        <v>0.47</v>
      </c>
      <c r="X19">
        <v>3.25</v>
      </c>
      <c r="Y19">
        <v>2</v>
      </c>
      <c r="Z19">
        <v>10</v>
      </c>
    </row>
    <row r="20" spans="1:26" x14ac:dyDescent="0.25">
      <c r="A20">
        <v>0</v>
      </c>
      <c r="B20">
        <v>60</v>
      </c>
      <c r="C20" t="s">
        <v>34</v>
      </c>
      <c r="D20">
        <v>3.7856000000000001</v>
      </c>
      <c r="E20">
        <v>26.42</v>
      </c>
      <c r="F20">
        <v>20.71</v>
      </c>
      <c r="G20">
        <v>8.8699999999999992</v>
      </c>
      <c r="H20">
        <v>0.14000000000000001</v>
      </c>
      <c r="I20">
        <v>140</v>
      </c>
      <c r="J20">
        <v>124.63</v>
      </c>
      <c r="K20">
        <v>45</v>
      </c>
      <c r="L20">
        <v>1</v>
      </c>
      <c r="M20">
        <v>138</v>
      </c>
      <c r="N20">
        <v>18.64</v>
      </c>
      <c r="O20">
        <v>15605.44</v>
      </c>
      <c r="P20">
        <v>192</v>
      </c>
      <c r="Q20">
        <v>3755.15</v>
      </c>
      <c r="R20">
        <v>284.88</v>
      </c>
      <c r="S20">
        <v>107.88</v>
      </c>
      <c r="T20">
        <v>88145.87</v>
      </c>
      <c r="U20">
        <v>0.38</v>
      </c>
      <c r="V20">
        <v>0.74</v>
      </c>
      <c r="W20">
        <v>0.45</v>
      </c>
      <c r="X20">
        <v>5.29</v>
      </c>
      <c r="Y20">
        <v>2</v>
      </c>
      <c r="Z20">
        <v>10</v>
      </c>
    </row>
    <row r="21" spans="1:26" x14ac:dyDescent="0.25">
      <c r="A21">
        <v>1</v>
      </c>
      <c r="B21">
        <v>60</v>
      </c>
      <c r="C21" t="s">
        <v>34</v>
      </c>
      <c r="D21">
        <v>4.6269999999999998</v>
      </c>
      <c r="E21">
        <v>21.61</v>
      </c>
      <c r="F21">
        <v>17.84</v>
      </c>
      <c r="G21">
        <v>16.73</v>
      </c>
      <c r="H21">
        <v>0.28000000000000003</v>
      </c>
      <c r="I21">
        <v>64</v>
      </c>
      <c r="J21">
        <v>125.95</v>
      </c>
      <c r="K21">
        <v>45</v>
      </c>
      <c r="L21">
        <v>2</v>
      </c>
      <c r="M21">
        <v>0</v>
      </c>
      <c r="N21">
        <v>18.95</v>
      </c>
      <c r="O21">
        <v>15767.7</v>
      </c>
      <c r="P21">
        <v>140.77000000000001</v>
      </c>
      <c r="Q21">
        <v>3754.22</v>
      </c>
      <c r="R21">
        <v>186.63</v>
      </c>
      <c r="S21">
        <v>107.88</v>
      </c>
      <c r="T21">
        <v>39400.769999999997</v>
      </c>
      <c r="U21">
        <v>0.57999999999999996</v>
      </c>
      <c r="V21">
        <v>0.86</v>
      </c>
      <c r="W21">
        <v>0.4</v>
      </c>
      <c r="X21">
        <v>2.4300000000000002</v>
      </c>
      <c r="Y21">
        <v>2</v>
      </c>
      <c r="Z21">
        <v>10</v>
      </c>
    </row>
    <row r="22" spans="1:26" x14ac:dyDescent="0.25">
      <c r="A22">
        <v>0</v>
      </c>
      <c r="B22">
        <v>80</v>
      </c>
      <c r="C22" t="s">
        <v>34</v>
      </c>
      <c r="D22">
        <v>3.1968000000000001</v>
      </c>
      <c r="E22">
        <v>31.28</v>
      </c>
      <c r="F22">
        <v>22.8</v>
      </c>
      <c r="G22">
        <v>7.16</v>
      </c>
      <c r="H22">
        <v>0.11</v>
      </c>
      <c r="I22">
        <v>191</v>
      </c>
      <c r="J22">
        <v>159.12</v>
      </c>
      <c r="K22">
        <v>50.28</v>
      </c>
      <c r="L22">
        <v>1</v>
      </c>
      <c r="M22">
        <v>189</v>
      </c>
      <c r="N22">
        <v>27.84</v>
      </c>
      <c r="O22">
        <v>19859.16</v>
      </c>
      <c r="P22">
        <v>261.38</v>
      </c>
      <c r="Q22">
        <v>3756.55</v>
      </c>
      <c r="R22">
        <v>355.51</v>
      </c>
      <c r="S22">
        <v>107.88</v>
      </c>
      <c r="T22">
        <v>123204.22</v>
      </c>
      <c r="U22">
        <v>0.3</v>
      </c>
      <c r="V22">
        <v>0.67</v>
      </c>
      <c r="W22">
        <v>0.52</v>
      </c>
      <c r="X22">
        <v>7.38</v>
      </c>
      <c r="Y22">
        <v>2</v>
      </c>
      <c r="Z22">
        <v>10</v>
      </c>
    </row>
    <row r="23" spans="1:26" x14ac:dyDescent="0.25">
      <c r="A23">
        <v>1</v>
      </c>
      <c r="B23">
        <v>80</v>
      </c>
      <c r="C23" t="s">
        <v>34</v>
      </c>
      <c r="D23">
        <v>4.3319000000000001</v>
      </c>
      <c r="E23">
        <v>23.08</v>
      </c>
      <c r="F23">
        <v>18.57</v>
      </c>
      <c r="G23">
        <v>16.38</v>
      </c>
      <c r="H23">
        <v>0.22</v>
      </c>
      <c r="I23">
        <v>68</v>
      </c>
      <c r="J23">
        <v>160.54</v>
      </c>
      <c r="K23">
        <v>50.28</v>
      </c>
      <c r="L23">
        <v>2</v>
      </c>
      <c r="M23">
        <v>66</v>
      </c>
      <c r="N23">
        <v>28.26</v>
      </c>
      <c r="O23">
        <v>20034.400000000001</v>
      </c>
      <c r="P23">
        <v>185.59</v>
      </c>
      <c r="Q23">
        <v>3754.13</v>
      </c>
      <c r="R23">
        <v>216.54</v>
      </c>
      <c r="S23">
        <v>107.88</v>
      </c>
      <c r="T23">
        <v>54337.279999999999</v>
      </c>
      <c r="U23">
        <v>0.5</v>
      </c>
      <c r="V23">
        <v>0.82</v>
      </c>
      <c r="W23">
        <v>0.28999999999999998</v>
      </c>
      <c r="X23">
        <v>3.16</v>
      </c>
      <c r="Y23">
        <v>2</v>
      </c>
      <c r="Z23">
        <v>10</v>
      </c>
    </row>
    <row r="24" spans="1:26" x14ac:dyDescent="0.25">
      <c r="A24">
        <v>2</v>
      </c>
      <c r="B24">
        <v>80</v>
      </c>
      <c r="C24" t="s">
        <v>34</v>
      </c>
      <c r="D24">
        <v>4.7415000000000003</v>
      </c>
      <c r="E24">
        <v>21.09</v>
      </c>
      <c r="F24">
        <v>17.22</v>
      </c>
      <c r="G24">
        <v>21.52</v>
      </c>
      <c r="H24">
        <v>0.33</v>
      </c>
      <c r="I24">
        <v>48</v>
      </c>
      <c r="J24">
        <v>161.97</v>
      </c>
      <c r="K24">
        <v>50.28</v>
      </c>
      <c r="L24">
        <v>3</v>
      </c>
      <c r="M24">
        <v>0</v>
      </c>
      <c r="N24">
        <v>28.69</v>
      </c>
      <c r="O24">
        <v>20210.21</v>
      </c>
      <c r="P24">
        <v>157.11000000000001</v>
      </c>
      <c r="Q24">
        <v>3754.47</v>
      </c>
      <c r="R24">
        <v>166.35</v>
      </c>
      <c r="S24">
        <v>107.88</v>
      </c>
      <c r="T24">
        <v>29338.12</v>
      </c>
      <c r="U24">
        <v>0.65</v>
      </c>
      <c r="V24">
        <v>0.89</v>
      </c>
      <c r="W24">
        <v>0.35</v>
      </c>
      <c r="X24">
        <v>1.81</v>
      </c>
      <c r="Y24">
        <v>2</v>
      </c>
      <c r="Z24">
        <v>10</v>
      </c>
    </row>
    <row r="25" spans="1:26" x14ac:dyDescent="0.25">
      <c r="A25">
        <v>0</v>
      </c>
      <c r="B25">
        <v>35</v>
      </c>
      <c r="C25" t="s">
        <v>34</v>
      </c>
      <c r="D25">
        <v>4.28</v>
      </c>
      <c r="E25">
        <v>23.36</v>
      </c>
      <c r="F25">
        <v>19.600000000000001</v>
      </c>
      <c r="G25">
        <v>10.79</v>
      </c>
      <c r="H25">
        <v>0.22</v>
      </c>
      <c r="I25">
        <v>109</v>
      </c>
      <c r="J25">
        <v>80.84</v>
      </c>
      <c r="K25">
        <v>35.1</v>
      </c>
      <c r="L25">
        <v>1</v>
      </c>
      <c r="M25">
        <v>0</v>
      </c>
      <c r="N25">
        <v>9.74</v>
      </c>
      <c r="O25">
        <v>10204.209999999999</v>
      </c>
      <c r="P25">
        <v>119.75</v>
      </c>
      <c r="Q25">
        <v>3755.73</v>
      </c>
      <c r="R25">
        <v>242.86</v>
      </c>
      <c r="S25">
        <v>107.88</v>
      </c>
      <c r="T25">
        <v>67287.77</v>
      </c>
      <c r="U25">
        <v>0.44</v>
      </c>
      <c r="V25">
        <v>0.78</v>
      </c>
      <c r="W25">
        <v>0.54</v>
      </c>
      <c r="X25">
        <v>4.18</v>
      </c>
      <c r="Y25">
        <v>2</v>
      </c>
      <c r="Z25">
        <v>10</v>
      </c>
    </row>
    <row r="26" spans="1:26" x14ac:dyDescent="0.25">
      <c r="A26">
        <v>0</v>
      </c>
      <c r="B26">
        <v>50</v>
      </c>
      <c r="C26" t="s">
        <v>34</v>
      </c>
      <c r="D26">
        <v>4.1304999999999996</v>
      </c>
      <c r="E26">
        <v>24.21</v>
      </c>
      <c r="F26">
        <v>19.64</v>
      </c>
      <c r="G26">
        <v>10.34</v>
      </c>
      <c r="H26">
        <v>0.16</v>
      </c>
      <c r="I26">
        <v>114</v>
      </c>
      <c r="J26">
        <v>107.41</v>
      </c>
      <c r="K26">
        <v>41.65</v>
      </c>
      <c r="L26">
        <v>1</v>
      </c>
      <c r="M26">
        <v>112</v>
      </c>
      <c r="N26">
        <v>14.77</v>
      </c>
      <c r="O26">
        <v>13481.73</v>
      </c>
      <c r="P26">
        <v>155.99</v>
      </c>
      <c r="Q26">
        <v>3754.33</v>
      </c>
      <c r="R26">
        <v>249.25</v>
      </c>
      <c r="S26">
        <v>107.88</v>
      </c>
      <c r="T26">
        <v>70459.960000000006</v>
      </c>
      <c r="U26">
        <v>0.43</v>
      </c>
      <c r="V26">
        <v>0.78</v>
      </c>
      <c r="W26">
        <v>0.4</v>
      </c>
      <c r="X26">
        <v>4.2300000000000004</v>
      </c>
      <c r="Y26">
        <v>2</v>
      </c>
      <c r="Z26">
        <v>10</v>
      </c>
    </row>
    <row r="27" spans="1:26" x14ac:dyDescent="0.25">
      <c r="A27">
        <v>1</v>
      </c>
      <c r="B27">
        <v>50</v>
      </c>
      <c r="C27" t="s">
        <v>34</v>
      </c>
      <c r="D27">
        <v>4.5267999999999997</v>
      </c>
      <c r="E27">
        <v>22.09</v>
      </c>
      <c r="F27">
        <v>18.34</v>
      </c>
      <c r="G27">
        <v>14.29</v>
      </c>
      <c r="H27">
        <v>0.32</v>
      </c>
      <c r="I27">
        <v>77</v>
      </c>
      <c r="J27">
        <v>108.68</v>
      </c>
      <c r="K27">
        <v>41.65</v>
      </c>
      <c r="L27">
        <v>2</v>
      </c>
      <c r="M27">
        <v>0</v>
      </c>
      <c r="N27">
        <v>15.03</v>
      </c>
      <c r="O27">
        <v>13638.32</v>
      </c>
      <c r="P27">
        <v>133.44999999999999</v>
      </c>
      <c r="Q27">
        <v>3754.88</v>
      </c>
      <c r="R27">
        <v>202.61</v>
      </c>
      <c r="S27">
        <v>107.88</v>
      </c>
      <c r="T27">
        <v>47324.11</v>
      </c>
      <c r="U27">
        <v>0.53</v>
      </c>
      <c r="V27">
        <v>0.83</v>
      </c>
      <c r="W27">
        <v>0.44</v>
      </c>
      <c r="X27">
        <v>2.93</v>
      </c>
      <c r="Y27">
        <v>2</v>
      </c>
      <c r="Z27">
        <v>10</v>
      </c>
    </row>
    <row r="28" spans="1:26" x14ac:dyDescent="0.25">
      <c r="A28">
        <v>0</v>
      </c>
      <c r="B28">
        <v>25</v>
      </c>
      <c r="C28" t="s">
        <v>34</v>
      </c>
      <c r="D28">
        <v>3.9870000000000001</v>
      </c>
      <c r="E28">
        <v>25.08</v>
      </c>
      <c r="F28">
        <v>21.19</v>
      </c>
      <c r="G28">
        <v>8.42</v>
      </c>
      <c r="H28">
        <v>0.28000000000000003</v>
      </c>
      <c r="I28">
        <v>151</v>
      </c>
      <c r="J28">
        <v>61.76</v>
      </c>
      <c r="K28">
        <v>28.92</v>
      </c>
      <c r="L28">
        <v>1</v>
      </c>
      <c r="M28">
        <v>0</v>
      </c>
      <c r="N28">
        <v>6.84</v>
      </c>
      <c r="O28">
        <v>7851.41</v>
      </c>
      <c r="P28">
        <v>110.49</v>
      </c>
      <c r="Q28">
        <v>3756.46</v>
      </c>
      <c r="R28">
        <v>293.95999999999998</v>
      </c>
      <c r="S28">
        <v>107.88</v>
      </c>
      <c r="T28">
        <v>92629.39</v>
      </c>
      <c r="U28">
        <v>0.37</v>
      </c>
      <c r="V28">
        <v>0.72</v>
      </c>
      <c r="W28">
        <v>0.66</v>
      </c>
      <c r="X28">
        <v>5.77</v>
      </c>
      <c r="Y28">
        <v>2</v>
      </c>
      <c r="Z28">
        <v>10</v>
      </c>
    </row>
    <row r="29" spans="1:26" x14ac:dyDescent="0.25">
      <c r="A29">
        <v>0</v>
      </c>
      <c r="B29">
        <v>85</v>
      </c>
      <c r="C29" t="s">
        <v>34</v>
      </c>
      <c r="D29">
        <v>3.0556000000000001</v>
      </c>
      <c r="E29">
        <v>32.729999999999997</v>
      </c>
      <c r="F29">
        <v>23.41</v>
      </c>
      <c r="G29">
        <v>6.85</v>
      </c>
      <c r="H29">
        <v>0.11</v>
      </c>
      <c r="I29">
        <v>205</v>
      </c>
      <c r="J29">
        <v>167.88</v>
      </c>
      <c r="K29">
        <v>51.39</v>
      </c>
      <c r="L29">
        <v>1</v>
      </c>
      <c r="M29">
        <v>203</v>
      </c>
      <c r="N29">
        <v>30.49</v>
      </c>
      <c r="O29">
        <v>20939.59</v>
      </c>
      <c r="P29">
        <v>279.91000000000003</v>
      </c>
      <c r="Q29">
        <v>3755.65</v>
      </c>
      <c r="R29">
        <v>375.92</v>
      </c>
      <c r="S29">
        <v>107.88</v>
      </c>
      <c r="T29">
        <v>133341.01999999999</v>
      </c>
      <c r="U29">
        <v>0.28999999999999998</v>
      </c>
      <c r="V29">
        <v>0.65</v>
      </c>
      <c r="W29">
        <v>0.54</v>
      </c>
      <c r="X29">
        <v>7.99</v>
      </c>
      <c r="Y29">
        <v>2</v>
      </c>
      <c r="Z29">
        <v>10</v>
      </c>
    </row>
    <row r="30" spans="1:26" x14ac:dyDescent="0.25">
      <c r="A30">
        <v>1</v>
      </c>
      <c r="B30">
        <v>85</v>
      </c>
      <c r="C30" t="s">
        <v>34</v>
      </c>
      <c r="D30">
        <v>4.3986999999999998</v>
      </c>
      <c r="E30">
        <v>22.73</v>
      </c>
      <c r="F30">
        <v>18.02</v>
      </c>
      <c r="G30">
        <v>15.67</v>
      </c>
      <c r="H30">
        <v>0.21</v>
      </c>
      <c r="I30">
        <v>69</v>
      </c>
      <c r="J30">
        <v>169.33</v>
      </c>
      <c r="K30">
        <v>51.39</v>
      </c>
      <c r="L30">
        <v>2</v>
      </c>
      <c r="M30">
        <v>67</v>
      </c>
      <c r="N30">
        <v>30.94</v>
      </c>
      <c r="O30">
        <v>21118.46</v>
      </c>
      <c r="P30">
        <v>188.79</v>
      </c>
      <c r="Q30">
        <v>3753.95</v>
      </c>
      <c r="R30">
        <v>196.52</v>
      </c>
      <c r="S30">
        <v>107.88</v>
      </c>
      <c r="T30">
        <v>44318.080000000002</v>
      </c>
      <c r="U30">
        <v>0.55000000000000004</v>
      </c>
      <c r="V30">
        <v>0.85</v>
      </c>
      <c r="W30">
        <v>0.3</v>
      </c>
      <c r="X30">
        <v>2.61</v>
      </c>
      <c r="Y30">
        <v>2</v>
      </c>
      <c r="Z30">
        <v>10</v>
      </c>
    </row>
    <row r="31" spans="1:26" x14ac:dyDescent="0.25">
      <c r="A31">
        <v>2</v>
      </c>
      <c r="B31">
        <v>85</v>
      </c>
      <c r="C31" t="s">
        <v>34</v>
      </c>
      <c r="D31">
        <v>4.7426000000000004</v>
      </c>
      <c r="E31">
        <v>21.09</v>
      </c>
      <c r="F31">
        <v>17.149999999999999</v>
      </c>
      <c r="G31">
        <v>22.37</v>
      </c>
      <c r="H31">
        <v>0.31</v>
      </c>
      <c r="I31">
        <v>46</v>
      </c>
      <c r="J31">
        <v>170.79</v>
      </c>
      <c r="K31">
        <v>51.39</v>
      </c>
      <c r="L31">
        <v>3</v>
      </c>
      <c r="M31">
        <v>0</v>
      </c>
      <c r="N31">
        <v>31.4</v>
      </c>
      <c r="O31">
        <v>21297.94</v>
      </c>
      <c r="P31">
        <v>161.04</v>
      </c>
      <c r="Q31">
        <v>3754.21</v>
      </c>
      <c r="R31">
        <v>164.25</v>
      </c>
      <c r="S31">
        <v>107.88</v>
      </c>
      <c r="T31">
        <v>28301.07</v>
      </c>
      <c r="U31">
        <v>0.66</v>
      </c>
      <c r="V31">
        <v>0.89</v>
      </c>
      <c r="W31">
        <v>0.35</v>
      </c>
      <c r="X31">
        <v>1.74</v>
      </c>
      <c r="Y31">
        <v>2</v>
      </c>
      <c r="Z31">
        <v>10</v>
      </c>
    </row>
    <row r="32" spans="1:26" x14ac:dyDescent="0.25">
      <c r="A32">
        <v>0</v>
      </c>
      <c r="B32">
        <v>20</v>
      </c>
      <c r="C32" t="s">
        <v>34</v>
      </c>
      <c r="D32">
        <v>3.7414999999999998</v>
      </c>
      <c r="E32">
        <v>26.73</v>
      </c>
      <c r="F32">
        <v>22.67</v>
      </c>
      <c r="G32">
        <v>7.2</v>
      </c>
      <c r="H32">
        <v>0.34</v>
      </c>
      <c r="I32">
        <v>189</v>
      </c>
      <c r="J32">
        <v>51.33</v>
      </c>
      <c r="K32">
        <v>24.83</v>
      </c>
      <c r="L32">
        <v>1</v>
      </c>
      <c r="M32">
        <v>0</v>
      </c>
      <c r="N32">
        <v>5.51</v>
      </c>
      <c r="O32">
        <v>6564.78</v>
      </c>
      <c r="P32">
        <v>105.27</v>
      </c>
      <c r="Q32">
        <v>3756.56</v>
      </c>
      <c r="R32">
        <v>342.11</v>
      </c>
      <c r="S32">
        <v>107.88</v>
      </c>
      <c r="T32">
        <v>116516.84</v>
      </c>
      <c r="U32">
        <v>0.32</v>
      </c>
      <c r="V32">
        <v>0.67</v>
      </c>
      <c r="W32">
        <v>0.77</v>
      </c>
      <c r="X32">
        <v>7.25</v>
      </c>
      <c r="Y32">
        <v>2</v>
      </c>
      <c r="Z32">
        <v>10</v>
      </c>
    </row>
    <row r="33" spans="1:26" x14ac:dyDescent="0.25">
      <c r="A33">
        <v>0</v>
      </c>
      <c r="B33">
        <v>65</v>
      </c>
      <c r="C33" t="s">
        <v>34</v>
      </c>
      <c r="D33">
        <v>3.6398999999999999</v>
      </c>
      <c r="E33">
        <v>27.47</v>
      </c>
      <c r="F33">
        <v>21.16</v>
      </c>
      <c r="G33">
        <v>8.35</v>
      </c>
      <c r="H33">
        <v>0.13</v>
      </c>
      <c r="I33">
        <v>152</v>
      </c>
      <c r="J33">
        <v>133.21</v>
      </c>
      <c r="K33">
        <v>46.47</v>
      </c>
      <c r="L33">
        <v>1</v>
      </c>
      <c r="M33">
        <v>150</v>
      </c>
      <c r="N33">
        <v>20.75</v>
      </c>
      <c r="O33">
        <v>16663.419999999998</v>
      </c>
      <c r="P33">
        <v>208.4</v>
      </c>
      <c r="Q33">
        <v>3755.41</v>
      </c>
      <c r="R33">
        <v>299.85000000000002</v>
      </c>
      <c r="S33">
        <v>107.88</v>
      </c>
      <c r="T33">
        <v>95571.7</v>
      </c>
      <c r="U33">
        <v>0.36</v>
      </c>
      <c r="V33">
        <v>0.72</v>
      </c>
      <c r="W33">
        <v>0.46</v>
      </c>
      <c r="X33">
        <v>5.74</v>
      </c>
      <c r="Y33">
        <v>2</v>
      </c>
      <c r="Z33">
        <v>10</v>
      </c>
    </row>
    <row r="34" spans="1:26" x14ac:dyDescent="0.25">
      <c r="A34">
        <v>1</v>
      </c>
      <c r="B34">
        <v>65</v>
      </c>
      <c r="C34" t="s">
        <v>34</v>
      </c>
      <c r="D34">
        <v>4.67</v>
      </c>
      <c r="E34">
        <v>21.41</v>
      </c>
      <c r="F34">
        <v>17.63</v>
      </c>
      <c r="G34">
        <v>17.93</v>
      </c>
      <c r="H34">
        <v>0.26</v>
      </c>
      <c r="I34">
        <v>59</v>
      </c>
      <c r="J34">
        <v>134.55000000000001</v>
      </c>
      <c r="K34">
        <v>46.47</v>
      </c>
      <c r="L34">
        <v>2</v>
      </c>
      <c r="M34">
        <v>1</v>
      </c>
      <c r="N34">
        <v>21.09</v>
      </c>
      <c r="O34">
        <v>16828.84</v>
      </c>
      <c r="P34">
        <v>143.97999999999999</v>
      </c>
      <c r="Q34">
        <v>3754.76</v>
      </c>
      <c r="R34">
        <v>179.47</v>
      </c>
      <c r="S34">
        <v>107.88</v>
      </c>
      <c r="T34">
        <v>35842.97</v>
      </c>
      <c r="U34">
        <v>0.6</v>
      </c>
      <c r="V34">
        <v>0.87</v>
      </c>
      <c r="W34">
        <v>0.39</v>
      </c>
      <c r="X34">
        <v>2.21</v>
      </c>
      <c r="Y34">
        <v>2</v>
      </c>
      <c r="Z34">
        <v>10</v>
      </c>
    </row>
    <row r="35" spans="1:26" x14ac:dyDescent="0.25">
      <c r="A35">
        <v>2</v>
      </c>
      <c r="B35">
        <v>65</v>
      </c>
      <c r="C35" t="s">
        <v>34</v>
      </c>
      <c r="D35">
        <v>4.6696999999999997</v>
      </c>
      <c r="E35">
        <v>21.41</v>
      </c>
      <c r="F35">
        <v>17.63</v>
      </c>
      <c r="G35">
        <v>17.93</v>
      </c>
      <c r="H35">
        <v>0.39</v>
      </c>
      <c r="I35">
        <v>59</v>
      </c>
      <c r="J35">
        <v>135.9</v>
      </c>
      <c r="K35">
        <v>46.47</v>
      </c>
      <c r="L35">
        <v>3</v>
      </c>
      <c r="M35">
        <v>0</v>
      </c>
      <c r="N35">
        <v>21.43</v>
      </c>
      <c r="O35">
        <v>16994.64</v>
      </c>
      <c r="P35">
        <v>145.38999999999999</v>
      </c>
      <c r="Q35">
        <v>3754.94</v>
      </c>
      <c r="R35">
        <v>179.44</v>
      </c>
      <c r="S35">
        <v>107.88</v>
      </c>
      <c r="T35">
        <v>35828.44</v>
      </c>
      <c r="U35">
        <v>0.6</v>
      </c>
      <c r="V35">
        <v>0.87</v>
      </c>
      <c r="W35">
        <v>0.39</v>
      </c>
      <c r="X35">
        <v>2.2200000000000002</v>
      </c>
      <c r="Y35">
        <v>2</v>
      </c>
      <c r="Z35">
        <v>10</v>
      </c>
    </row>
    <row r="36" spans="1:26" x14ac:dyDescent="0.25">
      <c r="A36">
        <v>0</v>
      </c>
      <c r="B36">
        <v>75</v>
      </c>
      <c r="C36" t="s">
        <v>34</v>
      </c>
      <c r="D36">
        <v>3.335</v>
      </c>
      <c r="E36">
        <v>29.98</v>
      </c>
      <c r="F36">
        <v>22.27</v>
      </c>
      <c r="G36">
        <v>7.51</v>
      </c>
      <c r="H36">
        <v>0.12</v>
      </c>
      <c r="I36">
        <v>178</v>
      </c>
      <c r="J36">
        <v>150.44</v>
      </c>
      <c r="K36">
        <v>49.1</v>
      </c>
      <c r="L36">
        <v>1</v>
      </c>
      <c r="M36">
        <v>176</v>
      </c>
      <c r="N36">
        <v>25.34</v>
      </c>
      <c r="O36">
        <v>18787.759999999998</v>
      </c>
      <c r="P36">
        <v>243.8</v>
      </c>
      <c r="Q36">
        <v>3755.26</v>
      </c>
      <c r="R36">
        <v>337.36</v>
      </c>
      <c r="S36">
        <v>107.88</v>
      </c>
      <c r="T36">
        <v>114195.61</v>
      </c>
      <c r="U36">
        <v>0.32</v>
      </c>
      <c r="V36">
        <v>0.69</v>
      </c>
      <c r="W36">
        <v>0.51</v>
      </c>
      <c r="X36">
        <v>6.85</v>
      </c>
      <c r="Y36">
        <v>2</v>
      </c>
      <c r="Z36">
        <v>10</v>
      </c>
    </row>
    <row r="37" spans="1:26" x14ac:dyDescent="0.25">
      <c r="A37">
        <v>1</v>
      </c>
      <c r="B37">
        <v>75</v>
      </c>
      <c r="C37" t="s">
        <v>34</v>
      </c>
      <c r="D37">
        <v>4.5242000000000004</v>
      </c>
      <c r="E37">
        <v>22.1</v>
      </c>
      <c r="F37">
        <v>17.96</v>
      </c>
      <c r="G37">
        <v>17.670000000000002</v>
      </c>
      <c r="H37">
        <v>0.23</v>
      </c>
      <c r="I37">
        <v>61</v>
      </c>
      <c r="J37">
        <v>151.83000000000001</v>
      </c>
      <c r="K37">
        <v>49.1</v>
      </c>
      <c r="L37">
        <v>2</v>
      </c>
      <c r="M37">
        <v>58</v>
      </c>
      <c r="N37">
        <v>25.73</v>
      </c>
      <c r="O37">
        <v>18959.54</v>
      </c>
      <c r="P37">
        <v>166.09</v>
      </c>
      <c r="Q37">
        <v>3753.78</v>
      </c>
      <c r="R37">
        <v>194.24</v>
      </c>
      <c r="S37">
        <v>107.88</v>
      </c>
      <c r="T37">
        <v>43221.78</v>
      </c>
      <c r="U37">
        <v>0.56000000000000005</v>
      </c>
      <c r="V37">
        <v>0.85</v>
      </c>
      <c r="W37">
        <v>0.31</v>
      </c>
      <c r="X37">
        <v>2.5499999999999998</v>
      </c>
      <c r="Y37">
        <v>2</v>
      </c>
      <c r="Z37">
        <v>10</v>
      </c>
    </row>
    <row r="38" spans="1:26" x14ac:dyDescent="0.25">
      <c r="A38">
        <v>2</v>
      </c>
      <c r="B38">
        <v>75</v>
      </c>
      <c r="C38" t="s">
        <v>34</v>
      </c>
      <c r="D38">
        <v>4.7069999999999999</v>
      </c>
      <c r="E38">
        <v>21.24</v>
      </c>
      <c r="F38">
        <v>17.38</v>
      </c>
      <c r="G38">
        <v>20.05</v>
      </c>
      <c r="H38">
        <v>0.35</v>
      </c>
      <c r="I38">
        <v>52</v>
      </c>
      <c r="J38">
        <v>153.22999999999999</v>
      </c>
      <c r="K38">
        <v>49.1</v>
      </c>
      <c r="L38">
        <v>3</v>
      </c>
      <c r="M38">
        <v>0</v>
      </c>
      <c r="N38">
        <v>26.13</v>
      </c>
      <c r="O38">
        <v>19131.849999999999</v>
      </c>
      <c r="P38">
        <v>153.54</v>
      </c>
      <c r="Q38">
        <v>3754.33</v>
      </c>
      <c r="R38">
        <v>171.42</v>
      </c>
      <c r="S38">
        <v>107.88</v>
      </c>
      <c r="T38">
        <v>31854.29</v>
      </c>
      <c r="U38">
        <v>0.63</v>
      </c>
      <c r="V38">
        <v>0.88</v>
      </c>
      <c r="W38">
        <v>0.37</v>
      </c>
      <c r="X38">
        <v>1.97</v>
      </c>
      <c r="Y38">
        <v>2</v>
      </c>
      <c r="Z38">
        <v>10</v>
      </c>
    </row>
    <row r="39" spans="1:26" x14ac:dyDescent="0.25">
      <c r="A39">
        <v>0</v>
      </c>
      <c r="B39">
        <v>95</v>
      </c>
      <c r="C39" t="s">
        <v>34</v>
      </c>
      <c r="D39">
        <v>2.8056000000000001</v>
      </c>
      <c r="E39">
        <v>35.64</v>
      </c>
      <c r="F39">
        <v>24.54</v>
      </c>
      <c r="G39">
        <v>6.35</v>
      </c>
      <c r="H39">
        <v>0.1</v>
      </c>
      <c r="I39">
        <v>232</v>
      </c>
      <c r="J39">
        <v>185.69</v>
      </c>
      <c r="K39">
        <v>53.44</v>
      </c>
      <c r="L39">
        <v>1</v>
      </c>
      <c r="M39">
        <v>230</v>
      </c>
      <c r="N39">
        <v>36.26</v>
      </c>
      <c r="O39">
        <v>23136.14</v>
      </c>
      <c r="P39">
        <v>317.02999999999997</v>
      </c>
      <c r="Q39">
        <v>3757.81</v>
      </c>
      <c r="R39">
        <v>413.77</v>
      </c>
      <c r="S39">
        <v>107.88</v>
      </c>
      <c r="T39">
        <v>152129.07</v>
      </c>
      <c r="U39">
        <v>0.26</v>
      </c>
      <c r="V39">
        <v>0.62</v>
      </c>
      <c r="W39">
        <v>0.57999999999999996</v>
      </c>
      <c r="X39">
        <v>9.11</v>
      </c>
      <c r="Y39">
        <v>2</v>
      </c>
      <c r="Z39">
        <v>10</v>
      </c>
    </row>
    <row r="40" spans="1:26" x14ac:dyDescent="0.25">
      <c r="A40">
        <v>1</v>
      </c>
      <c r="B40">
        <v>95</v>
      </c>
      <c r="C40" t="s">
        <v>34</v>
      </c>
      <c r="D40">
        <v>4.3220000000000001</v>
      </c>
      <c r="E40">
        <v>23.14</v>
      </c>
      <c r="F40">
        <v>17.84</v>
      </c>
      <c r="G40">
        <v>14.08</v>
      </c>
      <c r="H40">
        <v>0.19</v>
      </c>
      <c r="I40">
        <v>76</v>
      </c>
      <c r="J40">
        <v>187.21</v>
      </c>
      <c r="K40">
        <v>53.44</v>
      </c>
      <c r="L40">
        <v>2</v>
      </c>
      <c r="M40">
        <v>74</v>
      </c>
      <c r="N40">
        <v>36.770000000000003</v>
      </c>
      <c r="O40">
        <v>23322.880000000001</v>
      </c>
      <c r="P40">
        <v>206.91</v>
      </c>
      <c r="Q40">
        <v>3754.12</v>
      </c>
      <c r="R40">
        <v>188.42</v>
      </c>
      <c r="S40">
        <v>107.88</v>
      </c>
      <c r="T40">
        <v>40235.85</v>
      </c>
      <c r="U40">
        <v>0.56999999999999995</v>
      </c>
      <c r="V40">
        <v>0.86</v>
      </c>
      <c r="W40">
        <v>0.33</v>
      </c>
      <c r="X40">
        <v>2.4300000000000002</v>
      </c>
      <c r="Y40">
        <v>2</v>
      </c>
      <c r="Z40">
        <v>10</v>
      </c>
    </row>
    <row r="41" spans="1:26" x14ac:dyDescent="0.25">
      <c r="A41">
        <v>2</v>
      </c>
      <c r="B41">
        <v>95</v>
      </c>
      <c r="C41" t="s">
        <v>34</v>
      </c>
      <c r="D41">
        <v>4.7483000000000004</v>
      </c>
      <c r="E41">
        <v>21.06</v>
      </c>
      <c r="F41">
        <v>16.989999999999998</v>
      </c>
      <c r="G41">
        <v>23.71</v>
      </c>
      <c r="H41">
        <v>0.28000000000000003</v>
      </c>
      <c r="I41">
        <v>43</v>
      </c>
      <c r="J41">
        <v>188.73</v>
      </c>
      <c r="K41">
        <v>53.44</v>
      </c>
      <c r="L41">
        <v>3</v>
      </c>
      <c r="M41">
        <v>25</v>
      </c>
      <c r="N41">
        <v>37.29</v>
      </c>
      <c r="O41">
        <v>23510.33</v>
      </c>
      <c r="P41">
        <v>171.88</v>
      </c>
      <c r="Q41">
        <v>3753.87</v>
      </c>
      <c r="R41">
        <v>160.12</v>
      </c>
      <c r="S41">
        <v>107.88</v>
      </c>
      <c r="T41">
        <v>26247.66</v>
      </c>
      <c r="U41">
        <v>0.67</v>
      </c>
      <c r="V41">
        <v>0.9</v>
      </c>
      <c r="W41">
        <v>0.31</v>
      </c>
      <c r="X41">
        <v>1.58</v>
      </c>
      <c r="Y41">
        <v>2</v>
      </c>
      <c r="Z41">
        <v>10</v>
      </c>
    </row>
    <row r="42" spans="1:26" x14ac:dyDescent="0.25">
      <c r="A42">
        <v>3</v>
      </c>
      <c r="B42">
        <v>95</v>
      </c>
      <c r="C42" t="s">
        <v>34</v>
      </c>
      <c r="D42">
        <v>4.7796000000000003</v>
      </c>
      <c r="E42">
        <v>20.92</v>
      </c>
      <c r="F42">
        <v>16.93</v>
      </c>
      <c r="G42">
        <v>24.77</v>
      </c>
      <c r="H42">
        <v>0.37</v>
      </c>
      <c r="I42">
        <v>41</v>
      </c>
      <c r="J42">
        <v>190.25</v>
      </c>
      <c r="K42">
        <v>53.44</v>
      </c>
      <c r="L42">
        <v>4</v>
      </c>
      <c r="M42">
        <v>0</v>
      </c>
      <c r="N42">
        <v>37.82</v>
      </c>
      <c r="O42">
        <v>23698.48</v>
      </c>
      <c r="P42">
        <v>169.93</v>
      </c>
      <c r="Q42">
        <v>3753.96</v>
      </c>
      <c r="R42">
        <v>156.79</v>
      </c>
      <c r="S42">
        <v>107.88</v>
      </c>
      <c r="T42">
        <v>24592.799999999999</v>
      </c>
      <c r="U42">
        <v>0.69</v>
      </c>
      <c r="V42">
        <v>0.9</v>
      </c>
      <c r="W42">
        <v>0.34</v>
      </c>
      <c r="X42">
        <v>1.52</v>
      </c>
      <c r="Y42">
        <v>2</v>
      </c>
      <c r="Z42">
        <v>10</v>
      </c>
    </row>
    <row r="43" spans="1:26" x14ac:dyDescent="0.25">
      <c r="A43">
        <v>0</v>
      </c>
      <c r="B43">
        <v>55</v>
      </c>
      <c r="C43" t="s">
        <v>34</v>
      </c>
      <c r="D43">
        <v>3.9500999999999999</v>
      </c>
      <c r="E43">
        <v>25.32</v>
      </c>
      <c r="F43">
        <v>20.2</v>
      </c>
      <c r="G43">
        <v>9.5399999999999991</v>
      </c>
      <c r="H43">
        <v>0.15</v>
      </c>
      <c r="I43">
        <v>127</v>
      </c>
      <c r="J43">
        <v>116.05</v>
      </c>
      <c r="K43">
        <v>43.4</v>
      </c>
      <c r="L43">
        <v>1</v>
      </c>
      <c r="M43">
        <v>125</v>
      </c>
      <c r="N43">
        <v>16.649999999999999</v>
      </c>
      <c r="O43">
        <v>14546.17</v>
      </c>
      <c r="P43">
        <v>174.3</v>
      </c>
      <c r="Q43">
        <v>3754.42</v>
      </c>
      <c r="R43">
        <v>267.89</v>
      </c>
      <c r="S43">
        <v>107.88</v>
      </c>
      <c r="T43">
        <v>79716.28</v>
      </c>
      <c r="U43">
        <v>0.4</v>
      </c>
      <c r="V43">
        <v>0.76</v>
      </c>
      <c r="W43">
        <v>0.42</v>
      </c>
      <c r="X43">
        <v>4.78</v>
      </c>
      <c r="Y43">
        <v>2</v>
      </c>
      <c r="Z43">
        <v>10</v>
      </c>
    </row>
    <row r="44" spans="1:26" x14ac:dyDescent="0.25">
      <c r="A44">
        <v>1</v>
      </c>
      <c r="B44">
        <v>55</v>
      </c>
      <c r="C44" t="s">
        <v>34</v>
      </c>
      <c r="D44">
        <v>4.6323999999999996</v>
      </c>
      <c r="E44">
        <v>21.59</v>
      </c>
      <c r="F44">
        <v>17.829999999999998</v>
      </c>
      <c r="G44">
        <v>15.28</v>
      </c>
      <c r="H44">
        <v>0.3</v>
      </c>
      <c r="I44">
        <v>70</v>
      </c>
      <c r="J44">
        <v>117.34</v>
      </c>
      <c r="K44">
        <v>43.4</v>
      </c>
      <c r="L44">
        <v>2</v>
      </c>
      <c r="M44">
        <v>0</v>
      </c>
      <c r="N44">
        <v>16.940000000000001</v>
      </c>
      <c r="O44">
        <v>14705.49</v>
      </c>
      <c r="P44">
        <v>135.43</v>
      </c>
      <c r="Q44">
        <v>3754.77</v>
      </c>
      <c r="R44">
        <v>184.34</v>
      </c>
      <c r="S44">
        <v>107.88</v>
      </c>
      <c r="T44">
        <v>38227.129999999997</v>
      </c>
      <c r="U44">
        <v>0.59</v>
      </c>
      <c r="V44">
        <v>0.86</v>
      </c>
      <c r="W44">
        <v>0.44</v>
      </c>
      <c r="X44">
        <v>2.42</v>
      </c>
      <c r="Y44">
        <v>2</v>
      </c>
      <c r="Z44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2"/>
  <dimension ref="A1:C49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INDEX(resultados!$A$2:$ZZ$44, 1, MATCH($B$1, resultados!$A$1:$ZZ$1, 0))</f>
        <v>#N/A</v>
      </c>
      <c r="B7" t="e">
        <f>INDEX(resultados!$A$2:$ZZ$44, 1, MATCH($B$2, resultados!$A$1:$ZZ$1, 0))</f>
        <v>#N/A</v>
      </c>
      <c r="C7" t="e">
        <f>INDEX(resultados!$A$2:$ZZ$44, 1, MATCH($B$3, resultados!$A$1:$ZZ$1, 0))</f>
        <v>#N/A</v>
      </c>
    </row>
    <row r="8" spans="1:3" x14ac:dyDescent="0.25">
      <c r="A8" t="e">
        <f>INDEX(resultados!$A$2:$ZZ$44, 2, MATCH($B$1, resultados!$A$1:$ZZ$1, 0))</f>
        <v>#N/A</v>
      </c>
      <c r="B8" t="e">
        <f>INDEX(resultados!$A$2:$ZZ$44, 2, MATCH($B$2, resultados!$A$1:$ZZ$1, 0))</f>
        <v>#N/A</v>
      </c>
      <c r="C8" t="e">
        <f>INDEX(resultados!$A$2:$ZZ$44, 2, MATCH($B$3, resultados!$A$1:$ZZ$1, 0))</f>
        <v>#N/A</v>
      </c>
    </row>
    <row r="9" spans="1:3" x14ac:dyDescent="0.25">
      <c r="A9" t="e">
        <f>INDEX(resultados!$A$2:$ZZ$44, 3, MATCH($B$1, resultados!$A$1:$ZZ$1, 0))</f>
        <v>#N/A</v>
      </c>
      <c r="B9" t="e">
        <f>INDEX(resultados!$A$2:$ZZ$44, 3, MATCH($B$2, resultados!$A$1:$ZZ$1, 0))</f>
        <v>#N/A</v>
      </c>
      <c r="C9" t="e">
        <f>INDEX(resultados!$A$2:$ZZ$44, 3, MATCH($B$3, resultados!$A$1:$ZZ$1, 0))</f>
        <v>#N/A</v>
      </c>
    </row>
    <row r="10" spans="1:3" x14ac:dyDescent="0.25">
      <c r="A10" t="e">
        <f>INDEX(resultados!$A$2:$ZZ$44, 4, MATCH($B$1, resultados!$A$1:$ZZ$1, 0))</f>
        <v>#N/A</v>
      </c>
      <c r="B10" t="e">
        <f>INDEX(resultados!$A$2:$ZZ$44, 4, MATCH($B$2, resultados!$A$1:$ZZ$1, 0))</f>
        <v>#N/A</v>
      </c>
      <c r="C10" t="e">
        <f>INDEX(resultados!$A$2:$ZZ$44, 4, MATCH($B$3, resultados!$A$1:$ZZ$1, 0))</f>
        <v>#N/A</v>
      </c>
    </row>
    <row r="11" spans="1:3" x14ac:dyDescent="0.25">
      <c r="A11" t="e">
        <f>INDEX(resultados!$A$2:$ZZ$44, 5, MATCH($B$1, resultados!$A$1:$ZZ$1, 0))</f>
        <v>#N/A</v>
      </c>
      <c r="B11" t="e">
        <f>INDEX(resultados!$A$2:$ZZ$44, 5, MATCH($B$2, resultados!$A$1:$ZZ$1, 0))</f>
        <v>#N/A</v>
      </c>
      <c r="C11" t="e">
        <f>INDEX(resultados!$A$2:$ZZ$44, 5, MATCH($B$3, resultados!$A$1:$ZZ$1, 0))</f>
        <v>#N/A</v>
      </c>
    </row>
    <row r="12" spans="1:3" x14ac:dyDescent="0.25">
      <c r="A12" t="e">
        <f>INDEX(resultados!$A$2:$ZZ$44, 6, MATCH($B$1, resultados!$A$1:$ZZ$1, 0))</f>
        <v>#N/A</v>
      </c>
      <c r="B12" t="e">
        <f>INDEX(resultados!$A$2:$ZZ$44, 6, MATCH($B$2, resultados!$A$1:$ZZ$1, 0))</f>
        <v>#N/A</v>
      </c>
      <c r="C12" t="e">
        <f>INDEX(resultados!$A$2:$ZZ$44, 6, MATCH($B$3, resultados!$A$1:$ZZ$1, 0))</f>
        <v>#N/A</v>
      </c>
    </row>
    <row r="13" spans="1:3" x14ac:dyDescent="0.25">
      <c r="A13" t="e">
        <f>INDEX(resultados!$A$2:$ZZ$44, 7, MATCH($B$1, resultados!$A$1:$ZZ$1, 0))</f>
        <v>#N/A</v>
      </c>
      <c r="B13" t="e">
        <f>INDEX(resultados!$A$2:$ZZ$44, 7, MATCH($B$2, resultados!$A$1:$ZZ$1, 0))</f>
        <v>#N/A</v>
      </c>
      <c r="C13" t="e">
        <f>INDEX(resultados!$A$2:$ZZ$44, 7, MATCH($B$3, resultados!$A$1:$ZZ$1, 0))</f>
        <v>#N/A</v>
      </c>
    </row>
    <row r="14" spans="1:3" x14ac:dyDescent="0.25">
      <c r="A14" t="e">
        <f>INDEX(resultados!$A$2:$ZZ$44, 8, MATCH($B$1, resultados!$A$1:$ZZ$1, 0))</f>
        <v>#N/A</v>
      </c>
      <c r="B14" t="e">
        <f>INDEX(resultados!$A$2:$ZZ$44, 8, MATCH($B$2, resultados!$A$1:$ZZ$1, 0))</f>
        <v>#N/A</v>
      </c>
      <c r="C14" t="e">
        <f>INDEX(resultados!$A$2:$ZZ$44, 8, MATCH($B$3, resultados!$A$1:$ZZ$1, 0))</f>
        <v>#N/A</v>
      </c>
    </row>
    <row r="15" spans="1:3" x14ac:dyDescent="0.25">
      <c r="A15" t="e">
        <f>INDEX(resultados!$A$2:$ZZ$44, 9, MATCH($B$1, resultados!$A$1:$ZZ$1, 0))</f>
        <v>#N/A</v>
      </c>
      <c r="B15" t="e">
        <f>INDEX(resultados!$A$2:$ZZ$44, 9, MATCH($B$2, resultados!$A$1:$ZZ$1, 0))</f>
        <v>#N/A</v>
      </c>
      <c r="C15" t="e">
        <f>INDEX(resultados!$A$2:$ZZ$44, 9, MATCH($B$3, resultados!$A$1:$ZZ$1, 0))</f>
        <v>#N/A</v>
      </c>
    </row>
    <row r="16" spans="1:3" x14ac:dyDescent="0.25">
      <c r="A16" t="e">
        <f>INDEX(resultados!$A$2:$ZZ$44, 10, MATCH($B$1, resultados!$A$1:$ZZ$1, 0))</f>
        <v>#N/A</v>
      </c>
      <c r="B16" t="e">
        <f>INDEX(resultados!$A$2:$ZZ$44, 10, MATCH($B$2, resultados!$A$1:$ZZ$1, 0))</f>
        <v>#N/A</v>
      </c>
      <c r="C16" t="e">
        <f>INDEX(resultados!$A$2:$ZZ$44, 10, MATCH($B$3, resultados!$A$1:$ZZ$1, 0))</f>
        <v>#N/A</v>
      </c>
    </row>
    <row r="17" spans="1:3" x14ac:dyDescent="0.25">
      <c r="A17" t="e">
        <f>INDEX(resultados!$A$2:$ZZ$44, 11, MATCH($B$1, resultados!$A$1:$ZZ$1, 0))</f>
        <v>#N/A</v>
      </c>
      <c r="B17" t="e">
        <f>INDEX(resultados!$A$2:$ZZ$44, 11, MATCH($B$2, resultados!$A$1:$ZZ$1, 0))</f>
        <v>#N/A</v>
      </c>
      <c r="C17" t="e">
        <f>INDEX(resultados!$A$2:$ZZ$44, 11, MATCH($B$3, resultados!$A$1:$ZZ$1, 0))</f>
        <v>#N/A</v>
      </c>
    </row>
    <row r="18" spans="1:3" x14ac:dyDescent="0.25">
      <c r="A18" t="e">
        <f>INDEX(resultados!$A$2:$ZZ$44, 12, MATCH($B$1, resultados!$A$1:$ZZ$1, 0))</f>
        <v>#N/A</v>
      </c>
      <c r="B18" t="e">
        <f>INDEX(resultados!$A$2:$ZZ$44, 12, MATCH($B$2, resultados!$A$1:$ZZ$1, 0))</f>
        <v>#N/A</v>
      </c>
      <c r="C18" t="e">
        <f>INDEX(resultados!$A$2:$ZZ$44, 12, MATCH($B$3, resultados!$A$1:$ZZ$1, 0))</f>
        <v>#N/A</v>
      </c>
    </row>
    <row r="19" spans="1:3" x14ac:dyDescent="0.25">
      <c r="A19" t="e">
        <f>INDEX(resultados!$A$2:$ZZ$44, 13, MATCH($B$1, resultados!$A$1:$ZZ$1, 0))</f>
        <v>#N/A</v>
      </c>
      <c r="B19" t="e">
        <f>INDEX(resultados!$A$2:$ZZ$44, 13, MATCH($B$2, resultados!$A$1:$ZZ$1, 0))</f>
        <v>#N/A</v>
      </c>
      <c r="C19" t="e">
        <f>INDEX(resultados!$A$2:$ZZ$44, 13, MATCH($B$3, resultados!$A$1:$ZZ$1, 0))</f>
        <v>#N/A</v>
      </c>
    </row>
    <row r="20" spans="1:3" x14ac:dyDescent="0.25">
      <c r="A20" t="e">
        <f>INDEX(resultados!$A$2:$ZZ$44, 14, MATCH($B$1, resultados!$A$1:$ZZ$1, 0))</f>
        <v>#N/A</v>
      </c>
      <c r="B20" t="e">
        <f>INDEX(resultados!$A$2:$ZZ$44, 14, MATCH($B$2, resultados!$A$1:$ZZ$1, 0))</f>
        <v>#N/A</v>
      </c>
      <c r="C20" t="e">
        <f>INDEX(resultados!$A$2:$ZZ$44, 14, MATCH($B$3, resultados!$A$1:$ZZ$1, 0))</f>
        <v>#N/A</v>
      </c>
    </row>
    <row r="21" spans="1:3" x14ac:dyDescent="0.25">
      <c r="A21" t="e">
        <f>INDEX(resultados!$A$2:$ZZ$44, 15, MATCH($B$1, resultados!$A$1:$ZZ$1, 0))</f>
        <v>#N/A</v>
      </c>
      <c r="B21" t="e">
        <f>INDEX(resultados!$A$2:$ZZ$44, 15, MATCH($B$2, resultados!$A$1:$ZZ$1, 0))</f>
        <v>#N/A</v>
      </c>
      <c r="C21" t="e">
        <f>INDEX(resultados!$A$2:$ZZ$44, 15, MATCH($B$3, resultados!$A$1:$ZZ$1, 0))</f>
        <v>#N/A</v>
      </c>
    </row>
    <row r="22" spans="1:3" x14ac:dyDescent="0.25">
      <c r="A22" t="e">
        <f>INDEX(resultados!$A$2:$ZZ$44, 16, MATCH($B$1, resultados!$A$1:$ZZ$1, 0))</f>
        <v>#N/A</v>
      </c>
      <c r="B22" t="e">
        <f>INDEX(resultados!$A$2:$ZZ$44, 16, MATCH($B$2, resultados!$A$1:$ZZ$1, 0))</f>
        <v>#N/A</v>
      </c>
      <c r="C22" t="e">
        <f>INDEX(resultados!$A$2:$ZZ$44, 16, MATCH($B$3, resultados!$A$1:$ZZ$1, 0))</f>
        <v>#N/A</v>
      </c>
    </row>
    <row r="23" spans="1:3" x14ac:dyDescent="0.25">
      <c r="A23" t="e">
        <f>INDEX(resultados!$A$2:$ZZ$44, 17, MATCH($B$1, resultados!$A$1:$ZZ$1, 0))</f>
        <v>#N/A</v>
      </c>
      <c r="B23" t="e">
        <f>INDEX(resultados!$A$2:$ZZ$44, 17, MATCH($B$2, resultados!$A$1:$ZZ$1, 0))</f>
        <v>#N/A</v>
      </c>
      <c r="C23" t="e">
        <f>INDEX(resultados!$A$2:$ZZ$44, 17, MATCH($B$3, resultados!$A$1:$ZZ$1, 0))</f>
        <v>#N/A</v>
      </c>
    </row>
    <row r="24" spans="1:3" x14ac:dyDescent="0.25">
      <c r="A24" t="e">
        <f>INDEX(resultados!$A$2:$ZZ$44, 18, MATCH($B$1, resultados!$A$1:$ZZ$1, 0))</f>
        <v>#N/A</v>
      </c>
      <c r="B24" t="e">
        <f>INDEX(resultados!$A$2:$ZZ$44, 18, MATCH($B$2, resultados!$A$1:$ZZ$1, 0))</f>
        <v>#N/A</v>
      </c>
      <c r="C24" t="e">
        <f>INDEX(resultados!$A$2:$ZZ$44, 18, MATCH($B$3, resultados!$A$1:$ZZ$1, 0))</f>
        <v>#N/A</v>
      </c>
    </row>
    <row r="25" spans="1:3" x14ac:dyDescent="0.25">
      <c r="A25" t="e">
        <f>INDEX(resultados!$A$2:$ZZ$44, 19, MATCH($B$1, resultados!$A$1:$ZZ$1, 0))</f>
        <v>#N/A</v>
      </c>
      <c r="B25" t="e">
        <f>INDEX(resultados!$A$2:$ZZ$44, 19, MATCH($B$2, resultados!$A$1:$ZZ$1, 0))</f>
        <v>#N/A</v>
      </c>
      <c r="C25" t="e">
        <f>INDEX(resultados!$A$2:$ZZ$44, 19, MATCH($B$3, resultados!$A$1:$ZZ$1, 0))</f>
        <v>#N/A</v>
      </c>
    </row>
    <row r="26" spans="1:3" x14ac:dyDescent="0.25">
      <c r="A26" t="e">
        <f>INDEX(resultados!$A$2:$ZZ$44, 20, MATCH($B$1, resultados!$A$1:$ZZ$1, 0))</f>
        <v>#N/A</v>
      </c>
      <c r="B26" t="e">
        <f>INDEX(resultados!$A$2:$ZZ$44, 20, MATCH($B$2, resultados!$A$1:$ZZ$1, 0))</f>
        <v>#N/A</v>
      </c>
      <c r="C26" t="e">
        <f>INDEX(resultados!$A$2:$ZZ$44, 20, MATCH($B$3, resultados!$A$1:$ZZ$1, 0))</f>
        <v>#N/A</v>
      </c>
    </row>
    <row r="27" spans="1:3" x14ac:dyDescent="0.25">
      <c r="A27" t="e">
        <f>INDEX(resultados!$A$2:$ZZ$44, 21, MATCH($B$1, resultados!$A$1:$ZZ$1, 0))</f>
        <v>#N/A</v>
      </c>
      <c r="B27" t="e">
        <f>INDEX(resultados!$A$2:$ZZ$44, 21, MATCH($B$2, resultados!$A$1:$ZZ$1, 0))</f>
        <v>#N/A</v>
      </c>
      <c r="C27" t="e">
        <f>INDEX(resultados!$A$2:$ZZ$44, 21, MATCH($B$3, resultados!$A$1:$ZZ$1, 0))</f>
        <v>#N/A</v>
      </c>
    </row>
    <row r="28" spans="1:3" x14ac:dyDescent="0.25">
      <c r="A28" t="e">
        <f>INDEX(resultados!$A$2:$ZZ$44, 22, MATCH($B$1, resultados!$A$1:$ZZ$1, 0))</f>
        <v>#N/A</v>
      </c>
      <c r="B28" t="e">
        <f>INDEX(resultados!$A$2:$ZZ$44, 22, MATCH($B$2, resultados!$A$1:$ZZ$1, 0))</f>
        <v>#N/A</v>
      </c>
      <c r="C28" t="e">
        <f>INDEX(resultados!$A$2:$ZZ$44, 22, MATCH($B$3, resultados!$A$1:$ZZ$1, 0))</f>
        <v>#N/A</v>
      </c>
    </row>
    <row r="29" spans="1:3" x14ac:dyDescent="0.25">
      <c r="A29" t="e">
        <f>INDEX(resultados!$A$2:$ZZ$44, 23, MATCH($B$1, resultados!$A$1:$ZZ$1, 0))</f>
        <v>#N/A</v>
      </c>
      <c r="B29" t="e">
        <f>INDEX(resultados!$A$2:$ZZ$44, 23, MATCH($B$2, resultados!$A$1:$ZZ$1, 0))</f>
        <v>#N/A</v>
      </c>
      <c r="C29" t="e">
        <f>INDEX(resultados!$A$2:$ZZ$44, 23, MATCH($B$3, resultados!$A$1:$ZZ$1, 0))</f>
        <v>#N/A</v>
      </c>
    </row>
    <row r="30" spans="1:3" x14ac:dyDescent="0.25">
      <c r="A30" t="e">
        <f>INDEX(resultados!$A$2:$ZZ$44, 24, MATCH($B$1, resultados!$A$1:$ZZ$1, 0))</f>
        <v>#N/A</v>
      </c>
      <c r="B30" t="e">
        <f>INDEX(resultados!$A$2:$ZZ$44, 24, MATCH($B$2, resultados!$A$1:$ZZ$1, 0))</f>
        <v>#N/A</v>
      </c>
      <c r="C30" t="e">
        <f>INDEX(resultados!$A$2:$ZZ$44, 24, MATCH($B$3, resultados!$A$1:$ZZ$1, 0))</f>
        <v>#N/A</v>
      </c>
    </row>
    <row r="31" spans="1:3" x14ac:dyDescent="0.25">
      <c r="A31" t="e">
        <f>INDEX(resultados!$A$2:$ZZ$44, 25, MATCH($B$1, resultados!$A$1:$ZZ$1, 0))</f>
        <v>#N/A</v>
      </c>
      <c r="B31" t="e">
        <f>INDEX(resultados!$A$2:$ZZ$44, 25, MATCH($B$2, resultados!$A$1:$ZZ$1, 0))</f>
        <v>#N/A</v>
      </c>
      <c r="C31" t="e">
        <f>INDEX(resultados!$A$2:$ZZ$44, 25, MATCH($B$3, resultados!$A$1:$ZZ$1, 0))</f>
        <v>#N/A</v>
      </c>
    </row>
    <row r="32" spans="1:3" x14ac:dyDescent="0.25">
      <c r="A32" t="e">
        <f>INDEX(resultados!$A$2:$ZZ$44, 26, MATCH($B$1, resultados!$A$1:$ZZ$1, 0))</f>
        <v>#N/A</v>
      </c>
      <c r="B32" t="e">
        <f>INDEX(resultados!$A$2:$ZZ$44, 26, MATCH($B$2, resultados!$A$1:$ZZ$1, 0))</f>
        <v>#N/A</v>
      </c>
      <c r="C32" t="e">
        <f>INDEX(resultados!$A$2:$ZZ$44, 26, MATCH($B$3, resultados!$A$1:$ZZ$1, 0))</f>
        <v>#N/A</v>
      </c>
    </row>
    <row r="33" spans="1:3" x14ac:dyDescent="0.25">
      <c r="A33" t="e">
        <f>INDEX(resultados!$A$2:$ZZ$44, 27, MATCH($B$1, resultados!$A$1:$ZZ$1, 0))</f>
        <v>#N/A</v>
      </c>
      <c r="B33" t="e">
        <f>INDEX(resultados!$A$2:$ZZ$44, 27, MATCH($B$2, resultados!$A$1:$ZZ$1, 0))</f>
        <v>#N/A</v>
      </c>
      <c r="C33" t="e">
        <f>INDEX(resultados!$A$2:$ZZ$44, 27, MATCH($B$3, resultados!$A$1:$ZZ$1, 0))</f>
        <v>#N/A</v>
      </c>
    </row>
    <row r="34" spans="1:3" x14ac:dyDescent="0.25">
      <c r="A34" t="e">
        <f>INDEX(resultados!$A$2:$ZZ$44, 28, MATCH($B$1, resultados!$A$1:$ZZ$1, 0))</f>
        <v>#N/A</v>
      </c>
      <c r="B34" t="e">
        <f>INDEX(resultados!$A$2:$ZZ$44, 28, MATCH($B$2, resultados!$A$1:$ZZ$1, 0))</f>
        <v>#N/A</v>
      </c>
      <c r="C34" t="e">
        <f>INDEX(resultados!$A$2:$ZZ$44, 28, MATCH($B$3, resultados!$A$1:$ZZ$1, 0))</f>
        <v>#N/A</v>
      </c>
    </row>
    <row r="35" spans="1:3" x14ac:dyDescent="0.25">
      <c r="A35" t="e">
        <f>INDEX(resultados!$A$2:$ZZ$44, 29, MATCH($B$1, resultados!$A$1:$ZZ$1, 0))</f>
        <v>#N/A</v>
      </c>
      <c r="B35" t="e">
        <f>INDEX(resultados!$A$2:$ZZ$44, 29, MATCH($B$2, resultados!$A$1:$ZZ$1, 0))</f>
        <v>#N/A</v>
      </c>
      <c r="C35" t="e">
        <f>INDEX(resultados!$A$2:$ZZ$44, 29, MATCH($B$3, resultados!$A$1:$ZZ$1, 0))</f>
        <v>#N/A</v>
      </c>
    </row>
    <row r="36" spans="1:3" x14ac:dyDescent="0.25">
      <c r="A36" t="e">
        <f>INDEX(resultados!$A$2:$ZZ$44, 30, MATCH($B$1, resultados!$A$1:$ZZ$1, 0))</f>
        <v>#N/A</v>
      </c>
      <c r="B36" t="e">
        <f>INDEX(resultados!$A$2:$ZZ$44, 30, MATCH($B$2, resultados!$A$1:$ZZ$1, 0))</f>
        <v>#N/A</v>
      </c>
      <c r="C36" t="e">
        <f>INDEX(resultados!$A$2:$ZZ$44, 30, MATCH($B$3, resultados!$A$1:$ZZ$1, 0))</f>
        <v>#N/A</v>
      </c>
    </row>
    <row r="37" spans="1:3" x14ac:dyDescent="0.25">
      <c r="A37" t="e">
        <f>INDEX(resultados!$A$2:$ZZ$44, 31, MATCH($B$1, resultados!$A$1:$ZZ$1, 0))</f>
        <v>#N/A</v>
      </c>
      <c r="B37" t="e">
        <f>INDEX(resultados!$A$2:$ZZ$44, 31, MATCH($B$2, resultados!$A$1:$ZZ$1, 0))</f>
        <v>#N/A</v>
      </c>
      <c r="C37" t="e">
        <f>INDEX(resultados!$A$2:$ZZ$44, 31, MATCH($B$3, resultados!$A$1:$ZZ$1, 0))</f>
        <v>#N/A</v>
      </c>
    </row>
    <row r="38" spans="1:3" x14ac:dyDescent="0.25">
      <c r="A38" t="e">
        <f>INDEX(resultados!$A$2:$ZZ$44, 32, MATCH($B$1, resultados!$A$1:$ZZ$1, 0))</f>
        <v>#N/A</v>
      </c>
      <c r="B38" t="e">
        <f>INDEX(resultados!$A$2:$ZZ$44, 32, MATCH($B$2, resultados!$A$1:$ZZ$1, 0))</f>
        <v>#N/A</v>
      </c>
      <c r="C38" t="e">
        <f>INDEX(resultados!$A$2:$ZZ$44, 32, MATCH($B$3, resultados!$A$1:$ZZ$1, 0))</f>
        <v>#N/A</v>
      </c>
    </row>
    <row r="39" spans="1:3" x14ac:dyDescent="0.25">
      <c r="A39" t="e">
        <f>INDEX(resultados!$A$2:$ZZ$44, 33, MATCH($B$1, resultados!$A$1:$ZZ$1, 0))</f>
        <v>#N/A</v>
      </c>
      <c r="B39" t="e">
        <f>INDEX(resultados!$A$2:$ZZ$44, 33, MATCH($B$2, resultados!$A$1:$ZZ$1, 0))</f>
        <v>#N/A</v>
      </c>
      <c r="C39" t="e">
        <f>INDEX(resultados!$A$2:$ZZ$44, 33, MATCH($B$3, resultados!$A$1:$ZZ$1, 0))</f>
        <v>#N/A</v>
      </c>
    </row>
    <row r="40" spans="1:3" x14ac:dyDescent="0.25">
      <c r="A40" t="e">
        <f>INDEX(resultados!$A$2:$ZZ$44, 34, MATCH($B$1, resultados!$A$1:$ZZ$1, 0))</f>
        <v>#N/A</v>
      </c>
      <c r="B40" t="e">
        <f>INDEX(resultados!$A$2:$ZZ$44, 34, MATCH($B$2, resultados!$A$1:$ZZ$1, 0))</f>
        <v>#N/A</v>
      </c>
      <c r="C40" t="e">
        <f>INDEX(resultados!$A$2:$ZZ$44, 34, MATCH($B$3, resultados!$A$1:$ZZ$1, 0))</f>
        <v>#N/A</v>
      </c>
    </row>
    <row r="41" spans="1:3" x14ac:dyDescent="0.25">
      <c r="A41" t="e">
        <f>INDEX(resultados!$A$2:$ZZ$44, 35, MATCH($B$1, resultados!$A$1:$ZZ$1, 0))</f>
        <v>#N/A</v>
      </c>
      <c r="B41" t="e">
        <f>INDEX(resultados!$A$2:$ZZ$44, 35, MATCH($B$2, resultados!$A$1:$ZZ$1, 0))</f>
        <v>#N/A</v>
      </c>
      <c r="C41" t="e">
        <f>INDEX(resultados!$A$2:$ZZ$44, 35, MATCH($B$3, resultados!$A$1:$ZZ$1, 0))</f>
        <v>#N/A</v>
      </c>
    </row>
    <row r="42" spans="1:3" x14ac:dyDescent="0.25">
      <c r="A42" t="e">
        <f>INDEX(resultados!$A$2:$ZZ$44, 36, MATCH($B$1, resultados!$A$1:$ZZ$1, 0))</f>
        <v>#N/A</v>
      </c>
      <c r="B42" t="e">
        <f>INDEX(resultados!$A$2:$ZZ$44, 36, MATCH($B$2, resultados!$A$1:$ZZ$1, 0))</f>
        <v>#N/A</v>
      </c>
      <c r="C42" t="e">
        <f>INDEX(resultados!$A$2:$ZZ$44, 36, MATCH($B$3, resultados!$A$1:$ZZ$1, 0))</f>
        <v>#N/A</v>
      </c>
    </row>
    <row r="43" spans="1:3" x14ac:dyDescent="0.25">
      <c r="A43" t="e">
        <f>INDEX(resultados!$A$2:$ZZ$44, 37, MATCH($B$1, resultados!$A$1:$ZZ$1, 0))</f>
        <v>#N/A</v>
      </c>
      <c r="B43" t="e">
        <f>INDEX(resultados!$A$2:$ZZ$44, 37, MATCH($B$2, resultados!$A$1:$ZZ$1, 0))</f>
        <v>#N/A</v>
      </c>
      <c r="C43" t="e">
        <f>INDEX(resultados!$A$2:$ZZ$44, 37, MATCH($B$3, resultados!$A$1:$ZZ$1, 0))</f>
        <v>#N/A</v>
      </c>
    </row>
    <row r="44" spans="1:3" x14ac:dyDescent="0.25">
      <c r="A44" t="e">
        <f>INDEX(resultados!$A$2:$ZZ$44, 38, MATCH($B$1, resultados!$A$1:$ZZ$1, 0))</f>
        <v>#N/A</v>
      </c>
      <c r="B44" t="e">
        <f>INDEX(resultados!$A$2:$ZZ$44, 38, MATCH($B$2, resultados!$A$1:$ZZ$1, 0))</f>
        <v>#N/A</v>
      </c>
      <c r="C44" t="e">
        <f>INDEX(resultados!$A$2:$ZZ$44, 38, MATCH($B$3, resultados!$A$1:$ZZ$1, 0))</f>
        <v>#N/A</v>
      </c>
    </row>
    <row r="45" spans="1:3" x14ac:dyDescent="0.25">
      <c r="A45" t="e">
        <f>INDEX(resultados!$A$2:$ZZ$44, 39, MATCH($B$1, resultados!$A$1:$ZZ$1, 0))</f>
        <v>#N/A</v>
      </c>
      <c r="B45" t="e">
        <f>INDEX(resultados!$A$2:$ZZ$44, 39, MATCH($B$2, resultados!$A$1:$ZZ$1, 0))</f>
        <v>#N/A</v>
      </c>
      <c r="C45" t="e">
        <f>INDEX(resultados!$A$2:$ZZ$44, 39, MATCH($B$3, resultados!$A$1:$ZZ$1, 0))</f>
        <v>#N/A</v>
      </c>
    </row>
    <row r="46" spans="1:3" x14ac:dyDescent="0.25">
      <c r="A46" t="e">
        <f>INDEX(resultados!$A$2:$ZZ$44, 40, MATCH($B$1, resultados!$A$1:$ZZ$1, 0))</f>
        <v>#N/A</v>
      </c>
      <c r="B46" t="e">
        <f>INDEX(resultados!$A$2:$ZZ$44, 40, MATCH($B$2, resultados!$A$1:$ZZ$1, 0))</f>
        <v>#N/A</v>
      </c>
      <c r="C46" t="e">
        <f>INDEX(resultados!$A$2:$ZZ$44, 40, MATCH($B$3, resultados!$A$1:$ZZ$1, 0))</f>
        <v>#N/A</v>
      </c>
    </row>
    <row r="47" spans="1:3" x14ac:dyDescent="0.25">
      <c r="A47" t="e">
        <f>INDEX(resultados!$A$2:$ZZ$44, 41, MATCH($B$1, resultados!$A$1:$ZZ$1, 0))</f>
        <v>#N/A</v>
      </c>
      <c r="B47" t="e">
        <f>INDEX(resultados!$A$2:$ZZ$44, 41, MATCH($B$2, resultados!$A$1:$ZZ$1, 0))</f>
        <v>#N/A</v>
      </c>
      <c r="C47" t="e">
        <f>INDEX(resultados!$A$2:$ZZ$44, 41, MATCH($B$3, resultados!$A$1:$ZZ$1, 0))</f>
        <v>#N/A</v>
      </c>
    </row>
    <row r="48" spans="1:3" x14ac:dyDescent="0.25">
      <c r="A48" t="e">
        <f>INDEX(resultados!$A$2:$ZZ$44, 42, MATCH($B$1, resultados!$A$1:$ZZ$1, 0))</f>
        <v>#N/A</v>
      </c>
      <c r="B48" t="e">
        <f>INDEX(resultados!$A$2:$ZZ$44, 42, MATCH($B$2, resultados!$A$1:$ZZ$1, 0))</f>
        <v>#N/A</v>
      </c>
      <c r="C48" t="e">
        <f>INDEX(resultados!$A$2:$ZZ$44, 42, MATCH($B$3, resultados!$A$1:$ZZ$1, 0))</f>
        <v>#N/A</v>
      </c>
    </row>
    <row r="49" spans="1:3" x14ac:dyDescent="0.25">
      <c r="A49" t="e">
        <f>INDEX(resultados!$A$2:$ZZ$44, 43, MATCH($B$1, resultados!$A$1:$ZZ$1, 0))</f>
        <v>#N/A</v>
      </c>
      <c r="B49" t="e">
        <f>INDEX(resultados!$A$2:$ZZ$44, 43, MATCH($B$2, resultados!$A$1:$ZZ$1, 0))</f>
        <v>#N/A</v>
      </c>
      <c r="C49" t="e">
        <f>INDEX(resultados!$A$2:$ZZ$44, 43,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3"/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3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4.3719999999999999</v>
      </c>
      <c r="E2">
        <v>22.87</v>
      </c>
      <c r="F2">
        <v>19.100000000000001</v>
      </c>
      <c r="G2">
        <v>11.81</v>
      </c>
      <c r="H2">
        <v>0.2</v>
      </c>
      <c r="I2">
        <v>97</v>
      </c>
      <c r="J2">
        <v>89.87</v>
      </c>
      <c r="K2">
        <v>37.549999999999997</v>
      </c>
      <c r="L2">
        <v>1</v>
      </c>
      <c r="M2">
        <v>23</v>
      </c>
      <c r="N2">
        <v>11.32</v>
      </c>
      <c r="O2">
        <v>11317.98</v>
      </c>
      <c r="P2">
        <v>124.65</v>
      </c>
      <c r="Q2">
        <v>3754.53</v>
      </c>
      <c r="R2">
        <v>228.03</v>
      </c>
      <c r="S2">
        <v>107.88</v>
      </c>
      <c r="T2">
        <v>59936.56</v>
      </c>
      <c r="U2">
        <v>0.47</v>
      </c>
      <c r="V2">
        <v>0.8</v>
      </c>
      <c r="W2">
        <v>0.47</v>
      </c>
      <c r="X2">
        <v>3.69</v>
      </c>
      <c r="Y2">
        <v>2</v>
      </c>
      <c r="Z2">
        <v>10</v>
      </c>
      <c r="AA2">
        <v>126.3508911792507</v>
      </c>
      <c r="AB2">
        <v>172.87886351928631</v>
      </c>
      <c r="AC2">
        <v>156.37954742206259</v>
      </c>
      <c r="AD2">
        <v>126350.8911792507</v>
      </c>
      <c r="AE2">
        <v>172878.8635192863</v>
      </c>
      <c r="AF2">
        <v>4.6368433076274116E-6</v>
      </c>
      <c r="AG2">
        <v>8</v>
      </c>
      <c r="AH2">
        <v>156379.54742206261</v>
      </c>
    </row>
    <row r="3" spans="1:34" x14ac:dyDescent="0.25">
      <c r="A3">
        <v>1</v>
      </c>
      <c r="B3">
        <v>40</v>
      </c>
      <c r="C3" t="s">
        <v>34</v>
      </c>
      <c r="D3">
        <v>4.3882000000000003</v>
      </c>
      <c r="E3">
        <v>22.79</v>
      </c>
      <c r="F3">
        <v>19.05</v>
      </c>
      <c r="G3">
        <v>12.03</v>
      </c>
      <c r="H3">
        <v>0.39</v>
      </c>
      <c r="I3">
        <v>95</v>
      </c>
      <c r="J3">
        <v>91.1</v>
      </c>
      <c r="K3">
        <v>37.549999999999997</v>
      </c>
      <c r="L3">
        <v>2</v>
      </c>
      <c r="M3">
        <v>0</v>
      </c>
      <c r="N3">
        <v>11.54</v>
      </c>
      <c r="O3">
        <v>11468.97</v>
      </c>
      <c r="P3">
        <v>125.46</v>
      </c>
      <c r="Q3">
        <v>3754.91</v>
      </c>
      <c r="R3">
        <v>225.61</v>
      </c>
      <c r="S3">
        <v>107.88</v>
      </c>
      <c r="T3">
        <v>58737.27</v>
      </c>
      <c r="U3">
        <v>0.48</v>
      </c>
      <c r="V3">
        <v>0.8</v>
      </c>
      <c r="W3">
        <v>0.49</v>
      </c>
      <c r="X3">
        <v>3.64</v>
      </c>
      <c r="Y3">
        <v>2</v>
      </c>
      <c r="Z3">
        <v>10</v>
      </c>
      <c r="AA3">
        <v>126.3167404272135</v>
      </c>
      <c r="AB3">
        <v>172.83213695372419</v>
      </c>
      <c r="AC3">
        <v>156.33728037433659</v>
      </c>
      <c r="AD3">
        <v>126316.7404272135</v>
      </c>
      <c r="AE3">
        <v>172832.1369537242</v>
      </c>
      <c r="AF3">
        <v>4.6540246574864152E-6</v>
      </c>
      <c r="AG3">
        <v>8</v>
      </c>
      <c r="AH3">
        <v>156337.28037433661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4.1604999999999999</v>
      </c>
      <c r="E2">
        <v>24.04</v>
      </c>
      <c r="F2">
        <v>20.23</v>
      </c>
      <c r="G2">
        <v>9.6300000000000008</v>
      </c>
      <c r="H2">
        <v>0.24</v>
      </c>
      <c r="I2">
        <v>126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115.12</v>
      </c>
      <c r="Q2">
        <v>3755.41</v>
      </c>
      <c r="R2">
        <v>263.31</v>
      </c>
      <c r="S2">
        <v>107.88</v>
      </c>
      <c r="T2">
        <v>77432.070000000007</v>
      </c>
      <c r="U2">
        <v>0.41</v>
      </c>
      <c r="V2">
        <v>0.76</v>
      </c>
      <c r="W2">
        <v>0.59</v>
      </c>
      <c r="X2">
        <v>4.82</v>
      </c>
      <c r="Y2">
        <v>2</v>
      </c>
      <c r="Z2">
        <v>10</v>
      </c>
      <c r="AA2">
        <v>123.4853775504469</v>
      </c>
      <c r="AB2">
        <v>168.9581413548197</v>
      </c>
      <c r="AC2">
        <v>152.8330134782033</v>
      </c>
      <c r="AD2">
        <v>123485.37755044689</v>
      </c>
      <c r="AE2">
        <v>168958.1413548197</v>
      </c>
      <c r="AF2">
        <v>4.5645604107440876E-6</v>
      </c>
      <c r="AG2">
        <v>8</v>
      </c>
      <c r="AH2">
        <v>152833.0134782033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5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3.3822999999999999</v>
      </c>
      <c r="E2">
        <v>29.57</v>
      </c>
      <c r="F2">
        <v>25.08</v>
      </c>
      <c r="G2">
        <v>5.99</v>
      </c>
      <c r="H2">
        <v>0.43</v>
      </c>
      <c r="I2">
        <v>251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98.46</v>
      </c>
      <c r="Q2">
        <v>3758.2</v>
      </c>
      <c r="R2">
        <v>419.23</v>
      </c>
      <c r="S2">
        <v>107.88</v>
      </c>
      <c r="T2">
        <v>154764.85999999999</v>
      </c>
      <c r="U2">
        <v>0.26</v>
      </c>
      <c r="V2">
        <v>0.61</v>
      </c>
      <c r="W2">
        <v>0.95</v>
      </c>
      <c r="X2">
        <v>9.65</v>
      </c>
      <c r="Y2">
        <v>2</v>
      </c>
      <c r="Z2">
        <v>10</v>
      </c>
      <c r="AA2">
        <v>140.60747317287789</v>
      </c>
      <c r="AB2">
        <v>192.38534795896521</v>
      </c>
      <c r="AC2">
        <v>174.02436036434759</v>
      </c>
      <c r="AD2">
        <v>140607.47317287789</v>
      </c>
      <c r="AE2">
        <v>192385.3479589652</v>
      </c>
      <c r="AF2">
        <v>3.9828021411580888E-6</v>
      </c>
      <c r="AG2">
        <v>10</v>
      </c>
      <c r="AH2">
        <v>174024.36036434761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6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3.4826999999999999</v>
      </c>
      <c r="E2">
        <v>28.71</v>
      </c>
      <c r="F2">
        <v>21.72</v>
      </c>
      <c r="G2">
        <v>7.9</v>
      </c>
      <c r="H2">
        <v>0.12</v>
      </c>
      <c r="I2">
        <v>165</v>
      </c>
      <c r="J2">
        <v>141.81</v>
      </c>
      <c r="K2">
        <v>47.83</v>
      </c>
      <c r="L2">
        <v>1</v>
      </c>
      <c r="M2">
        <v>163</v>
      </c>
      <c r="N2">
        <v>22.98</v>
      </c>
      <c r="O2">
        <v>17723.39</v>
      </c>
      <c r="P2">
        <v>226.14</v>
      </c>
      <c r="Q2">
        <v>3755.53</v>
      </c>
      <c r="R2">
        <v>318.95</v>
      </c>
      <c r="S2">
        <v>107.88</v>
      </c>
      <c r="T2">
        <v>105052.6</v>
      </c>
      <c r="U2">
        <v>0.34</v>
      </c>
      <c r="V2">
        <v>0.7</v>
      </c>
      <c r="W2">
        <v>0.48</v>
      </c>
      <c r="X2">
        <v>6.3</v>
      </c>
      <c r="Y2">
        <v>2</v>
      </c>
      <c r="Z2">
        <v>10</v>
      </c>
      <c r="AA2">
        <v>213.9741501956336</v>
      </c>
      <c r="AB2">
        <v>292.768872170804</v>
      </c>
      <c r="AC2">
        <v>264.82742191460159</v>
      </c>
      <c r="AD2">
        <v>213974.15019563361</v>
      </c>
      <c r="AE2">
        <v>292768.87217080401</v>
      </c>
      <c r="AF2">
        <v>3.4296456042717231E-6</v>
      </c>
      <c r="AG2">
        <v>10</v>
      </c>
      <c r="AH2">
        <v>264827.42191460158</v>
      </c>
    </row>
    <row r="3" spans="1:34" x14ac:dyDescent="0.25">
      <c r="A3">
        <v>1</v>
      </c>
      <c r="B3">
        <v>70</v>
      </c>
      <c r="C3" t="s">
        <v>34</v>
      </c>
      <c r="D3">
        <v>4.6516000000000002</v>
      </c>
      <c r="E3">
        <v>21.5</v>
      </c>
      <c r="F3">
        <v>17.62</v>
      </c>
      <c r="G3">
        <v>18.55</v>
      </c>
      <c r="H3">
        <v>0.25</v>
      </c>
      <c r="I3">
        <v>57</v>
      </c>
      <c r="J3">
        <v>143.16999999999999</v>
      </c>
      <c r="K3">
        <v>47.83</v>
      </c>
      <c r="L3">
        <v>2</v>
      </c>
      <c r="M3">
        <v>24</v>
      </c>
      <c r="N3">
        <v>23.34</v>
      </c>
      <c r="O3">
        <v>17891.86</v>
      </c>
      <c r="P3">
        <v>150.55000000000001</v>
      </c>
      <c r="Q3">
        <v>3754.39</v>
      </c>
      <c r="R3">
        <v>180.56</v>
      </c>
      <c r="S3">
        <v>107.88</v>
      </c>
      <c r="T3">
        <v>36398.129999999997</v>
      </c>
      <c r="U3">
        <v>0.6</v>
      </c>
      <c r="V3">
        <v>0.87</v>
      </c>
      <c r="W3">
        <v>0.35</v>
      </c>
      <c r="X3">
        <v>2.21</v>
      </c>
      <c r="Y3">
        <v>2</v>
      </c>
      <c r="Z3">
        <v>10</v>
      </c>
      <c r="AA3">
        <v>128.67809926640831</v>
      </c>
      <c r="AB3">
        <v>176.06305229330849</v>
      </c>
      <c r="AC3">
        <v>159.2598416885302</v>
      </c>
      <c r="AD3">
        <v>128678.0992664083</v>
      </c>
      <c r="AE3">
        <v>176063.05229330849</v>
      </c>
      <c r="AF3">
        <v>4.5807389361215008E-6</v>
      </c>
      <c r="AG3">
        <v>7</v>
      </c>
      <c r="AH3">
        <v>159259.8416885302</v>
      </c>
    </row>
    <row r="4" spans="1:34" x14ac:dyDescent="0.25">
      <c r="A4">
        <v>2</v>
      </c>
      <c r="B4">
        <v>70</v>
      </c>
      <c r="C4" t="s">
        <v>34</v>
      </c>
      <c r="D4">
        <v>4.6906999999999996</v>
      </c>
      <c r="E4">
        <v>21.32</v>
      </c>
      <c r="F4">
        <v>17.5</v>
      </c>
      <c r="G4">
        <v>19.09</v>
      </c>
      <c r="H4">
        <v>0.37</v>
      </c>
      <c r="I4">
        <v>55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18060.849999999999</v>
      </c>
      <c r="P4">
        <v>149.71</v>
      </c>
      <c r="Q4">
        <v>3753.71</v>
      </c>
      <c r="R4">
        <v>175.58</v>
      </c>
      <c r="S4">
        <v>107.88</v>
      </c>
      <c r="T4">
        <v>33921.279999999999</v>
      </c>
      <c r="U4">
        <v>0.61</v>
      </c>
      <c r="V4">
        <v>0.87</v>
      </c>
      <c r="W4">
        <v>0.38</v>
      </c>
      <c r="X4">
        <v>2.09</v>
      </c>
      <c r="Y4">
        <v>2</v>
      </c>
      <c r="Z4">
        <v>10</v>
      </c>
      <c r="AA4">
        <v>127.6976348191463</v>
      </c>
      <c r="AB4">
        <v>174.72153758152669</v>
      </c>
      <c r="AC4">
        <v>158.0463592580127</v>
      </c>
      <c r="AD4">
        <v>127697.6348191463</v>
      </c>
      <c r="AE4">
        <v>174721.5375815267</v>
      </c>
      <c r="AF4">
        <v>4.6192432985779347E-6</v>
      </c>
      <c r="AG4">
        <v>7</v>
      </c>
      <c r="AH4">
        <v>158046.3592580127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7"/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2.9317000000000002</v>
      </c>
      <c r="E2">
        <v>34.11</v>
      </c>
      <c r="F2">
        <v>23.94</v>
      </c>
      <c r="G2">
        <v>6.59</v>
      </c>
      <c r="H2">
        <v>0.1</v>
      </c>
      <c r="I2">
        <v>218</v>
      </c>
      <c r="J2">
        <v>176.73</v>
      </c>
      <c r="K2">
        <v>52.44</v>
      </c>
      <c r="L2">
        <v>1</v>
      </c>
      <c r="M2">
        <v>216</v>
      </c>
      <c r="N2">
        <v>33.29</v>
      </c>
      <c r="O2">
        <v>22031.19</v>
      </c>
      <c r="P2">
        <v>297.85000000000002</v>
      </c>
      <c r="Q2">
        <v>3756.35</v>
      </c>
      <c r="R2">
        <v>393.57</v>
      </c>
      <c r="S2">
        <v>107.88</v>
      </c>
      <c r="T2">
        <v>142097.94</v>
      </c>
      <c r="U2">
        <v>0.27</v>
      </c>
      <c r="V2">
        <v>0.64</v>
      </c>
      <c r="W2">
        <v>0.56000000000000005</v>
      </c>
      <c r="X2">
        <v>8.52</v>
      </c>
      <c r="Y2">
        <v>2</v>
      </c>
      <c r="Z2">
        <v>10</v>
      </c>
      <c r="AA2">
        <v>301.5201473633918</v>
      </c>
      <c r="AB2">
        <v>412.55316775267818</v>
      </c>
      <c r="AC2">
        <v>373.17967244436932</v>
      </c>
      <c r="AD2">
        <v>301520.14736339182</v>
      </c>
      <c r="AE2">
        <v>412553.16775267822</v>
      </c>
      <c r="AF2">
        <v>2.7820430085234739E-6</v>
      </c>
      <c r="AG2">
        <v>12</v>
      </c>
      <c r="AH2">
        <v>373179.67244436929</v>
      </c>
    </row>
    <row r="3" spans="1:34" x14ac:dyDescent="0.25">
      <c r="A3">
        <v>1</v>
      </c>
      <c r="B3">
        <v>90</v>
      </c>
      <c r="C3" t="s">
        <v>34</v>
      </c>
      <c r="D3">
        <v>4.3937999999999997</v>
      </c>
      <c r="E3">
        <v>22.76</v>
      </c>
      <c r="F3">
        <v>17.78</v>
      </c>
      <c r="G3">
        <v>14.82</v>
      </c>
      <c r="H3">
        <v>0.2</v>
      </c>
      <c r="I3">
        <v>72</v>
      </c>
      <c r="J3">
        <v>178.21</v>
      </c>
      <c r="K3">
        <v>52.44</v>
      </c>
      <c r="L3">
        <v>2</v>
      </c>
      <c r="M3">
        <v>70</v>
      </c>
      <c r="N3">
        <v>33.770000000000003</v>
      </c>
      <c r="O3">
        <v>22213.89</v>
      </c>
      <c r="P3">
        <v>196.07</v>
      </c>
      <c r="Q3">
        <v>3754.11</v>
      </c>
      <c r="R3">
        <v>187.19</v>
      </c>
      <c r="S3">
        <v>107.88</v>
      </c>
      <c r="T3">
        <v>39642.239999999998</v>
      </c>
      <c r="U3">
        <v>0.57999999999999996</v>
      </c>
      <c r="V3">
        <v>0.86</v>
      </c>
      <c r="W3">
        <v>0.31</v>
      </c>
      <c r="X3">
        <v>2.37</v>
      </c>
      <c r="Y3">
        <v>2</v>
      </c>
      <c r="Z3">
        <v>10</v>
      </c>
      <c r="AA3">
        <v>160.0596848799612</v>
      </c>
      <c r="AB3">
        <v>219.0007221875972</v>
      </c>
      <c r="AC3">
        <v>198.09960063151971</v>
      </c>
      <c r="AD3">
        <v>160059.68487996119</v>
      </c>
      <c r="AE3">
        <v>219000.72218759719</v>
      </c>
      <c r="AF3">
        <v>4.1695059422350298E-6</v>
      </c>
      <c r="AG3">
        <v>8</v>
      </c>
      <c r="AH3">
        <v>198099.60063151969</v>
      </c>
    </row>
    <row r="4" spans="1:34" x14ac:dyDescent="0.25">
      <c r="A4">
        <v>2</v>
      </c>
      <c r="B4">
        <v>90</v>
      </c>
      <c r="C4" t="s">
        <v>34</v>
      </c>
      <c r="D4">
        <v>4.7693000000000003</v>
      </c>
      <c r="E4">
        <v>20.97</v>
      </c>
      <c r="F4">
        <v>17.02</v>
      </c>
      <c r="G4">
        <v>23.75</v>
      </c>
      <c r="H4">
        <v>0.3</v>
      </c>
      <c r="I4">
        <v>43</v>
      </c>
      <c r="J4">
        <v>179.7</v>
      </c>
      <c r="K4">
        <v>52.44</v>
      </c>
      <c r="L4">
        <v>3</v>
      </c>
      <c r="M4">
        <v>4</v>
      </c>
      <c r="N4">
        <v>34.26</v>
      </c>
      <c r="O4">
        <v>22397.24</v>
      </c>
      <c r="P4">
        <v>164.8</v>
      </c>
      <c r="Q4">
        <v>3753.94</v>
      </c>
      <c r="R4">
        <v>159.97</v>
      </c>
      <c r="S4">
        <v>107.88</v>
      </c>
      <c r="T4">
        <v>26174.94</v>
      </c>
      <c r="U4">
        <v>0.67</v>
      </c>
      <c r="V4">
        <v>0.9</v>
      </c>
      <c r="W4">
        <v>0.34</v>
      </c>
      <c r="X4">
        <v>1.61</v>
      </c>
      <c r="Y4">
        <v>2</v>
      </c>
      <c r="Z4">
        <v>10</v>
      </c>
      <c r="AA4">
        <v>134.3234211431656</v>
      </c>
      <c r="AB4">
        <v>183.78723073910791</v>
      </c>
      <c r="AC4">
        <v>166.24683538441741</v>
      </c>
      <c r="AD4">
        <v>134323.42114316559</v>
      </c>
      <c r="AE4">
        <v>183787.23073910791</v>
      </c>
      <c r="AF4">
        <v>4.5258374733263989E-6</v>
      </c>
      <c r="AG4">
        <v>7</v>
      </c>
      <c r="AH4">
        <v>166246.83538441741</v>
      </c>
    </row>
    <row r="5" spans="1:34" x14ac:dyDescent="0.25">
      <c r="A5">
        <v>3</v>
      </c>
      <c r="B5">
        <v>90</v>
      </c>
      <c r="C5" t="s">
        <v>34</v>
      </c>
      <c r="D5">
        <v>4.7690000000000001</v>
      </c>
      <c r="E5">
        <v>20.97</v>
      </c>
      <c r="F5">
        <v>17.02</v>
      </c>
      <c r="G5">
        <v>23.75</v>
      </c>
      <c r="H5">
        <v>0.39</v>
      </c>
      <c r="I5">
        <v>43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166.14</v>
      </c>
      <c r="Q5">
        <v>3753.99</v>
      </c>
      <c r="R5">
        <v>159.88</v>
      </c>
      <c r="S5">
        <v>107.88</v>
      </c>
      <c r="T5">
        <v>26132.27</v>
      </c>
      <c r="U5">
        <v>0.67</v>
      </c>
      <c r="V5">
        <v>0.9</v>
      </c>
      <c r="W5">
        <v>0.34</v>
      </c>
      <c r="X5">
        <v>1.61</v>
      </c>
      <c r="Y5">
        <v>2</v>
      </c>
      <c r="Z5">
        <v>10</v>
      </c>
      <c r="AA5">
        <v>134.71025795943561</v>
      </c>
      <c r="AB5">
        <v>184.31651793716401</v>
      </c>
      <c r="AC5">
        <v>166.7256081551505</v>
      </c>
      <c r="AD5">
        <v>134710.25795943549</v>
      </c>
      <c r="AE5">
        <v>184316.51793716391</v>
      </c>
      <c r="AF5">
        <v>4.5255527876823836E-6</v>
      </c>
      <c r="AG5">
        <v>7</v>
      </c>
      <c r="AH5">
        <v>166725.60815515049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8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2.7985000000000002</v>
      </c>
      <c r="E2">
        <v>35.729999999999997</v>
      </c>
      <c r="F2">
        <v>29.91</v>
      </c>
      <c r="G2">
        <v>4.7699999999999996</v>
      </c>
      <c r="H2">
        <v>0.64</v>
      </c>
      <c r="I2">
        <v>376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86.63</v>
      </c>
      <c r="Q2">
        <v>3760.71</v>
      </c>
      <c r="R2">
        <v>574.69000000000005</v>
      </c>
      <c r="S2">
        <v>107.88</v>
      </c>
      <c r="T2">
        <v>231869.62</v>
      </c>
      <c r="U2">
        <v>0.19</v>
      </c>
      <c r="V2">
        <v>0.51</v>
      </c>
      <c r="W2">
        <v>1.32</v>
      </c>
      <c r="X2">
        <v>14.48</v>
      </c>
      <c r="Y2">
        <v>2</v>
      </c>
      <c r="Z2">
        <v>10</v>
      </c>
      <c r="AA2">
        <v>161.5292882491284</v>
      </c>
      <c r="AB2">
        <v>221.01149835161559</v>
      </c>
      <c r="AC2">
        <v>199.918471140587</v>
      </c>
      <c r="AD2">
        <v>161529.28824912841</v>
      </c>
      <c r="AE2">
        <v>221011.49835161559</v>
      </c>
      <c r="AF2">
        <v>3.412345146531669E-6</v>
      </c>
      <c r="AG2">
        <v>12</v>
      </c>
      <c r="AH2">
        <v>199918.471140587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9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4.3221999999999996</v>
      </c>
      <c r="E2">
        <v>23.14</v>
      </c>
      <c r="F2">
        <v>19.09</v>
      </c>
      <c r="G2">
        <v>11.46</v>
      </c>
      <c r="H2">
        <v>0.18</v>
      </c>
      <c r="I2">
        <v>100</v>
      </c>
      <c r="J2">
        <v>98.71</v>
      </c>
      <c r="K2">
        <v>39.72</v>
      </c>
      <c r="L2">
        <v>1</v>
      </c>
      <c r="M2">
        <v>89</v>
      </c>
      <c r="N2">
        <v>12.99</v>
      </c>
      <c r="O2">
        <v>12407.75</v>
      </c>
      <c r="P2">
        <v>136.88</v>
      </c>
      <c r="Q2">
        <v>3755.37</v>
      </c>
      <c r="R2">
        <v>230.22</v>
      </c>
      <c r="S2">
        <v>107.88</v>
      </c>
      <c r="T2">
        <v>61012.82</v>
      </c>
      <c r="U2">
        <v>0.47</v>
      </c>
      <c r="V2">
        <v>0.8</v>
      </c>
      <c r="W2">
        <v>0.39</v>
      </c>
      <c r="X2">
        <v>3.68</v>
      </c>
      <c r="Y2">
        <v>2</v>
      </c>
      <c r="Z2">
        <v>10</v>
      </c>
      <c r="AA2">
        <v>132.67953738908241</v>
      </c>
      <c r="AB2">
        <v>181.5379964637394</v>
      </c>
      <c r="AC2">
        <v>164.21226487146939</v>
      </c>
      <c r="AD2">
        <v>132679.5373890824</v>
      </c>
      <c r="AE2">
        <v>181537.9964637394</v>
      </c>
      <c r="AF2">
        <v>4.5172106007853368E-6</v>
      </c>
      <c r="AG2">
        <v>8</v>
      </c>
      <c r="AH2">
        <v>164212.26487146929</v>
      </c>
    </row>
    <row r="3" spans="1:34" x14ac:dyDescent="0.25">
      <c r="A3">
        <v>1</v>
      </c>
      <c r="B3">
        <v>45</v>
      </c>
      <c r="C3" t="s">
        <v>34</v>
      </c>
      <c r="D3">
        <v>4.4642999999999997</v>
      </c>
      <c r="E3">
        <v>22.4</v>
      </c>
      <c r="F3">
        <v>18.66</v>
      </c>
      <c r="G3">
        <v>13.18</v>
      </c>
      <c r="H3">
        <v>0.35</v>
      </c>
      <c r="I3">
        <v>85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129.4</v>
      </c>
      <c r="Q3">
        <v>3754.31</v>
      </c>
      <c r="R3">
        <v>213.05</v>
      </c>
      <c r="S3">
        <v>107.88</v>
      </c>
      <c r="T3">
        <v>52503.67</v>
      </c>
      <c r="U3">
        <v>0.51</v>
      </c>
      <c r="V3">
        <v>0.82</v>
      </c>
      <c r="W3">
        <v>0.47</v>
      </c>
      <c r="X3">
        <v>3.25</v>
      </c>
      <c r="Y3">
        <v>2</v>
      </c>
      <c r="Z3">
        <v>10</v>
      </c>
      <c r="AA3">
        <v>127.7460910906444</v>
      </c>
      <c r="AB3">
        <v>174.78783758993009</v>
      </c>
      <c r="AC3">
        <v>158.10633168666681</v>
      </c>
      <c r="AD3">
        <v>127746.0910906444</v>
      </c>
      <c r="AE3">
        <v>174787.83758993019</v>
      </c>
      <c r="AF3">
        <v>4.6657219205696127E-6</v>
      </c>
      <c r="AG3">
        <v>8</v>
      </c>
      <c r="AH3">
        <v>158106.33168666679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2024-09-25T23:03:10Z</dcterms:created>
  <dcterms:modified xsi:type="dcterms:W3CDTF">2024-09-27T19:44:47Z</dcterms:modified>
</cp:coreProperties>
</file>