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Com SPAD 2 Drones/vel20/field_64ha_100ha_10%_6m_0_TSP/"/>
    </mc:Choice>
  </mc:AlternateContent>
  <xr:revisionPtr revIDLastSave="1" documentId="11_4D1F262CD7A258D83A35070B1CC2288D8F152405" xr6:coauthVersionLast="47" xr6:coauthVersionMax="47" xr10:uidLastSave="{A6CAEC3F-187E-4E6E-9A04-3AD30B49452A}"/>
  <bookViews>
    <workbookView xWindow="-120" yWindow="-120" windowWidth="29040" windowHeight="15840" xr2:uid="{00000000-000D-0000-FFFF-FFFF00000000}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" i="21" l="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<sst xmlns="http://schemas.openxmlformats.org/spreadsheetml/2006/main" count="850" uniqueCount="42">
  <si>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</si>
  <si>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</si>
  <si>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</si>
  <si>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</si>
  <si>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</si>
  <si>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</si>
  <si>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</si>
  <si>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</si>
  <si>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</si>
  <si>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</si>
  <si>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</si>
  <si>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</si>
  <si>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</si>
  <si>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</si>
  <si>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</si>
  <si>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</si>
  <si>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</si>
  <si>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</si>
  <si>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</si>
  <si>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</si>
  <si>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</si>
  <si>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</si>
  <si>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</si>
  <si>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</si>
  <si>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</si>
  <si>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</si>
  <si>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</si>
  <si>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</si>
  <si>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</si>
  <si>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</si>
  <si>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</si>
  <si>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</si>
  <si>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</si>
  <si>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</si>
  <si>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</si>
  <si>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</si>
  <si>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</si>
  <si>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</si>
  <si>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</si>
  <si>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</si>
  <si>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</si>
  <si>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ield_64ha_100ha_10%_6m_0_TSP\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</si>
</sst>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098-4B47-BCC0-74ADAD8D1009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098-4B47-BCC0-74ADAD8D1009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098-4B47-BCC0-74ADAD8D1009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098-4B47-BCC0-74ADAD8D1009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098-4B47-BCC0-74ADAD8D1009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098-4B47-BCC0-74ADAD8D1009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098-4B47-BCC0-74ADAD8D1009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098-4B47-BCC0-74ADAD8D1009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098-4B47-BCC0-74ADAD8D1009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098-4B47-BCC0-74ADAD8D1009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098-4B47-BCC0-74ADAD8D1009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1098-4B47-BCC0-74ADAD8D1009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1098-4B47-BCC0-74ADAD8D1009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1098-4B47-BCC0-74ADAD8D1009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1098-4B47-BCC0-74ADAD8D1009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1098-4B47-BCC0-74ADAD8D1009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1098-4B47-BCC0-74ADAD8D1009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1098-4B47-BCC0-74ADAD8D1009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1098-4B47-BCC0-74ADAD8D1009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1098-4B47-BCC0-74ADAD8D1009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1098-4B47-BCC0-74ADAD8D1009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1098-4B47-BCC0-74ADAD8D1009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1098-4B47-BCC0-74ADAD8D1009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1098-4B47-BCC0-74ADAD8D1009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1098-4B47-BCC0-74ADAD8D1009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1098-4B47-BCC0-74ADAD8D1009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1098-4B47-BCC0-74ADAD8D1009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1098-4B47-BCC0-74ADAD8D1009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1098-4B47-BCC0-74ADAD8D1009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1098-4B47-BCC0-74ADAD8D1009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1098-4B47-BCC0-74ADAD8D1009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1098-4B47-BCC0-74ADAD8D1009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1098-4B47-BCC0-74ADAD8D1009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1098-4B47-BCC0-74ADAD8D1009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1098-4B47-BCC0-74ADAD8D1009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1098-4B47-BCC0-74ADAD8D1009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1098-4B47-BCC0-74ADAD8D1009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1098-4B47-BCC0-74ADAD8D1009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1098-4B47-BCC0-74ADAD8D1009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1098-4B47-BCC0-74ADAD8D1009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1098-4B47-BCC0-74ADAD8D1009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1098-4B47-BCC0-74ADAD8D1009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1098-4B47-BCC0-74ADAD8D1009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1098-4B47-BCC0-74ADAD8D1009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1098-4B47-BCC0-74ADAD8D1009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1098-4B47-BCC0-74ADAD8D1009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1098-4B47-BCC0-74ADAD8D1009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1098-4B47-BCC0-74ADAD8D1009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1098-4B47-BCC0-74ADAD8D1009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1098-4B47-BCC0-74ADAD8D1009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1098-4B47-BCC0-74ADAD8D1009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1098-4B47-BCC0-74ADAD8D1009}"/>
              </c:ext>
            </c:extLst>
          </c:dPt>
          <c:dPt>
            <c:idx val="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1098-4B47-BCC0-74ADAD8D1009}"/>
              </c:ext>
            </c:extLst>
          </c:dPt>
          <c:dPt>
            <c:idx val="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1098-4B47-BCC0-74ADAD8D1009}"/>
              </c:ext>
            </c:extLst>
          </c:dPt>
          <c:dPt>
            <c:idx val="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1098-4B47-BCC0-74ADAD8D1009}"/>
              </c:ext>
            </c:extLst>
          </c:dPt>
          <c:dPt>
            <c:idx val="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1098-4B47-BCC0-74ADAD8D1009}"/>
              </c:ext>
            </c:extLst>
          </c:dPt>
          <c:dPt>
            <c:idx val="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1098-4B47-BCC0-74ADAD8D1009}"/>
              </c:ext>
            </c:extLst>
          </c:dPt>
          <c:dPt>
            <c:idx val="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1098-4B47-BCC0-74ADAD8D1009}"/>
              </c:ext>
            </c:extLst>
          </c:dPt>
          <c:dPt>
            <c:idx val="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1098-4B47-BCC0-74ADAD8D1009}"/>
              </c:ext>
            </c:extLst>
          </c:dPt>
          <c:dPt>
            <c:idx val="5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1098-4B47-BCC0-74ADAD8D1009}"/>
              </c:ext>
            </c:extLst>
          </c:dPt>
          <c:dPt>
            <c:idx val="6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1098-4B47-BCC0-74ADAD8D1009}"/>
              </c:ext>
            </c:extLst>
          </c:dPt>
          <c:dPt>
            <c:idx val="6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1098-4B47-BCC0-74ADAD8D1009}"/>
              </c:ext>
            </c:extLst>
          </c:dPt>
          <c:dPt>
            <c:idx val="6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1098-4B47-BCC0-74ADAD8D1009}"/>
              </c:ext>
            </c:extLst>
          </c:dPt>
          <c:dPt>
            <c:idx val="6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1098-4B47-BCC0-74ADAD8D1009}"/>
              </c:ext>
            </c:extLst>
          </c:dPt>
          <c:dPt>
            <c:idx val="6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1098-4B47-BCC0-74ADAD8D1009}"/>
              </c:ext>
            </c:extLst>
          </c:dPt>
          <c:dPt>
            <c:idx val="6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1098-4B47-BCC0-74ADAD8D1009}"/>
              </c:ext>
            </c:extLst>
          </c:dPt>
          <c:dPt>
            <c:idx val="6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1098-4B47-BCC0-74ADAD8D1009}"/>
              </c:ext>
            </c:extLst>
          </c:dPt>
          <c:dPt>
            <c:idx val="6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1098-4B47-BCC0-74ADAD8D1009}"/>
              </c:ext>
            </c:extLst>
          </c:dPt>
          <c:dPt>
            <c:idx val="6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1098-4B47-BCC0-74ADAD8D1009}"/>
              </c:ext>
            </c:extLst>
          </c:dPt>
          <c:dPt>
            <c:idx val="6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1098-4B47-BCC0-74ADAD8D1009}"/>
              </c:ext>
            </c:extLst>
          </c:dPt>
          <c:dPt>
            <c:idx val="7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1098-4B47-BCC0-74ADAD8D1009}"/>
              </c:ext>
            </c:extLst>
          </c:dPt>
          <c:dPt>
            <c:idx val="7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1098-4B47-BCC0-74ADAD8D1009}"/>
              </c:ext>
            </c:extLst>
          </c:dPt>
          <c:dPt>
            <c:idx val="7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1098-4B47-BCC0-74ADAD8D1009}"/>
              </c:ext>
            </c:extLst>
          </c:dPt>
          <c:xVal>
            <c:numRef>
              <c:f>gráficos!$A$7:$A$79</c:f>
              <c:numCache>
                <c:formatCode>General</c:formatCode>
                <c:ptCount val="7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</c:numCache>
            </c:numRef>
          </c:xVal>
          <c:yVal>
            <c:numRef>
              <c:f>gráficos!$B$7:$B$79</c:f>
              <c:numCache>
                <c:formatCode>General</c:formatCode>
                <c:ptCount val="7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2-1098-4B47-BCC0-74ADAD8D1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AH8"/>
  <sheetViews>
    <sheetView tabSelected="1"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41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1.2605999999999999</v>
      </c>
      <c r="E2">
        <v>79.33</v>
      </c>
      <c r="F2">
        <v>55.11</v>
      </c>
      <c r="G2">
        <v>5.93</v>
      </c>
      <c r="H2">
        <v>0.09</v>
      </c>
      <c r="I2">
        <v>558</v>
      </c>
      <c r="J2">
        <v>194.77</v>
      </c>
      <c r="K2">
        <v>54.38</v>
      </c>
      <c r="L2">
        <v>1</v>
      </c>
      <c r="M2">
        <v>556</v>
      </c>
      <c r="N2">
        <v>39.4</v>
      </c>
      <c r="O2">
        <v>24256.19</v>
      </c>
      <c r="P2">
        <v>764.19</v>
      </c>
      <c r="Q2">
        <v>4249.2700000000004</v>
      </c>
      <c r="R2">
        <v>889.41</v>
      </c>
      <c r="S2">
        <v>135.61000000000001</v>
      </c>
      <c r="T2">
        <v>370742.17</v>
      </c>
      <c r="U2">
        <v>0.15</v>
      </c>
      <c r="V2">
        <v>0.52</v>
      </c>
      <c r="W2">
        <v>12.82</v>
      </c>
      <c r="X2">
        <v>22.29</v>
      </c>
      <c r="Y2">
        <v>2</v>
      </c>
      <c r="Z2">
        <v>10</v>
      </c>
      <c r="AA2">
        <v>1379.49073579736</v>
      </c>
      <c r="AB2">
        <v>1887.48008355401</v>
      </c>
      <c r="AC2">
        <v>1707.34163347455</v>
      </c>
      <c r="AD2">
        <v>1379490.7357973601</v>
      </c>
      <c r="AE2">
        <v>1887480.0835540099</v>
      </c>
      <c r="AF2">
        <v>1.1769722196051159E-6</v>
      </c>
      <c r="AG2">
        <v>26</v>
      </c>
      <c r="AH2">
        <v>1707341.63347455</v>
      </c>
    </row>
    <row r="3" spans="1:34" x14ac:dyDescent="0.25">
      <c r="A3">
        <v>1</v>
      </c>
      <c r="B3">
        <v>100</v>
      </c>
      <c r="C3" t="s">
        <v>34</v>
      </c>
      <c r="D3">
        <v>1.9856</v>
      </c>
      <c r="E3">
        <v>50.36</v>
      </c>
      <c r="F3">
        <v>40.22</v>
      </c>
      <c r="G3">
        <v>12.31</v>
      </c>
      <c r="H3">
        <v>0.18</v>
      </c>
      <c r="I3">
        <v>196</v>
      </c>
      <c r="J3">
        <v>196.32</v>
      </c>
      <c r="K3">
        <v>54.38</v>
      </c>
      <c r="L3">
        <v>2</v>
      </c>
      <c r="M3">
        <v>194</v>
      </c>
      <c r="N3">
        <v>39.950000000000003</v>
      </c>
      <c r="O3">
        <v>24447.22</v>
      </c>
      <c r="P3">
        <v>539.29999999999995</v>
      </c>
      <c r="Q3">
        <v>4244.62</v>
      </c>
      <c r="R3">
        <v>391.21</v>
      </c>
      <c r="S3">
        <v>135.61000000000001</v>
      </c>
      <c r="T3">
        <v>123452.04</v>
      </c>
      <c r="U3">
        <v>0.35</v>
      </c>
      <c r="V3">
        <v>0.71</v>
      </c>
      <c r="W3">
        <v>12.2</v>
      </c>
      <c r="X3">
        <v>7.43</v>
      </c>
      <c r="Y3">
        <v>2</v>
      </c>
      <c r="Z3">
        <v>10</v>
      </c>
      <c r="AA3">
        <v>670.52087645738902</v>
      </c>
      <c r="AB3">
        <v>917.43624446232661</v>
      </c>
      <c r="AC3">
        <v>829.87741692069778</v>
      </c>
      <c r="AD3">
        <v>670520.87645738898</v>
      </c>
      <c r="AE3">
        <v>917436.24446232663</v>
      </c>
      <c r="AF3">
        <v>1.853875963230143E-6</v>
      </c>
      <c r="AG3">
        <v>17</v>
      </c>
      <c r="AH3">
        <v>829877.41692069778</v>
      </c>
    </row>
    <row r="4" spans="1:34" x14ac:dyDescent="0.25">
      <c r="A4">
        <v>2</v>
      </c>
      <c r="B4">
        <v>100</v>
      </c>
      <c r="C4" t="s">
        <v>34</v>
      </c>
      <c r="D4">
        <v>2.2643</v>
      </c>
      <c r="E4">
        <v>44.16</v>
      </c>
      <c r="F4">
        <v>37.14</v>
      </c>
      <c r="G4">
        <v>19.21</v>
      </c>
      <c r="H4">
        <v>0.27</v>
      </c>
      <c r="I4">
        <v>116</v>
      </c>
      <c r="J4">
        <v>197.88</v>
      </c>
      <c r="K4">
        <v>54.38</v>
      </c>
      <c r="L4">
        <v>3</v>
      </c>
      <c r="M4">
        <v>114</v>
      </c>
      <c r="N4">
        <v>40.5</v>
      </c>
      <c r="O4">
        <v>24639</v>
      </c>
      <c r="P4">
        <v>478.2</v>
      </c>
      <c r="Q4">
        <v>4243.47</v>
      </c>
      <c r="R4">
        <v>288.04000000000002</v>
      </c>
      <c r="S4">
        <v>135.61000000000001</v>
      </c>
      <c r="T4">
        <v>72266.77</v>
      </c>
      <c r="U4">
        <v>0.47</v>
      </c>
      <c r="V4">
        <v>0.77</v>
      </c>
      <c r="W4">
        <v>12.07</v>
      </c>
      <c r="X4">
        <v>4.3499999999999996</v>
      </c>
      <c r="Y4">
        <v>2</v>
      </c>
      <c r="Z4">
        <v>10</v>
      </c>
      <c r="AA4">
        <v>542.10246727321055</v>
      </c>
      <c r="AB4">
        <v>741.72851159616607</v>
      </c>
      <c r="AC4">
        <v>670.93898347193158</v>
      </c>
      <c r="AD4">
        <v>542102.46727321052</v>
      </c>
      <c r="AE4">
        <v>741728.51159616606</v>
      </c>
      <c r="AF4">
        <v>2.114087098882963E-6</v>
      </c>
      <c r="AG4">
        <v>15</v>
      </c>
      <c r="AH4">
        <v>670938.98347193154</v>
      </c>
    </row>
    <row r="5" spans="1:34" x14ac:dyDescent="0.25">
      <c r="A5">
        <v>3</v>
      </c>
      <c r="B5">
        <v>100</v>
      </c>
      <c r="C5" t="s">
        <v>34</v>
      </c>
      <c r="D5">
        <v>2.4165999999999999</v>
      </c>
      <c r="E5">
        <v>41.38</v>
      </c>
      <c r="F5">
        <v>35.75</v>
      </c>
      <c r="G5">
        <v>26.81</v>
      </c>
      <c r="H5">
        <v>0.36</v>
      </c>
      <c r="I5">
        <v>80</v>
      </c>
      <c r="J5">
        <v>199.44</v>
      </c>
      <c r="K5">
        <v>54.38</v>
      </c>
      <c r="L5">
        <v>4</v>
      </c>
      <c r="M5">
        <v>78</v>
      </c>
      <c r="N5">
        <v>41.06</v>
      </c>
      <c r="O5">
        <v>24831.54</v>
      </c>
      <c r="P5">
        <v>440.38</v>
      </c>
      <c r="Q5">
        <v>4243.42</v>
      </c>
      <c r="R5">
        <v>241.85</v>
      </c>
      <c r="S5">
        <v>135.61000000000001</v>
      </c>
      <c r="T5">
        <v>49352.22</v>
      </c>
      <c r="U5">
        <v>0.56000000000000005</v>
      </c>
      <c r="V5">
        <v>0.8</v>
      </c>
      <c r="W5">
        <v>12.01</v>
      </c>
      <c r="X5">
        <v>2.97</v>
      </c>
      <c r="Y5">
        <v>2</v>
      </c>
      <c r="Z5">
        <v>10</v>
      </c>
      <c r="AA5">
        <v>481.96452916433009</v>
      </c>
      <c r="AB5">
        <v>659.44513157701283</v>
      </c>
      <c r="AC5">
        <v>596.50861375635714</v>
      </c>
      <c r="AD5">
        <v>481964.5291643301</v>
      </c>
      <c r="AE5">
        <v>659445.13157701283</v>
      </c>
      <c r="AF5">
        <v>2.2562835680610211E-6</v>
      </c>
      <c r="AG5">
        <v>14</v>
      </c>
      <c r="AH5">
        <v>596508.61375635711</v>
      </c>
    </row>
    <row r="6" spans="1:34" x14ac:dyDescent="0.25">
      <c r="A6">
        <v>4</v>
      </c>
      <c r="B6">
        <v>100</v>
      </c>
      <c r="C6" t="s">
        <v>34</v>
      </c>
      <c r="D6">
        <v>2.5095999999999998</v>
      </c>
      <c r="E6">
        <v>39.85</v>
      </c>
      <c r="F6">
        <v>35</v>
      </c>
      <c r="G6">
        <v>35</v>
      </c>
      <c r="H6">
        <v>0.44</v>
      </c>
      <c r="I6">
        <v>60</v>
      </c>
      <c r="J6">
        <v>201.01</v>
      </c>
      <c r="K6">
        <v>54.38</v>
      </c>
      <c r="L6">
        <v>5</v>
      </c>
      <c r="M6">
        <v>58</v>
      </c>
      <c r="N6">
        <v>41.63</v>
      </c>
      <c r="O6">
        <v>25024.84</v>
      </c>
      <c r="P6">
        <v>408.86</v>
      </c>
      <c r="Q6">
        <v>4242.91</v>
      </c>
      <c r="R6">
        <v>216.62</v>
      </c>
      <c r="S6">
        <v>135.61000000000001</v>
      </c>
      <c r="T6">
        <v>36836.47</v>
      </c>
      <c r="U6">
        <v>0.63</v>
      </c>
      <c r="V6">
        <v>0.82</v>
      </c>
      <c r="W6">
        <v>11.98</v>
      </c>
      <c r="X6">
        <v>2.21</v>
      </c>
      <c r="Y6">
        <v>2</v>
      </c>
      <c r="Z6">
        <v>10</v>
      </c>
      <c r="AA6">
        <v>440.64283017405347</v>
      </c>
      <c r="AB6">
        <v>602.90696003381674</v>
      </c>
      <c r="AC6">
        <v>545.36636595342145</v>
      </c>
      <c r="AD6">
        <v>440642.83017405361</v>
      </c>
      <c r="AE6">
        <v>602906.96003381675</v>
      </c>
      <c r="AF6">
        <v>2.3431139793122308E-6</v>
      </c>
      <c r="AG6">
        <v>13</v>
      </c>
      <c r="AH6">
        <v>545366.36595342145</v>
      </c>
    </row>
    <row r="7" spans="1:34" x14ac:dyDescent="0.25">
      <c r="A7">
        <v>5</v>
      </c>
      <c r="B7">
        <v>100</v>
      </c>
      <c r="C7" t="s">
        <v>34</v>
      </c>
      <c r="D7">
        <v>2.5752999999999999</v>
      </c>
      <c r="E7">
        <v>38.83</v>
      </c>
      <c r="F7">
        <v>34.49</v>
      </c>
      <c r="G7">
        <v>44.02</v>
      </c>
      <c r="H7">
        <v>0.53</v>
      </c>
      <c r="I7">
        <v>47</v>
      </c>
      <c r="J7">
        <v>202.58</v>
      </c>
      <c r="K7">
        <v>54.38</v>
      </c>
      <c r="L7">
        <v>6</v>
      </c>
      <c r="M7">
        <v>36</v>
      </c>
      <c r="N7">
        <v>42.2</v>
      </c>
      <c r="O7">
        <v>25218.93</v>
      </c>
      <c r="P7">
        <v>379.25</v>
      </c>
      <c r="Q7">
        <v>4243.12</v>
      </c>
      <c r="R7">
        <v>199.73</v>
      </c>
      <c r="S7">
        <v>135.61000000000001</v>
      </c>
      <c r="T7">
        <v>28460.99</v>
      </c>
      <c r="U7">
        <v>0.68</v>
      </c>
      <c r="V7">
        <v>0.83</v>
      </c>
      <c r="W7">
        <v>11.95</v>
      </c>
      <c r="X7">
        <v>1.7</v>
      </c>
      <c r="Y7">
        <v>2</v>
      </c>
      <c r="Z7">
        <v>10</v>
      </c>
      <c r="AA7">
        <v>415.2081739399282</v>
      </c>
      <c r="AB7">
        <v>568.10614127644703</v>
      </c>
      <c r="AC7">
        <v>513.88688849499931</v>
      </c>
      <c r="AD7">
        <v>415208.17393992818</v>
      </c>
      <c r="AE7">
        <v>568106.14127644699</v>
      </c>
      <c r="AF7">
        <v>2.404455463389699E-6</v>
      </c>
      <c r="AG7">
        <v>13</v>
      </c>
      <c r="AH7">
        <v>513886.88849499932</v>
      </c>
    </row>
    <row r="8" spans="1:34" x14ac:dyDescent="0.25">
      <c r="A8">
        <v>6</v>
      </c>
      <c r="B8">
        <v>100</v>
      </c>
      <c r="C8" t="s">
        <v>34</v>
      </c>
      <c r="D8">
        <v>2.5882999999999998</v>
      </c>
      <c r="E8">
        <v>38.630000000000003</v>
      </c>
      <c r="F8">
        <v>34.409999999999997</v>
      </c>
      <c r="G8">
        <v>46.92</v>
      </c>
      <c r="H8">
        <v>0.61</v>
      </c>
      <c r="I8">
        <v>44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373.3</v>
      </c>
      <c r="Q8">
        <v>4243.04</v>
      </c>
      <c r="R8">
        <v>195.54</v>
      </c>
      <c r="S8">
        <v>135.61000000000001</v>
      </c>
      <c r="T8">
        <v>26379.19</v>
      </c>
      <c r="U8">
        <v>0.69</v>
      </c>
      <c r="V8">
        <v>0.83</v>
      </c>
      <c r="W8">
        <v>11.99</v>
      </c>
      <c r="X8">
        <v>1.62</v>
      </c>
      <c r="Y8">
        <v>2</v>
      </c>
      <c r="Z8">
        <v>10</v>
      </c>
      <c r="AA8">
        <v>410.34094745142983</v>
      </c>
      <c r="AB8">
        <v>561.4465872680056</v>
      </c>
      <c r="AC8">
        <v>507.86291297438078</v>
      </c>
      <c r="AD8">
        <v>410340.94745142979</v>
      </c>
      <c r="AE8">
        <v>561446.58726800559</v>
      </c>
      <c r="AF8">
        <v>2.416593047758148E-6</v>
      </c>
      <c r="AG8">
        <v>13</v>
      </c>
      <c r="AH8">
        <v>507862.91297438077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1.4995000000000001</v>
      </c>
      <c r="E2">
        <v>66.69</v>
      </c>
      <c r="F2">
        <v>50.15</v>
      </c>
      <c r="G2">
        <v>6.82</v>
      </c>
      <c r="H2">
        <v>0.11</v>
      </c>
      <c r="I2">
        <v>441</v>
      </c>
      <c r="J2">
        <v>159.12</v>
      </c>
      <c r="K2">
        <v>50.28</v>
      </c>
      <c r="L2">
        <v>1</v>
      </c>
      <c r="M2">
        <v>439</v>
      </c>
      <c r="N2">
        <v>27.84</v>
      </c>
      <c r="O2">
        <v>19859.16</v>
      </c>
      <c r="P2">
        <v>605.59</v>
      </c>
      <c r="Q2">
        <v>4247.8100000000004</v>
      </c>
      <c r="R2">
        <v>723.9</v>
      </c>
      <c r="S2">
        <v>135.61000000000001</v>
      </c>
      <c r="T2">
        <v>288574.40000000002</v>
      </c>
      <c r="U2">
        <v>0.19</v>
      </c>
      <c r="V2">
        <v>0.56999999999999995</v>
      </c>
      <c r="W2">
        <v>12.6</v>
      </c>
      <c r="X2">
        <v>17.350000000000001</v>
      </c>
      <c r="Y2">
        <v>2</v>
      </c>
      <c r="Z2">
        <v>10</v>
      </c>
      <c r="AA2">
        <v>966.31791527849794</v>
      </c>
      <c r="AB2">
        <v>1322.158802621723</v>
      </c>
      <c r="AC2">
        <v>1195.9738221610389</v>
      </c>
      <c r="AD2">
        <v>966317.91527849797</v>
      </c>
      <c r="AE2">
        <v>1322158.8026217229</v>
      </c>
      <c r="AF2">
        <v>1.4483049031460811E-6</v>
      </c>
      <c r="AG2">
        <v>22</v>
      </c>
      <c r="AH2">
        <v>1195973.8221610391</v>
      </c>
    </row>
    <row r="3" spans="1:34" x14ac:dyDescent="0.25">
      <c r="A3">
        <v>1</v>
      </c>
      <c r="B3">
        <v>80</v>
      </c>
      <c r="C3" t="s">
        <v>34</v>
      </c>
      <c r="D3">
        <v>2.1533000000000002</v>
      </c>
      <c r="E3">
        <v>46.44</v>
      </c>
      <c r="F3">
        <v>38.9</v>
      </c>
      <c r="G3">
        <v>14.41</v>
      </c>
      <c r="H3">
        <v>0.22</v>
      </c>
      <c r="I3">
        <v>162</v>
      </c>
      <c r="J3">
        <v>160.54</v>
      </c>
      <c r="K3">
        <v>50.28</v>
      </c>
      <c r="L3">
        <v>2</v>
      </c>
      <c r="M3">
        <v>160</v>
      </c>
      <c r="N3">
        <v>28.26</v>
      </c>
      <c r="O3">
        <v>20034.400000000001</v>
      </c>
      <c r="P3">
        <v>446.14</v>
      </c>
      <c r="Q3">
        <v>4244.1000000000004</v>
      </c>
      <c r="R3">
        <v>347.05</v>
      </c>
      <c r="S3">
        <v>135.61000000000001</v>
      </c>
      <c r="T3">
        <v>101543.03</v>
      </c>
      <c r="U3">
        <v>0.39</v>
      </c>
      <c r="V3">
        <v>0.73</v>
      </c>
      <c r="W3">
        <v>12.14</v>
      </c>
      <c r="X3">
        <v>6.1</v>
      </c>
      <c r="Y3">
        <v>2</v>
      </c>
      <c r="Z3">
        <v>10</v>
      </c>
      <c r="AA3">
        <v>542.72689283333273</v>
      </c>
      <c r="AB3">
        <v>742.58287819523662</v>
      </c>
      <c r="AC3">
        <v>671.71181052189797</v>
      </c>
      <c r="AD3">
        <v>542726.89283333276</v>
      </c>
      <c r="AE3">
        <v>742582.87819523667</v>
      </c>
      <c r="AF3">
        <v>2.0797832263717618E-6</v>
      </c>
      <c r="AG3">
        <v>16</v>
      </c>
      <c r="AH3">
        <v>671711.81052189798</v>
      </c>
    </row>
    <row r="4" spans="1:34" x14ac:dyDescent="0.25">
      <c r="A4">
        <v>2</v>
      </c>
      <c r="B4">
        <v>80</v>
      </c>
      <c r="C4" t="s">
        <v>34</v>
      </c>
      <c r="D4">
        <v>2.3974000000000002</v>
      </c>
      <c r="E4">
        <v>41.71</v>
      </c>
      <c r="F4">
        <v>36.33</v>
      </c>
      <c r="G4">
        <v>22.94</v>
      </c>
      <c r="H4">
        <v>0.33</v>
      </c>
      <c r="I4">
        <v>95</v>
      </c>
      <c r="J4">
        <v>161.97</v>
      </c>
      <c r="K4">
        <v>50.28</v>
      </c>
      <c r="L4">
        <v>3</v>
      </c>
      <c r="M4">
        <v>93</v>
      </c>
      <c r="N4">
        <v>28.69</v>
      </c>
      <c r="O4">
        <v>20210.21</v>
      </c>
      <c r="P4">
        <v>391.22</v>
      </c>
      <c r="Q4">
        <v>4243.4799999999996</v>
      </c>
      <c r="R4">
        <v>261.35000000000002</v>
      </c>
      <c r="S4">
        <v>135.61000000000001</v>
      </c>
      <c r="T4">
        <v>59029.68</v>
      </c>
      <c r="U4">
        <v>0.52</v>
      </c>
      <c r="V4">
        <v>0.79</v>
      </c>
      <c r="W4">
        <v>12.03</v>
      </c>
      <c r="X4">
        <v>3.54</v>
      </c>
      <c r="Y4">
        <v>2</v>
      </c>
      <c r="Z4">
        <v>10</v>
      </c>
      <c r="AA4">
        <v>445.97685110654658</v>
      </c>
      <c r="AB4">
        <v>610.20520279404911</v>
      </c>
      <c r="AC4">
        <v>551.96807466776545</v>
      </c>
      <c r="AD4">
        <v>445976.85110654659</v>
      </c>
      <c r="AE4">
        <v>610205.20279404917</v>
      </c>
      <c r="AF4">
        <v>2.315549299634821E-6</v>
      </c>
      <c r="AG4">
        <v>14</v>
      </c>
      <c r="AH4">
        <v>551968.07466776541</v>
      </c>
    </row>
    <row r="5" spans="1:34" x14ac:dyDescent="0.25">
      <c r="A5">
        <v>3</v>
      </c>
      <c r="B5">
        <v>80</v>
      </c>
      <c r="C5" t="s">
        <v>34</v>
      </c>
      <c r="D5">
        <v>2.5284</v>
      </c>
      <c r="E5">
        <v>39.549999999999997</v>
      </c>
      <c r="F5">
        <v>35.159999999999997</v>
      </c>
      <c r="G5">
        <v>32.97</v>
      </c>
      <c r="H5">
        <v>0.43</v>
      </c>
      <c r="I5">
        <v>64</v>
      </c>
      <c r="J5">
        <v>163.4</v>
      </c>
      <c r="K5">
        <v>50.28</v>
      </c>
      <c r="L5">
        <v>4</v>
      </c>
      <c r="M5">
        <v>61</v>
      </c>
      <c r="N5">
        <v>29.12</v>
      </c>
      <c r="O5">
        <v>20386.62</v>
      </c>
      <c r="P5">
        <v>348.12</v>
      </c>
      <c r="Q5">
        <v>4243.13</v>
      </c>
      <c r="R5">
        <v>222.15</v>
      </c>
      <c r="S5">
        <v>135.61000000000001</v>
      </c>
      <c r="T5">
        <v>39585.89</v>
      </c>
      <c r="U5">
        <v>0.61</v>
      </c>
      <c r="V5">
        <v>0.81</v>
      </c>
      <c r="W5">
        <v>11.99</v>
      </c>
      <c r="X5">
        <v>2.38</v>
      </c>
      <c r="Y5">
        <v>2</v>
      </c>
      <c r="Z5">
        <v>10</v>
      </c>
      <c r="AA5">
        <v>394.25989419905721</v>
      </c>
      <c r="AB5">
        <v>539.44378076211001</v>
      </c>
      <c r="AC5">
        <v>487.96002344027488</v>
      </c>
      <c r="AD5">
        <v>394259.89419905707</v>
      </c>
      <c r="AE5">
        <v>539443.78076211002</v>
      </c>
      <c r="AF5">
        <v>2.4420767703331449E-6</v>
      </c>
      <c r="AG5">
        <v>13</v>
      </c>
      <c r="AH5">
        <v>487960.02344027488</v>
      </c>
    </row>
    <row r="6" spans="1:34" x14ac:dyDescent="0.25">
      <c r="A6">
        <v>4</v>
      </c>
      <c r="B6">
        <v>80</v>
      </c>
      <c r="C6" t="s">
        <v>34</v>
      </c>
      <c r="D6">
        <v>2.5661</v>
      </c>
      <c r="E6">
        <v>38.97</v>
      </c>
      <c r="F6">
        <v>34.869999999999997</v>
      </c>
      <c r="G6">
        <v>38.04</v>
      </c>
      <c r="H6">
        <v>0.54</v>
      </c>
      <c r="I6">
        <v>55</v>
      </c>
      <c r="J6">
        <v>164.83</v>
      </c>
      <c r="K6">
        <v>50.28</v>
      </c>
      <c r="L6">
        <v>5</v>
      </c>
      <c r="M6">
        <v>1</v>
      </c>
      <c r="N6">
        <v>29.55</v>
      </c>
      <c r="O6">
        <v>20563.61</v>
      </c>
      <c r="P6">
        <v>332.82</v>
      </c>
      <c r="Q6">
        <v>4243.6499999999996</v>
      </c>
      <c r="R6">
        <v>210.05</v>
      </c>
      <c r="S6">
        <v>135.61000000000001</v>
      </c>
      <c r="T6">
        <v>33580.44</v>
      </c>
      <c r="U6">
        <v>0.65</v>
      </c>
      <c r="V6">
        <v>0.82</v>
      </c>
      <c r="W6">
        <v>12.04</v>
      </c>
      <c r="X6">
        <v>2.09</v>
      </c>
      <c r="Y6">
        <v>2</v>
      </c>
      <c r="Z6">
        <v>10</v>
      </c>
      <c r="AA6">
        <v>381.22965881969168</v>
      </c>
      <c r="AB6">
        <v>521.61523786264843</v>
      </c>
      <c r="AC6">
        <v>471.83301165262088</v>
      </c>
      <c r="AD6">
        <v>381229.65881969169</v>
      </c>
      <c r="AE6">
        <v>521615.23786264838</v>
      </c>
      <c r="AF6">
        <v>2.4784896378547241E-6</v>
      </c>
      <c r="AG6">
        <v>13</v>
      </c>
      <c r="AH6">
        <v>471833.01165262092</v>
      </c>
    </row>
    <row r="7" spans="1:34" x14ac:dyDescent="0.25">
      <c r="A7">
        <v>5</v>
      </c>
      <c r="B7">
        <v>80</v>
      </c>
      <c r="C7" t="s">
        <v>34</v>
      </c>
      <c r="D7">
        <v>2.5672999999999999</v>
      </c>
      <c r="E7">
        <v>38.950000000000003</v>
      </c>
      <c r="F7">
        <v>34.85</v>
      </c>
      <c r="G7">
        <v>38.020000000000003</v>
      </c>
      <c r="H7">
        <v>0.64</v>
      </c>
      <c r="I7">
        <v>55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334.89</v>
      </c>
      <c r="Q7">
        <v>4243.8599999999997</v>
      </c>
      <c r="R7">
        <v>209.81</v>
      </c>
      <c r="S7">
        <v>135.61000000000001</v>
      </c>
      <c r="T7">
        <v>33456.97</v>
      </c>
      <c r="U7">
        <v>0.65</v>
      </c>
      <c r="V7">
        <v>0.82</v>
      </c>
      <c r="W7">
        <v>12.03</v>
      </c>
      <c r="X7">
        <v>2.0699999999999998</v>
      </c>
      <c r="Y7">
        <v>2</v>
      </c>
      <c r="Z7">
        <v>10</v>
      </c>
      <c r="AA7">
        <v>382.1475797732308</v>
      </c>
      <c r="AB7">
        <v>522.87117780709514</v>
      </c>
      <c r="AC7">
        <v>472.96908645149227</v>
      </c>
      <c r="AD7">
        <v>382147.57977323083</v>
      </c>
      <c r="AE7">
        <v>522871.17780709511</v>
      </c>
      <c r="AF7">
        <v>2.4796486681206631E-6</v>
      </c>
      <c r="AG7">
        <v>13</v>
      </c>
      <c r="AH7">
        <v>472969.08645149227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2.1703000000000001</v>
      </c>
      <c r="E2">
        <v>46.08</v>
      </c>
      <c r="F2">
        <v>40.64</v>
      </c>
      <c r="G2">
        <v>11.84</v>
      </c>
      <c r="H2">
        <v>0.22</v>
      </c>
      <c r="I2">
        <v>206</v>
      </c>
      <c r="J2">
        <v>80.84</v>
      </c>
      <c r="K2">
        <v>35.1</v>
      </c>
      <c r="L2">
        <v>1</v>
      </c>
      <c r="M2">
        <v>204</v>
      </c>
      <c r="N2">
        <v>9.74</v>
      </c>
      <c r="O2">
        <v>10204.209999999999</v>
      </c>
      <c r="P2">
        <v>283.76</v>
      </c>
      <c r="Q2">
        <v>4245.1000000000004</v>
      </c>
      <c r="R2">
        <v>404.61</v>
      </c>
      <c r="S2">
        <v>135.61000000000001</v>
      </c>
      <c r="T2">
        <v>130102.56</v>
      </c>
      <c r="U2">
        <v>0.34</v>
      </c>
      <c r="V2">
        <v>0.7</v>
      </c>
      <c r="W2">
        <v>12.23</v>
      </c>
      <c r="X2">
        <v>7.84</v>
      </c>
      <c r="Y2">
        <v>2</v>
      </c>
      <c r="Z2">
        <v>10</v>
      </c>
      <c r="AA2">
        <v>388.7280451789261</v>
      </c>
      <c r="AB2">
        <v>531.87486088481194</v>
      </c>
      <c r="AC2">
        <v>481.1134706530205</v>
      </c>
      <c r="AD2">
        <v>388728.04517892608</v>
      </c>
      <c r="AE2">
        <v>531874.86088481196</v>
      </c>
      <c r="AF2">
        <v>2.3390569792257441E-6</v>
      </c>
      <c r="AG2">
        <v>15</v>
      </c>
      <c r="AH2">
        <v>481113.47065302049</v>
      </c>
    </row>
    <row r="3" spans="1:34" x14ac:dyDescent="0.25">
      <c r="A3">
        <v>1</v>
      </c>
      <c r="B3">
        <v>35</v>
      </c>
      <c r="C3" t="s">
        <v>34</v>
      </c>
      <c r="D3">
        <v>2.4083000000000001</v>
      </c>
      <c r="E3">
        <v>41.52</v>
      </c>
      <c r="F3">
        <v>37.51</v>
      </c>
      <c r="G3">
        <v>18.3</v>
      </c>
      <c r="H3">
        <v>0.43</v>
      </c>
      <c r="I3">
        <v>123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239.11</v>
      </c>
      <c r="Q3">
        <v>4245.46</v>
      </c>
      <c r="R3">
        <v>295.51</v>
      </c>
      <c r="S3">
        <v>135.61000000000001</v>
      </c>
      <c r="T3">
        <v>75968.649999999994</v>
      </c>
      <c r="U3">
        <v>0.46</v>
      </c>
      <c r="V3">
        <v>0.76</v>
      </c>
      <c r="W3">
        <v>12.23</v>
      </c>
      <c r="X3">
        <v>4.72</v>
      </c>
      <c r="Y3">
        <v>2</v>
      </c>
      <c r="Z3">
        <v>10</v>
      </c>
      <c r="AA3">
        <v>322.66322928974381</v>
      </c>
      <c r="AB3">
        <v>441.48206521125633</v>
      </c>
      <c r="AC3">
        <v>399.34763653146331</v>
      </c>
      <c r="AD3">
        <v>322663.22928974382</v>
      </c>
      <c r="AE3">
        <v>441482.06521125633</v>
      </c>
      <c r="AF3">
        <v>2.5955632507346258E-6</v>
      </c>
      <c r="AG3">
        <v>14</v>
      </c>
      <c r="AH3">
        <v>399347.63653146318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1.9158999999999999</v>
      </c>
      <c r="E2">
        <v>52.2</v>
      </c>
      <c r="F2">
        <v>43.8</v>
      </c>
      <c r="G2">
        <v>9.19</v>
      </c>
      <c r="H2">
        <v>0.16</v>
      </c>
      <c r="I2">
        <v>286</v>
      </c>
      <c r="J2">
        <v>107.41</v>
      </c>
      <c r="K2">
        <v>41.65</v>
      </c>
      <c r="L2">
        <v>1</v>
      </c>
      <c r="M2">
        <v>284</v>
      </c>
      <c r="N2">
        <v>14.77</v>
      </c>
      <c r="O2">
        <v>13481.73</v>
      </c>
      <c r="P2">
        <v>394.18</v>
      </c>
      <c r="Q2">
        <v>4244.66</v>
      </c>
      <c r="R2">
        <v>510.85</v>
      </c>
      <c r="S2">
        <v>135.61000000000001</v>
      </c>
      <c r="T2">
        <v>182822.26</v>
      </c>
      <c r="U2">
        <v>0.27</v>
      </c>
      <c r="V2">
        <v>0.65</v>
      </c>
      <c r="W2">
        <v>12.35</v>
      </c>
      <c r="X2">
        <v>11.01</v>
      </c>
      <c r="Y2">
        <v>2</v>
      </c>
      <c r="Z2">
        <v>10</v>
      </c>
      <c r="AA2">
        <v>548.31832513493487</v>
      </c>
      <c r="AB2">
        <v>750.23332254687216</v>
      </c>
      <c r="AC2">
        <v>678.6321072020794</v>
      </c>
      <c r="AD2">
        <v>548318.32513493486</v>
      </c>
      <c r="AE2">
        <v>750233.32254687219</v>
      </c>
      <c r="AF2">
        <v>1.9754008537042052E-6</v>
      </c>
      <c r="AG2">
        <v>17</v>
      </c>
      <c r="AH2">
        <v>678632.10720207938</v>
      </c>
    </row>
    <row r="3" spans="1:34" x14ac:dyDescent="0.25">
      <c r="A3">
        <v>1</v>
      </c>
      <c r="B3">
        <v>50</v>
      </c>
      <c r="C3" t="s">
        <v>34</v>
      </c>
      <c r="D3">
        <v>2.4363999999999999</v>
      </c>
      <c r="E3">
        <v>41.04</v>
      </c>
      <c r="F3">
        <v>36.68</v>
      </c>
      <c r="G3">
        <v>20.96</v>
      </c>
      <c r="H3">
        <v>0.32</v>
      </c>
      <c r="I3">
        <v>105</v>
      </c>
      <c r="J3">
        <v>108.68</v>
      </c>
      <c r="K3">
        <v>41.65</v>
      </c>
      <c r="L3">
        <v>2</v>
      </c>
      <c r="M3">
        <v>101</v>
      </c>
      <c r="N3">
        <v>15.03</v>
      </c>
      <c r="O3">
        <v>13638.32</v>
      </c>
      <c r="P3">
        <v>289.35000000000002</v>
      </c>
      <c r="Q3">
        <v>4243.1000000000004</v>
      </c>
      <c r="R3">
        <v>272.63</v>
      </c>
      <c r="S3">
        <v>135.61000000000001</v>
      </c>
      <c r="T3">
        <v>64621.13</v>
      </c>
      <c r="U3">
        <v>0.5</v>
      </c>
      <c r="V3">
        <v>0.78</v>
      </c>
      <c r="W3">
        <v>12.05</v>
      </c>
      <c r="X3">
        <v>3.89</v>
      </c>
      <c r="Y3">
        <v>2</v>
      </c>
      <c r="Z3">
        <v>10</v>
      </c>
      <c r="AA3">
        <v>361.56811690125738</v>
      </c>
      <c r="AB3">
        <v>494.71344880383577</v>
      </c>
      <c r="AC3">
        <v>447.49869158468312</v>
      </c>
      <c r="AD3">
        <v>361568.11690125742</v>
      </c>
      <c r="AE3">
        <v>494713.44880383578</v>
      </c>
      <c r="AF3">
        <v>2.5120656819066369E-6</v>
      </c>
      <c r="AG3">
        <v>14</v>
      </c>
      <c r="AH3">
        <v>447498.69158468308</v>
      </c>
    </row>
    <row r="4" spans="1:34" x14ac:dyDescent="0.25">
      <c r="A4">
        <v>2</v>
      </c>
      <c r="B4">
        <v>50</v>
      </c>
      <c r="C4" t="s">
        <v>34</v>
      </c>
      <c r="D4">
        <v>2.5011000000000001</v>
      </c>
      <c r="E4">
        <v>39.979999999999997</v>
      </c>
      <c r="F4">
        <v>36.04</v>
      </c>
      <c r="G4">
        <v>25.14</v>
      </c>
      <c r="H4">
        <v>0.48</v>
      </c>
      <c r="I4">
        <v>86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273.68</v>
      </c>
      <c r="Q4">
        <v>4244.1400000000003</v>
      </c>
      <c r="R4">
        <v>247.77</v>
      </c>
      <c r="S4">
        <v>135.61000000000001</v>
      </c>
      <c r="T4">
        <v>52282.71</v>
      </c>
      <c r="U4">
        <v>0.55000000000000004</v>
      </c>
      <c r="V4">
        <v>0.79</v>
      </c>
      <c r="W4">
        <v>12.12</v>
      </c>
      <c r="X4">
        <v>3.25</v>
      </c>
      <c r="Y4">
        <v>2</v>
      </c>
      <c r="Z4">
        <v>10</v>
      </c>
      <c r="AA4">
        <v>345.21937317585338</v>
      </c>
      <c r="AB4">
        <v>472.34437638306838</v>
      </c>
      <c r="AC4">
        <v>427.26449204056348</v>
      </c>
      <c r="AD4">
        <v>345219.3731758534</v>
      </c>
      <c r="AE4">
        <v>472344.37638306839</v>
      </c>
      <c r="AF4">
        <v>2.5787750275064401E-6</v>
      </c>
      <c r="AG4">
        <v>14</v>
      </c>
      <c r="AH4">
        <v>427264.49204056349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2.2934999999999999</v>
      </c>
      <c r="E2">
        <v>43.6</v>
      </c>
      <c r="F2">
        <v>39.4</v>
      </c>
      <c r="G2">
        <v>13.67</v>
      </c>
      <c r="H2">
        <v>0.28000000000000003</v>
      </c>
      <c r="I2">
        <v>173</v>
      </c>
      <c r="J2">
        <v>61.76</v>
      </c>
      <c r="K2">
        <v>28.92</v>
      </c>
      <c r="L2">
        <v>1</v>
      </c>
      <c r="M2">
        <v>20</v>
      </c>
      <c r="N2">
        <v>6.84</v>
      </c>
      <c r="O2">
        <v>7851.41</v>
      </c>
      <c r="P2">
        <v>211.23</v>
      </c>
      <c r="Q2">
        <v>4245.6899999999996</v>
      </c>
      <c r="R2">
        <v>356.68</v>
      </c>
      <c r="S2">
        <v>135.61000000000001</v>
      </c>
      <c r="T2">
        <v>106302.69</v>
      </c>
      <c r="U2">
        <v>0.38</v>
      </c>
      <c r="V2">
        <v>0.72</v>
      </c>
      <c r="W2">
        <v>12.36</v>
      </c>
      <c r="X2">
        <v>6.61</v>
      </c>
      <c r="Y2">
        <v>2</v>
      </c>
      <c r="Z2">
        <v>10</v>
      </c>
      <c r="AA2">
        <v>314.7910404789024</v>
      </c>
      <c r="AB2">
        <v>430.71098918380358</v>
      </c>
      <c r="AC2">
        <v>389.60453688277062</v>
      </c>
      <c r="AD2">
        <v>314791.0404789024</v>
      </c>
      <c r="AE2">
        <v>430710.98918380361</v>
      </c>
      <c r="AF2">
        <v>2.5672103955079211E-6</v>
      </c>
      <c r="AG2">
        <v>15</v>
      </c>
      <c r="AH2">
        <v>389604.5368827706</v>
      </c>
    </row>
    <row r="3" spans="1:34" x14ac:dyDescent="0.25">
      <c r="A3">
        <v>1</v>
      </c>
      <c r="B3">
        <v>25</v>
      </c>
      <c r="C3" t="s">
        <v>34</v>
      </c>
      <c r="D3">
        <v>2.2976999999999999</v>
      </c>
      <c r="E3">
        <v>43.52</v>
      </c>
      <c r="F3">
        <v>39.35</v>
      </c>
      <c r="G3">
        <v>13.81</v>
      </c>
      <c r="H3">
        <v>0.55000000000000004</v>
      </c>
      <c r="I3">
        <v>171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214.26</v>
      </c>
      <c r="Q3">
        <v>4246.97</v>
      </c>
      <c r="R3">
        <v>353.64</v>
      </c>
      <c r="S3">
        <v>135.61000000000001</v>
      </c>
      <c r="T3">
        <v>104792.7</v>
      </c>
      <c r="U3">
        <v>0.38</v>
      </c>
      <c r="V3">
        <v>0.73</v>
      </c>
      <c r="W3">
        <v>12.39</v>
      </c>
      <c r="X3">
        <v>6.55</v>
      </c>
      <c r="Y3">
        <v>2</v>
      </c>
      <c r="Z3">
        <v>10</v>
      </c>
      <c r="AA3">
        <v>316.1290437942136</v>
      </c>
      <c r="AB3">
        <v>432.5417043483526</v>
      </c>
      <c r="AC3">
        <v>391.26053116143993</v>
      </c>
      <c r="AD3">
        <v>316129.04379421362</v>
      </c>
      <c r="AE3">
        <v>432541.70434835262</v>
      </c>
      <c r="AF3">
        <v>2.5719116310261829E-6</v>
      </c>
      <c r="AG3">
        <v>15</v>
      </c>
      <c r="AH3">
        <v>391260.5311614399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1.4393</v>
      </c>
      <c r="E2">
        <v>69.48</v>
      </c>
      <c r="F2">
        <v>51.24</v>
      </c>
      <c r="G2">
        <v>6.57</v>
      </c>
      <c r="H2">
        <v>0.11</v>
      </c>
      <c r="I2">
        <v>468</v>
      </c>
      <c r="J2">
        <v>167.88</v>
      </c>
      <c r="K2">
        <v>51.39</v>
      </c>
      <c r="L2">
        <v>1</v>
      </c>
      <c r="M2">
        <v>466</v>
      </c>
      <c r="N2">
        <v>30.49</v>
      </c>
      <c r="O2">
        <v>20939.59</v>
      </c>
      <c r="P2">
        <v>642.29</v>
      </c>
      <c r="Q2">
        <v>4246.93</v>
      </c>
      <c r="R2">
        <v>760.31</v>
      </c>
      <c r="S2">
        <v>135.61000000000001</v>
      </c>
      <c r="T2">
        <v>306645.56</v>
      </c>
      <c r="U2">
        <v>0.18</v>
      </c>
      <c r="V2">
        <v>0.56000000000000005</v>
      </c>
      <c r="W2">
        <v>12.65</v>
      </c>
      <c r="X2">
        <v>18.440000000000001</v>
      </c>
      <c r="Y2">
        <v>2</v>
      </c>
      <c r="Z2">
        <v>10</v>
      </c>
      <c r="AA2">
        <v>1054.5366111552739</v>
      </c>
      <c r="AB2">
        <v>1442.8635142545111</v>
      </c>
      <c r="AC2">
        <v>1305.15864552572</v>
      </c>
      <c r="AD2">
        <v>1054536.6111552741</v>
      </c>
      <c r="AE2">
        <v>1442863.5142545111</v>
      </c>
      <c r="AF2">
        <v>1.377672508642026E-6</v>
      </c>
      <c r="AG2">
        <v>23</v>
      </c>
      <c r="AH2">
        <v>1305158.64552572</v>
      </c>
    </row>
    <row r="3" spans="1:34" x14ac:dyDescent="0.25">
      <c r="A3">
        <v>1</v>
      </c>
      <c r="B3">
        <v>85</v>
      </c>
      <c r="C3" t="s">
        <v>34</v>
      </c>
      <c r="D3">
        <v>2.1110000000000002</v>
      </c>
      <c r="E3">
        <v>47.37</v>
      </c>
      <c r="F3">
        <v>39.24</v>
      </c>
      <c r="G3">
        <v>13.85</v>
      </c>
      <c r="H3">
        <v>0.21</v>
      </c>
      <c r="I3">
        <v>170</v>
      </c>
      <c r="J3">
        <v>169.33</v>
      </c>
      <c r="K3">
        <v>51.39</v>
      </c>
      <c r="L3">
        <v>2</v>
      </c>
      <c r="M3">
        <v>168</v>
      </c>
      <c r="N3">
        <v>30.94</v>
      </c>
      <c r="O3">
        <v>21118.46</v>
      </c>
      <c r="P3">
        <v>469.54</v>
      </c>
      <c r="Q3">
        <v>4244.0600000000004</v>
      </c>
      <c r="R3">
        <v>357.69</v>
      </c>
      <c r="S3">
        <v>135.61000000000001</v>
      </c>
      <c r="T3">
        <v>106824.22</v>
      </c>
      <c r="U3">
        <v>0.38</v>
      </c>
      <c r="V3">
        <v>0.73</v>
      </c>
      <c r="W3">
        <v>12.18</v>
      </c>
      <c r="X3">
        <v>6.45</v>
      </c>
      <c r="Y3">
        <v>2</v>
      </c>
      <c r="Z3">
        <v>10</v>
      </c>
      <c r="AA3">
        <v>571.07715955254184</v>
      </c>
      <c r="AB3">
        <v>781.37296384595447</v>
      </c>
      <c r="AC3">
        <v>706.79982484033815</v>
      </c>
      <c r="AD3">
        <v>571077.15955254179</v>
      </c>
      <c r="AE3">
        <v>781372.96384595451</v>
      </c>
      <c r="AF3">
        <v>2.0206118708700869E-6</v>
      </c>
      <c r="AG3">
        <v>16</v>
      </c>
      <c r="AH3">
        <v>706799.8248403382</v>
      </c>
    </row>
    <row r="4" spans="1:34" x14ac:dyDescent="0.25">
      <c r="A4">
        <v>2</v>
      </c>
      <c r="B4">
        <v>85</v>
      </c>
      <c r="C4" t="s">
        <v>34</v>
      </c>
      <c r="D4">
        <v>2.3651</v>
      </c>
      <c r="E4">
        <v>42.28</v>
      </c>
      <c r="F4">
        <v>36.520000000000003</v>
      </c>
      <c r="G4">
        <v>21.91</v>
      </c>
      <c r="H4">
        <v>0.31</v>
      </c>
      <c r="I4">
        <v>100</v>
      </c>
      <c r="J4">
        <v>170.79</v>
      </c>
      <c r="K4">
        <v>51.39</v>
      </c>
      <c r="L4">
        <v>3</v>
      </c>
      <c r="M4">
        <v>98</v>
      </c>
      <c r="N4">
        <v>31.4</v>
      </c>
      <c r="O4">
        <v>21297.94</v>
      </c>
      <c r="P4">
        <v>412.97</v>
      </c>
      <c r="Q4">
        <v>4243.66</v>
      </c>
      <c r="R4">
        <v>267.20999999999998</v>
      </c>
      <c r="S4">
        <v>135.61000000000001</v>
      </c>
      <c r="T4">
        <v>61932.45</v>
      </c>
      <c r="U4">
        <v>0.51</v>
      </c>
      <c r="V4">
        <v>0.78</v>
      </c>
      <c r="W4">
        <v>12.05</v>
      </c>
      <c r="X4">
        <v>3.73</v>
      </c>
      <c r="Y4">
        <v>2</v>
      </c>
      <c r="Z4">
        <v>10</v>
      </c>
      <c r="AA4">
        <v>466.88632114250822</v>
      </c>
      <c r="AB4">
        <v>638.81446215796586</v>
      </c>
      <c r="AC4">
        <v>577.84690647133755</v>
      </c>
      <c r="AD4">
        <v>466886.32114250818</v>
      </c>
      <c r="AE4">
        <v>638814.46215796587</v>
      </c>
      <c r="AF4">
        <v>2.26383189758164E-6</v>
      </c>
      <c r="AG4">
        <v>14</v>
      </c>
      <c r="AH4">
        <v>577846.90647133754</v>
      </c>
    </row>
    <row r="5" spans="1:34" x14ac:dyDescent="0.25">
      <c r="A5">
        <v>3</v>
      </c>
      <c r="B5">
        <v>85</v>
      </c>
      <c r="C5" t="s">
        <v>34</v>
      </c>
      <c r="D5">
        <v>2.5005000000000002</v>
      </c>
      <c r="E5">
        <v>39.99</v>
      </c>
      <c r="F5">
        <v>35.32</v>
      </c>
      <c r="G5">
        <v>31.16</v>
      </c>
      <c r="H5">
        <v>0.41</v>
      </c>
      <c r="I5">
        <v>68</v>
      </c>
      <c r="J5">
        <v>172.25</v>
      </c>
      <c r="K5">
        <v>51.39</v>
      </c>
      <c r="L5">
        <v>4</v>
      </c>
      <c r="M5">
        <v>66</v>
      </c>
      <c r="N5">
        <v>31.86</v>
      </c>
      <c r="O5">
        <v>21478.05</v>
      </c>
      <c r="P5">
        <v>373.3</v>
      </c>
      <c r="Q5">
        <v>4243.12</v>
      </c>
      <c r="R5">
        <v>228.08</v>
      </c>
      <c r="S5">
        <v>135.61000000000001</v>
      </c>
      <c r="T5">
        <v>42527.26</v>
      </c>
      <c r="U5">
        <v>0.59</v>
      </c>
      <c r="V5">
        <v>0.81</v>
      </c>
      <c r="W5">
        <v>11.97</v>
      </c>
      <c r="X5">
        <v>2.5299999999999998</v>
      </c>
      <c r="Y5">
        <v>2</v>
      </c>
      <c r="Z5">
        <v>10</v>
      </c>
      <c r="AA5">
        <v>423.2310312378425</v>
      </c>
      <c r="AB5">
        <v>579.08336857493748</v>
      </c>
      <c r="AC5">
        <v>523.81646462675712</v>
      </c>
      <c r="AD5">
        <v>423231.03123784252</v>
      </c>
      <c r="AE5">
        <v>579083.36857493746</v>
      </c>
      <c r="AF5">
        <v>2.3934343832831129E-6</v>
      </c>
      <c r="AG5">
        <v>14</v>
      </c>
      <c r="AH5">
        <v>523816.46462675708</v>
      </c>
    </row>
    <row r="6" spans="1:34" x14ac:dyDescent="0.25">
      <c r="A6">
        <v>4</v>
      </c>
      <c r="B6">
        <v>85</v>
      </c>
      <c r="C6" t="s">
        <v>34</v>
      </c>
      <c r="D6">
        <v>2.573</v>
      </c>
      <c r="E6">
        <v>38.86</v>
      </c>
      <c r="F6">
        <v>34.729999999999997</v>
      </c>
      <c r="G6">
        <v>40.07</v>
      </c>
      <c r="H6">
        <v>0.51</v>
      </c>
      <c r="I6">
        <v>52</v>
      </c>
      <c r="J6">
        <v>173.71</v>
      </c>
      <c r="K6">
        <v>51.39</v>
      </c>
      <c r="L6">
        <v>5</v>
      </c>
      <c r="M6">
        <v>14</v>
      </c>
      <c r="N6">
        <v>32.32</v>
      </c>
      <c r="O6">
        <v>21658.78</v>
      </c>
      <c r="P6">
        <v>342.91</v>
      </c>
      <c r="Q6">
        <v>4243.3900000000003</v>
      </c>
      <c r="R6">
        <v>206.62</v>
      </c>
      <c r="S6">
        <v>135.61000000000001</v>
      </c>
      <c r="T6">
        <v>31880.07</v>
      </c>
      <c r="U6">
        <v>0.66</v>
      </c>
      <c r="V6">
        <v>0.82</v>
      </c>
      <c r="W6">
        <v>12</v>
      </c>
      <c r="X6">
        <v>1.95</v>
      </c>
      <c r="Y6">
        <v>2</v>
      </c>
      <c r="Z6">
        <v>10</v>
      </c>
      <c r="AA6">
        <v>388.49062724179362</v>
      </c>
      <c r="AB6">
        <v>531.55001518908716</v>
      </c>
      <c r="AC6">
        <v>480.81962777457181</v>
      </c>
      <c r="AD6">
        <v>388490.62724179361</v>
      </c>
      <c r="AE6">
        <v>531550.01518908713</v>
      </c>
      <c r="AF6">
        <v>2.4628301012547288E-6</v>
      </c>
      <c r="AG6">
        <v>13</v>
      </c>
      <c r="AH6">
        <v>480819.62777457183</v>
      </c>
    </row>
    <row r="7" spans="1:34" x14ac:dyDescent="0.25">
      <c r="A7">
        <v>5</v>
      </c>
      <c r="B7">
        <v>85</v>
      </c>
      <c r="C7" t="s">
        <v>34</v>
      </c>
      <c r="D7">
        <v>2.5760000000000001</v>
      </c>
      <c r="E7">
        <v>38.82</v>
      </c>
      <c r="F7">
        <v>34.72</v>
      </c>
      <c r="G7">
        <v>40.85</v>
      </c>
      <c r="H7">
        <v>0.61</v>
      </c>
      <c r="I7">
        <v>51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343.76</v>
      </c>
      <c r="Q7">
        <v>4244.18</v>
      </c>
      <c r="R7">
        <v>205.64</v>
      </c>
      <c r="S7">
        <v>135.61000000000001</v>
      </c>
      <c r="T7">
        <v>31393.63</v>
      </c>
      <c r="U7">
        <v>0.66</v>
      </c>
      <c r="V7">
        <v>0.82</v>
      </c>
      <c r="W7">
        <v>12.02</v>
      </c>
      <c r="X7">
        <v>1.93</v>
      </c>
      <c r="Y7">
        <v>2</v>
      </c>
      <c r="Z7">
        <v>10</v>
      </c>
      <c r="AA7">
        <v>388.59123978827552</v>
      </c>
      <c r="AB7">
        <v>531.68767771389594</v>
      </c>
      <c r="AC7">
        <v>480.94415198122329</v>
      </c>
      <c r="AD7">
        <v>388591.23978827539</v>
      </c>
      <c r="AE7">
        <v>531687.67771389592</v>
      </c>
      <c r="AF7">
        <v>2.4657016482052789E-6</v>
      </c>
      <c r="AG7">
        <v>13</v>
      </c>
      <c r="AH7">
        <v>480944.15198122332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2.2086999999999999</v>
      </c>
      <c r="E2">
        <v>45.28</v>
      </c>
      <c r="F2">
        <v>40.92</v>
      </c>
      <c r="G2">
        <v>11.53</v>
      </c>
      <c r="H2">
        <v>0.34</v>
      </c>
      <c r="I2">
        <v>213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194.35</v>
      </c>
      <c r="Q2">
        <v>4248.57</v>
      </c>
      <c r="R2">
        <v>404.89</v>
      </c>
      <c r="S2">
        <v>135.61000000000001</v>
      </c>
      <c r="T2">
        <v>130210.61</v>
      </c>
      <c r="U2">
        <v>0.33</v>
      </c>
      <c r="V2">
        <v>0.7</v>
      </c>
      <c r="W2">
        <v>12.5</v>
      </c>
      <c r="X2">
        <v>8.1300000000000008</v>
      </c>
      <c r="Y2">
        <v>2</v>
      </c>
      <c r="Z2">
        <v>10</v>
      </c>
      <c r="AA2">
        <v>306.29768607924711</v>
      </c>
      <c r="AB2">
        <v>419.09000699384399</v>
      </c>
      <c r="AC2">
        <v>379.09264492286979</v>
      </c>
      <c r="AD2">
        <v>306297.68607924698</v>
      </c>
      <c r="AE2">
        <v>419090.00699384412</v>
      </c>
      <c r="AF2">
        <v>2.530096825183718E-6</v>
      </c>
      <c r="AG2">
        <v>15</v>
      </c>
      <c r="AH2">
        <v>379092.6449228698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1.6982999999999999</v>
      </c>
      <c r="E2">
        <v>58.88</v>
      </c>
      <c r="F2">
        <v>46.85</v>
      </c>
      <c r="G2">
        <v>7.76</v>
      </c>
      <c r="H2">
        <v>0.13</v>
      </c>
      <c r="I2">
        <v>362</v>
      </c>
      <c r="J2">
        <v>133.21</v>
      </c>
      <c r="K2">
        <v>46.47</v>
      </c>
      <c r="L2">
        <v>1</v>
      </c>
      <c r="M2">
        <v>360</v>
      </c>
      <c r="N2">
        <v>20.75</v>
      </c>
      <c r="O2">
        <v>16663.419999999998</v>
      </c>
      <c r="P2">
        <v>497.92</v>
      </c>
      <c r="Q2">
        <v>4246.38</v>
      </c>
      <c r="R2">
        <v>612.54</v>
      </c>
      <c r="S2">
        <v>135.61000000000001</v>
      </c>
      <c r="T2">
        <v>233288.23</v>
      </c>
      <c r="U2">
        <v>0.22</v>
      </c>
      <c r="V2">
        <v>0.61</v>
      </c>
      <c r="W2">
        <v>12.47</v>
      </c>
      <c r="X2">
        <v>14.05</v>
      </c>
      <c r="Y2">
        <v>2</v>
      </c>
      <c r="Z2">
        <v>10</v>
      </c>
      <c r="AA2">
        <v>739.92752470893925</v>
      </c>
      <c r="AB2">
        <v>1012.401482605313</v>
      </c>
      <c r="AC2">
        <v>915.77930601986645</v>
      </c>
      <c r="AD2">
        <v>739927.52470893925</v>
      </c>
      <c r="AE2">
        <v>1012401.482605313</v>
      </c>
      <c r="AF2">
        <v>1.690035400297648E-6</v>
      </c>
      <c r="AG2">
        <v>20</v>
      </c>
      <c r="AH2">
        <v>915779.30601986649</v>
      </c>
    </row>
    <row r="3" spans="1:34" x14ac:dyDescent="0.25">
      <c r="A3">
        <v>1</v>
      </c>
      <c r="B3">
        <v>65</v>
      </c>
      <c r="C3" t="s">
        <v>34</v>
      </c>
      <c r="D3">
        <v>2.2867999999999999</v>
      </c>
      <c r="E3">
        <v>43.73</v>
      </c>
      <c r="F3">
        <v>37.869999999999997</v>
      </c>
      <c r="G3">
        <v>16.829999999999998</v>
      </c>
      <c r="H3">
        <v>0.26</v>
      </c>
      <c r="I3">
        <v>135</v>
      </c>
      <c r="J3">
        <v>134.55000000000001</v>
      </c>
      <c r="K3">
        <v>46.47</v>
      </c>
      <c r="L3">
        <v>2</v>
      </c>
      <c r="M3">
        <v>133</v>
      </c>
      <c r="N3">
        <v>21.09</v>
      </c>
      <c r="O3">
        <v>16828.84</v>
      </c>
      <c r="P3">
        <v>372.84</v>
      </c>
      <c r="Q3">
        <v>4243.53</v>
      </c>
      <c r="R3">
        <v>312.89999999999998</v>
      </c>
      <c r="S3">
        <v>135.61000000000001</v>
      </c>
      <c r="T3">
        <v>84602.35</v>
      </c>
      <c r="U3">
        <v>0.43</v>
      </c>
      <c r="V3">
        <v>0.75</v>
      </c>
      <c r="W3">
        <v>12.09</v>
      </c>
      <c r="X3">
        <v>5.09</v>
      </c>
      <c r="Y3">
        <v>2</v>
      </c>
      <c r="Z3">
        <v>10</v>
      </c>
      <c r="AA3">
        <v>452.03668484444108</v>
      </c>
      <c r="AB3">
        <v>618.49653465523306</v>
      </c>
      <c r="AC3">
        <v>559.46809345307531</v>
      </c>
      <c r="AD3">
        <v>452036.68484444107</v>
      </c>
      <c r="AE3">
        <v>618496.53465523303</v>
      </c>
      <c r="AF3">
        <v>2.2756715264680331E-6</v>
      </c>
      <c r="AG3">
        <v>15</v>
      </c>
      <c r="AH3">
        <v>559468.09345307527</v>
      </c>
    </row>
    <row r="4" spans="1:34" x14ac:dyDescent="0.25">
      <c r="A4">
        <v>2</v>
      </c>
      <c r="B4">
        <v>65</v>
      </c>
      <c r="C4" t="s">
        <v>34</v>
      </c>
      <c r="D4">
        <v>2.5043000000000002</v>
      </c>
      <c r="E4">
        <v>39.93</v>
      </c>
      <c r="F4">
        <v>35.659999999999997</v>
      </c>
      <c r="G4">
        <v>27.78</v>
      </c>
      <c r="H4">
        <v>0.39</v>
      </c>
      <c r="I4">
        <v>77</v>
      </c>
      <c r="J4">
        <v>135.9</v>
      </c>
      <c r="K4">
        <v>46.47</v>
      </c>
      <c r="L4">
        <v>3</v>
      </c>
      <c r="M4">
        <v>69</v>
      </c>
      <c r="N4">
        <v>21.43</v>
      </c>
      <c r="O4">
        <v>16994.64</v>
      </c>
      <c r="P4">
        <v>317.11</v>
      </c>
      <c r="Q4">
        <v>4243</v>
      </c>
      <c r="R4">
        <v>238.55</v>
      </c>
      <c r="S4">
        <v>135.61000000000001</v>
      </c>
      <c r="T4">
        <v>47717.78</v>
      </c>
      <c r="U4">
        <v>0.56999999999999995</v>
      </c>
      <c r="V4">
        <v>0.8</v>
      </c>
      <c r="W4">
        <v>12.01</v>
      </c>
      <c r="X4">
        <v>2.87</v>
      </c>
      <c r="Y4">
        <v>2</v>
      </c>
      <c r="Z4">
        <v>10</v>
      </c>
      <c r="AA4">
        <v>371.28689654821261</v>
      </c>
      <c r="AB4">
        <v>508.01111187909731</v>
      </c>
      <c r="AC4">
        <v>459.52724435942912</v>
      </c>
      <c r="AD4">
        <v>371286.89654821262</v>
      </c>
      <c r="AE4">
        <v>508011.1118790973</v>
      </c>
      <c r="AF4">
        <v>2.4921130854180058E-6</v>
      </c>
      <c r="AG4">
        <v>13</v>
      </c>
      <c r="AH4">
        <v>459527.24435942911</v>
      </c>
    </row>
    <row r="5" spans="1:34" x14ac:dyDescent="0.25">
      <c r="A5">
        <v>3</v>
      </c>
      <c r="B5">
        <v>65</v>
      </c>
      <c r="C5" t="s">
        <v>34</v>
      </c>
      <c r="D5">
        <v>2.5432000000000001</v>
      </c>
      <c r="E5">
        <v>39.32</v>
      </c>
      <c r="F5">
        <v>35.32</v>
      </c>
      <c r="G5">
        <v>31.63</v>
      </c>
      <c r="H5">
        <v>0.52</v>
      </c>
      <c r="I5">
        <v>67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17160.919999999998</v>
      </c>
      <c r="P5">
        <v>305.02999999999997</v>
      </c>
      <c r="Q5">
        <v>4244.0600000000004</v>
      </c>
      <c r="R5">
        <v>224.88</v>
      </c>
      <c r="S5">
        <v>135.61000000000001</v>
      </c>
      <c r="T5">
        <v>40932.730000000003</v>
      </c>
      <c r="U5">
        <v>0.6</v>
      </c>
      <c r="V5">
        <v>0.81</v>
      </c>
      <c r="W5">
        <v>12.06</v>
      </c>
      <c r="X5">
        <v>2.5299999999999998</v>
      </c>
      <c r="Y5">
        <v>2</v>
      </c>
      <c r="Z5">
        <v>10</v>
      </c>
      <c r="AA5">
        <v>359.98255255094148</v>
      </c>
      <c r="AB5">
        <v>492.54400970957113</v>
      </c>
      <c r="AC5">
        <v>445.53630071274819</v>
      </c>
      <c r="AD5">
        <v>359982.55255094147</v>
      </c>
      <c r="AE5">
        <v>492544.00970957108</v>
      </c>
      <c r="AF5">
        <v>2.530823782627909E-6</v>
      </c>
      <c r="AG5">
        <v>13</v>
      </c>
      <c r="AH5">
        <v>445536.30071274831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1.5617000000000001</v>
      </c>
      <c r="E2">
        <v>64.03</v>
      </c>
      <c r="F2">
        <v>49.08</v>
      </c>
      <c r="G2">
        <v>7.1</v>
      </c>
      <c r="H2">
        <v>0.12</v>
      </c>
      <c r="I2">
        <v>415</v>
      </c>
      <c r="J2">
        <v>150.44</v>
      </c>
      <c r="K2">
        <v>49.1</v>
      </c>
      <c r="L2">
        <v>1</v>
      </c>
      <c r="M2">
        <v>413</v>
      </c>
      <c r="N2">
        <v>25.34</v>
      </c>
      <c r="O2">
        <v>18787.759999999998</v>
      </c>
      <c r="P2">
        <v>569.71</v>
      </c>
      <c r="Q2">
        <v>4246.7299999999996</v>
      </c>
      <c r="R2">
        <v>687.76</v>
      </c>
      <c r="S2">
        <v>135.61000000000001</v>
      </c>
      <c r="T2">
        <v>270631.62</v>
      </c>
      <c r="U2">
        <v>0.2</v>
      </c>
      <c r="V2">
        <v>0.57999999999999996</v>
      </c>
      <c r="W2">
        <v>12.55</v>
      </c>
      <c r="X2">
        <v>16.27</v>
      </c>
      <c r="Y2">
        <v>2</v>
      </c>
      <c r="Z2">
        <v>10</v>
      </c>
      <c r="AA2">
        <v>884.15041791541421</v>
      </c>
      <c r="AB2">
        <v>1209.733607755406</v>
      </c>
      <c r="AC2">
        <v>1094.2783301030111</v>
      </c>
      <c r="AD2">
        <v>884150.4179154142</v>
      </c>
      <c r="AE2">
        <v>1209733.6077554061</v>
      </c>
      <c r="AF2">
        <v>1.5227085246932169E-6</v>
      </c>
      <c r="AG2">
        <v>21</v>
      </c>
      <c r="AH2">
        <v>1094278.3301030111</v>
      </c>
    </row>
    <row r="3" spans="1:34" x14ac:dyDescent="0.25">
      <c r="A3">
        <v>1</v>
      </c>
      <c r="B3">
        <v>75</v>
      </c>
      <c r="C3" t="s">
        <v>34</v>
      </c>
      <c r="D3">
        <v>2.1968999999999999</v>
      </c>
      <c r="E3">
        <v>45.52</v>
      </c>
      <c r="F3">
        <v>38.57</v>
      </c>
      <c r="G3">
        <v>15.12</v>
      </c>
      <c r="H3">
        <v>0.23</v>
      </c>
      <c r="I3">
        <v>153</v>
      </c>
      <c r="J3">
        <v>151.83000000000001</v>
      </c>
      <c r="K3">
        <v>49.1</v>
      </c>
      <c r="L3">
        <v>2</v>
      </c>
      <c r="M3">
        <v>151</v>
      </c>
      <c r="N3">
        <v>25.73</v>
      </c>
      <c r="O3">
        <v>18959.54</v>
      </c>
      <c r="P3">
        <v>422.31</v>
      </c>
      <c r="Q3">
        <v>4244.3</v>
      </c>
      <c r="R3">
        <v>335.18</v>
      </c>
      <c r="S3">
        <v>135.61000000000001</v>
      </c>
      <c r="T3">
        <v>95651.4</v>
      </c>
      <c r="U3">
        <v>0.4</v>
      </c>
      <c r="V3">
        <v>0.74</v>
      </c>
      <c r="W3">
        <v>12.15</v>
      </c>
      <c r="X3">
        <v>5.78</v>
      </c>
      <c r="Y3">
        <v>2</v>
      </c>
      <c r="Z3">
        <v>10</v>
      </c>
      <c r="AA3">
        <v>506.43513473322361</v>
      </c>
      <c r="AB3">
        <v>692.92689368329854</v>
      </c>
      <c r="AC3">
        <v>626.79492347916721</v>
      </c>
      <c r="AD3">
        <v>506435.13473322359</v>
      </c>
      <c r="AE3">
        <v>692926.89368329849</v>
      </c>
      <c r="AF3">
        <v>2.1420492782855401E-6</v>
      </c>
      <c r="AG3">
        <v>15</v>
      </c>
      <c r="AH3">
        <v>626794.92347916716</v>
      </c>
    </row>
    <row r="4" spans="1:34" x14ac:dyDescent="0.25">
      <c r="A4">
        <v>2</v>
      </c>
      <c r="B4">
        <v>75</v>
      </c>
      <c r="C4" t="s">
        <v>34</v>
      </c>
      <c r="D4">
        <v>2.4346999999999999</v>
      </c>
      <c r="E4">
        <v>41.07</v>
      </c>
      <c r="F4">
        <v>36.08</v>
      </c>
      <c r="G4">
        <v>24.32</v>
      </c>
      <c r="H4">
        <v>0.35</v>
      </c>
      <c r="I4">
        <v>89</v>
      </c>
      <c r="J4">
        <v>153.22999999999999</v>
      </c>
      <c r="K4">
        <v>49.1</v>
      </c>
      <c r="L4">
        <v>3</v>
      </c>
      <c r="M4">
        <v>87</v>
      </c>
      <c r="N4">
        <v>26.13</v>
      </c>
      <c r="O4">
        <v>19131.849999999999</v>
      </c>
      <c r="P4">
        <v>367.1</v>
      </c>
      <c r="Q4">
        <v>4243.24</v>
      </c>
      <c r="R4">
        <v>252.63</v>
      </c>
      <c r="S4">
        <v>135.61000000000001</v>
      </c>
      <c r="T4">
        <v>54701.14</v>
      </c>
      <c r="U4">
        <v>0.54</v>
      </c>
      <c r="V4">
        <v>0.79</v>
      </c>
      <c r="W4">
        <v>12.02</v>
      </c>
      <c r="X4">
        <v>3.29</v>
      </c>
      <c r="Y4">
        <v>2</v>
      </c>
      <c r="Z4">
        <v>10</v>
      </c>
      <c r="AA4">
        <v>423.3864677863495</v>
      </c>
      <c r="AB4">
        <v>579.29604371798121</v>
      </c>
      <c r="AC4">
        <v>524.00884235264016</v>
      </c>
      <c r="AD4">
        <v>423386.46778634947</v>
      </c>
      <c r="AE4">
        <v>579296.0437179812</v>
      </c>
      <c r="AF4">
        <v>2.373912047813648E-6</v>
      </c>
      <c r="AG4">
        <v>14</v>
      </c>
      <c r="AH4">
        <v>524008.84235264017</v>
      </c>
    </row>
    <row r="5" spans="1:34" x14ac:dyDescent="0.25">
      <c r="A5">
        <v>3</v>
      </c>
      <c r="B5">
        <v>75</v>
      </c>
      <c r="C5" t="s">
        <v>34</v>
      </c>
      <c r="D5">
        <v>2.5501999999999998</v>
      </c>
      <c r="E5">
        <v>39.21</v>
      </c>
      <c r="F5">
        <v>35.07</v>
      </c>
      <c r="G5">
        <v>34.5</v>
      </c>
      <c r="H5">
        <v>0.46</v>
      </c>
      <c r="I5">
        <v>61</v>
      </c>
      <c r="J5">
        <v>154.63</v>
      </c>
      <c r="K5">
        <v>49.1</v>
      </c>
      <c r="L5">
        <v>4</v>
      </c>
      <c r="M5">
        <v>31</v>
      </c>
      <c r="N5">
        <v>26.53</v>
      </c>
      <c r="O5">
        <v>19304.72</v>
      </c>
      <c r="P5">
        <v>326.52</v>
      </c>
      <c r="Q5">
        <v>4243.45</v>
      </c>
      <c r="R5">
        <v>218.02</v>
      </c>
      <c r="S5">
        <v>135.61000000000001</v>
      </c>
      <c r="T5">
        <v>37534.44</v>
      </c>
      <c r="U5">
        <v>0.62</v>
      </c>
      <c r="V5">
        <v>0.81</v>
      </c>
      <c r="W5">
        <v>12.01</v>
      </c>
      <c r="X5">
        <v>2.29</v>
      </c>
      <c r="Y5">
        <v>2</v>
      </c>
      <c r="Z5">
        <v>10</v>
      </c>
      <c r="AA5">
        <v>376.90409462358173</v>
      </c>
      <c r="AB5">
        <v>515.69681009910653</v>
      </c>
      <c r="AC5">
        <v>466.47943032826578</v>
      </c>
      <c r="AD5">
        <v>376904.09462358168</v>
      </c>
      <c r="AE5">
        <v>515696.81009910651</v>
      </c>
      <c r="AF5">
        <v>2.4865283214910931E-6</v>
      </c>
      <c r="AG5">
        <v>13</v>
      </c>
      <c r="AH5">
        <v>466479.43032826582</v>
      </c>
    </row>
    <row r="6" spans="1:34" x14ac:dyDescent="0.25">
      <c r="A6">
        <v>4</v>
      </c>
      <c r="B6">
        <v>75</v>
      </c>
      <c r="C6" t="s">
        <v>34</v>
      </c>
      <c r="D6">
        <v>2.5632000000000001</v>
      </c>
      <c r="E6">
        <v>39.01</v>
      </c>
      <c r="F6">
        <v>34.97</v>
      </c>
      <c r="G6">
        <v>36.17</v>
      </c>
      <c r="H6">
        <v>0.56999999999999995</v>
      </c>
      <c r="I6">
        <v>58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19478.150000000001</v>
      </c>
      <c r="P6">
        <v>323.95999999999998</v>
      </c>
      <c r="Q6">
        <v>4244.2700000000004</v>
      </c>
      <c r="R6">
        <v>213.37</v>
      </c>
      <c r="S6">
        <v>135.61000000000001</v>
      </c>
      <c r="T6">
        <v>35223.79</v>
      </c>
      <c r="U6">
        <v>0.64</v>
      </c>
      <c r="V6">
        <v>0.82</v>
      </c>
      <c r="W6">
        <v>12.04</v>
      </c>
      <c r="X6">
        <v>2.1800000000000002</v>
      </c>
      <c r="Y6">
        <v>2</v>
      </c>
      <c r="Z6">
        <v>10</v>
      </c>
      <c r="AA6">
        <v>373.93833097755959</v>
      </c>
      <c r="AB6">
        <v>511.63892143836148</v>
      </c>
      <c r="AC6">
        <v>462.80882086601969</v>
      </c>
      <c r="AD6">
        <v>373938.33097755967</v>
      </c>
      <c r="AE6">
        <v>511638.92143836152</v>
      </c>
      <c r="AF6">
        <v>2.4992037462340102E-6</v>
      </c>
      <c r="AG6">
        <v>13</v>
      </c>
      <c r="AH6">
        <v>462808.82086601981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AH8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1.3186</v>
      </c>
      <c r="E2">
        <v>75.84</v>
      </c>
      <c r="F2">
        <v>53.76</v>
      </c>
      <c r="G2">
        <v>6.12</v>
      </c>
      <c r="H2">
        <v>0.1</v>
      </c>
      <c r="I2">
        <v>527</v>
      </c>
      <c r="J2">
        <v>185.69</v>
      </c>
      <c r="K2">
        <v>53.44</v>
      </c>
      <c r="L2">
        <v>1</v>
      </c>
      <c r="M2">
        <v>525</v>
      </c>
      <c r="N2">
        <v>36.26</v>
      </c>
      <c r="O2">
        <v>23136.14</v>
      </c>
      <c r="P2">
        <v>721.82</v>
      </c>
      <c r="Q2">
        <v>4247.26</v>
      </c>
      <c r="R2">
        <v>844.6</v>
      </c>
      <c r="S2">
        <v>135.61000000000001</v>
      </c>
      <c r="T2">
        <v>348493.9</v>
      </c>
      <c r="U2">
        <v>0.16</v>
      </c>
      <c r="V2">
        <v>0.53</v>
      </c>
      <c r="W2">
        <v>12.75</v>
      </c>
      <c r="X2">
        <v>20.95</v>
      </c>
      <c r="Y2">
        <v>2</v>
      </c>
      <c r="Z2">
        <v>10</v>
      </c>
      <c r="AA2">
        <v>1261.2427891452619</v>
      </c>
      <c r="AB2">
        <v>1725.688026213382</v>
      </c>
      <c r="AC2">
        <v>1560.990783009933</v>
      </c>
      <c r="AD2">
        <v>1261242.789145262</v>
      </c>
      <c r="AE2">
        <v>1725688.0262133831</v>
      </c>
      <c r="AF2">
        <v>1.2409661726621881E-6</v>
      </c>
      <c r="AG2">
        <v>25</v>
      </c>
      <c r="AH2">
        <v>1560990.7830099331</v>
      </c>
    </row>
    <row r="3" spans="1:34" x14ac:dyDescent="0.25">
      <c r="A3">
        <v>1</v>
      </c>
      <c r="B3">
        <v>95</v>
      </c>
      <c r="C3" t="s">
        <v>34</v>
      </c>
      <c r="D3">
        <v>2.0285000000000002</v>
      </c>
      <c r="E3">
        <v>49.3</v>
      </c>
      <c r="F3">
        <v>39.869999999999997</v>
      </c>
      <c r="G3">
        <v>12.79</v>
      </c>
      <c r="H3">
        <v>0.19</v>
      </c>
      <c r="I3">
        <v>187</v>
      </c>
      <c r="J3">
        <v>187.21</v>
      </c>
      <c r="K3">
        <v>53.44</v>
      </c>
      <c r="L3">
        <v>2</v>
      </c>
      <c r="M3">
        <v>185</v>
      </c>
      <c r="N3">
        <v>36.770000000000003</v>
      </c>
      <c r="O3">
        <v>23322.880000000001</v>
      </c>
      <c r="P3">
        <v>515.74</v>
      </c>
      <c r="Q3">
        <v>4243.9799999999996</v>
      </c>
      <c r="R3">
        <v>379.51</v>
      </c>
      <c r="S3">
        <v>135.61000000000001</v>
      </c>
      <c r="T3">
        <v>117649.96</v>
      </c>
      <c r="U3">
        <v>0.36</v>
      </c>
      <c r="V3">
        <v>0.72</v>
      </c>
      <c r="W3">
        <v>12.18</v>
      </c>
      <c r="X3">
        <v>7.08</v>
      </c>
      <c r="Y3">
        <v>2</v>
      </c>
      <c r="Z3">
        <v>10</v>
      </c>
      <c r="AA3">
        <v>638.53512436564176</v>
      </c>
      <c r="AB3">
        <v>873.67192733860691</v>
      </c>
      <c r="AC3">
        <v>790.28990479966092</v>
      </c>
      <c r="AD3">
        <v>638535.12436564174</v>
      </c>
      <c r="AE3">
        <v>873671.92733860691</v>
      </c>
      <c r="AF3">
        <v>1.9090701359360301E-6</v>
      </c>
      <c r="AG3">
        <v>17</v>
      </c>
      <c r="AH3">
        <v>790289.9047996609</v>
      </c>
    </row>
    <row r="4" spans="1:34" x14ac:dyDescent="0.25">
      <c r="A4">
        <v>2</v>
      </c>
      <c r="B4">
        <v>95</v>
      </c>
      <c r="C4" t="s">
        <v>34</v>
      </c>
      <c r="D4">
        <v>2.2963</v>
      </c>
      <c r="E4">
        <v>43.55</v>
      </c>
      <c r="F4">
        <v>36.950000000000003</v>
      </c>
      <c r="G4">
        <v>19.97</v>
      </c>
      <c r="H4">
        <v>0.28000000000000003</v>
      </c>
      <c r="I4">
        <v>111</v>
      </c>
      <c r="J4">
        <v>188.73</v>
      </c>
      <c r="K4">
        <v>53.44</v>
      </c>
      <c r="L4">
        <v>3</v>
      </c>
      <c r="M4">
        <v>109</v>
      </c>
      <c r="N4">
        <v>37.29</v>
      </c>
      <c r="O4">
        <v>23510.33</v>
      </c>
      <c r="P4">
        <v>457.13</v>
      </c>
      <c r="Q4">
        <v>4243.41</v>
      </c>
      <c r="R4">
        <v>282.22000000000003</v>
      </c>
      <c r="S4">
        <v>135.61000000000001</v>
      </c>
      <c r="T4">
        <v>69381.45</v>
      </c>
      <c r="U4">
        <v>0.48</v>
      </c>
      <c r="V4">
        <v>0.77</v>
      </c>
      <c r="W4">
        <v>12.05</v>
      </c>
      <c r="X4">
        <v>4.16</v>
      </c>
      <c r="Y4">
        <v>2</v>
      </c>
      <c r="Z4">
        <v>10</v>
      </c>
      <c r="AA4">
        <v>520.05709502835862</v>
      </c>
      <c r="AB4">
        <v>711.56506071757701</v>
      </c>
      <c r="AC4">
        <v>643.65429001052576</v>
      </c>
      <c r="AD4">
        <v>520057.09502835863</v>
      </c>
      <c r="AE4">
        <v>711565.060717577</v>
      </c>
      <c r="AF4">
        <v>2.1611031565934952E-6</v>
      </c>
      <c r="AG4">
        <v>15</v>
      </c>
      <c r="AH4">
        <v>643654.29001052573</v>
      </c>
    </row>
    <row r="5" spans="1:34" x14ac:dyDescent="0.25">
      <c r="A5">
        <v>3</v>
      </c>
      <c r="B5">
        <v>95</v>
      </c>
      <c r="C5" t="s">
        <v>34</v>
      </c>
      <c r="D5">
        <v>2.4456000000000002</v>
      </c>
      <c r="E5">
        <v>40.89</v>
      </c>
      <c r="F5">
        <v>35.590000000000003</v>
      </c>
      <c r="G5">
        <v>28.1</v>
      </c>
      <c r="H5">
        <v>0.37</v>
      </c>
      <c r="I5">
        <v>76</v>
      </c>
      <c r="J5">
        <v>190.25</v>
      </c>
      <c r="K5">
        <v>53.44</v>
      </c>
      <c r="L5">
        <v>4</v>
      </c>
      <c r="M5">
        <v>74</v>
      </c>
      <c r="N5">
        <v>37.82</v>
      </c>
      <c r="O5">
        <v>23698.48</v>
      </c>
      <c r="P5">
        <v>418.23</v>
      </c>
      <c r="Q5">
        <v>4243.92</v>
      </c>
      <c r="R5">
        <v>236.65</v>
      </c>
      <c r="S5">
        <v>135.61000000000001</v>
      </c>
      <c r="T5">
        <v>46775.17</v>
      </c>
      <c r="U5">
        <v>0.56999999999999995</v>
      </c>
      <c r="V5">
        <v>0.8</v>
      </c>
      <c r="W5">
        <v>12</v>
      </c>
      <c r="X5">
        <v>2.81</v>
      </c>
      <c r="Y5">
        <v>2</v>
      </c>
      <c r="Z5">
        <v>10</v>
      </c>
      <c r="AA5">
        <v>461.95774194902953</v>
      </c>
      <c r="AB5">
        <v>632.0709626718799</v>
      </c>
      <c r="AC5">
        <v>571.74699711164271</v>
      </c>
      <c r="AD5">
        <v>461957.74194902938</v>
      </c>
      <c r="AE5">
        <v>632070.96267187991</v>
      </c>
      <c r="AF5">
        <v>2.301612977296108E-6</v>
      </c>
      <c r="AG5">
        <v>14</v>
      </c>
      <c r="AH5">
        <v>571746.99711164273</v>
      </c>
    </row>
    <row r="6" spans="1:34" x14ac:dyDescent="0.25">
      <c r="A6">
        <v>4</v>
      </c>
      <c r="B6">
        <v>95</v>
      </c>
      <c r="C6" t="s">
        <v>34</v>
      </c>
      <c r="D6">
        <v>2.5327999999999999</v>
      </c>
      <c r="E6">
        <v>39.479999999999997</v>
      </c>
      <c r="F6">
        <v>34.89</v>
      </c>
      <c r="G6">
        <v>36.729999999999997</v>
      </c>
      <c r="H6">
        <v>0.46</v>
      </c>
      <c r="I6">
        <v>57</v>
      </c>
      <c r="J6">
        <v>191.78</v>
      </c>
      <c r="K6">
        <v>53.44</v>
      </c>
      <c r="L6">
        <v>5</v>
      </c>
      <c r="M6">
        <v>55</v>
      </c>
      <c r="N6">
        <v>38.35</v>
      </c>
      <c r="O6">
        <v>23887.360000000001</v>
      </c>
      <c r="P6">
        <v>385.03</v>
      </c>
      <c r="Q6">
        <v>4242.7</v>
      </c>
      <c r="R6">
        <v>213.53</v>
      </c>
      <c r="S6">
        <v>135.61000000000001</v>
      </c>
      <c r="T6">
        <v>35308.31</v>
      </c>
      <c r="U6">
        <v>0.64</v>
      </c>
      <c r="V6">
        <v>0.82</v>
      </c>
      <c r="W6">
        <v>11.97</v>
      </c>
      <c r="X6">
        <v>2.11</v>
      </c>
      <c r="Y6">
        <v>2</v>
      </c>
      <c r="Z6">
        <v>10</v>
      </c>
      <c r="AA6">
        <v>421.75826341284392</v>
      </c>
      <c r="AB6">
        <v>577.06826266284349</v>
      </c>
      <c r="AC6">
        <v>521.99367759469442</v>
      </c>
      <c r="AD6">
        <v>421758.26341284392</v>
      </c>
      <c r="AE6">
        <v>577068.26266284345</v>
      </c>
      <c r="AF6">
        <v>2.3836789944780751E-6</v>
      </c>
      <c r="AG6">
        <v>13</v>
      </c>
      <c r="AH6">
        <v>521993.67759469443</v>
      </c>
    </row>
    <row r="7" spans="1:34" x14ac:dyDescent="0.25">
      <c r="A7">
        <v>5</v>
      </c>
      <c r="B7">
        <v>95</v>
      </c>
      <c r="C7" t="s">
        <v>34</v>
      </c>
      <c r="D7">
        <v>2.58</v>
      </c>
      <c r="E7">
        <v>38.76</v>
      </c>
      <c r="F7">
        <v>34.54</v>
      </c>
      <c r="G7">
        <v>44.1</v>
      </c>
      <c r="H7">
        <v>0.55000000000000004</v>
      </c>
      <c r="I7">
        <v>47</v>
      </c>
      <c r="J7">
        <v>193.32</v>
      </c>
      <c r="K7">
        <v>53.44</v>
      </c>
      <c r="L7">
        <v>6</v>
      </c>
      <c r="M7">
        <v>10</v>
      </c>
      <c r="N7">
        <v>38.89</v>
      </c>
      <c r="O7">
        <v>24076.95</v>
      </c>
      <c r="P7">
        <v>362.5</v>
      </c>
      <c r="Q7">
        <v>4243.3599999999997</v>
      </c>
      <c r="R7">
        <v>200.16</v>
      </c>
      <c r="S7">
        <v>135.61000000000001</v>
      </c>
      <c r="T7">
        <v>28672.93</v>
      </c>
      <c r="U7">
        <v>0.68</v>
      </c>
      <c r="V7">
        <v>0.83</v>
      </c>
      <c r="W7">
        <v>12</v>
      </c>
      <c r="X7">
        <v>1.76</v>
      </c>
      <c r="Y7">
        <v>2</v>
      </c>
      <c r="Z7">
        <v>10</v>
      </c>
      <c r="AA7">
        <v>403.25715135679741</v>
      </c>
      <c r="AB7">
        <v>551.75422493630208</v>
      </c>
      <c r="AC7">
        <v>499.0955761002989</v>
      </c>
      <c r="AD7">
        <v>403257.15135679737</v>
      </c>
      <c r="AE7">
        <v>551754.22493630205</v>
      </c>
      <c r="AF7">
        <v>2.4281000496499658E-6</v>
      </c>
      <c r="AG7">
        <v>13</v>
      </c>
      <c r="AH7">
        <v>499095.5761002989</v>
      </c>
    </row>
    <row r="8" spans="1:34" x14ac:dyDescent="0.25">
      <c r="A8">
        <v>6</v>
      </c>
      <c r="B8">
        <v>95</v>
      </c>
      <c r="C8" t="s">
        <v>34</v>
      </c>
      <c r="D8">
        <v>2.5848</v>
      </c>
      <c r="E8">
        <v>38.69</v>
      </c>
      <c r="F8">
        <v>34.51</v>
      </c>
      <c r="G8">
        <v>45.01</v>
      </c>
      <c r="H8">
        <v>0.64</v>
      </c>
      <c r="I8">
        <v>46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24267.279999999999</v>
      </c>
      <c r="P8">
        <v>364.53</v>
      </c>
      <c r="Q8">
        <v>4244.53</v>
      </c>
      <c r="R8">
        <v>198.85</v>
      </c>
      <c r="S8">
        <v>135.61000000000001</v>
      </c>
      <c r="T8">
        <v>28026.07</v>
      </c>
      <c r="U8">
        <v>0.68</v>
      </c>
      <c r="V8">
        <v>0.83</v>
      </c>
      <c r="W8">
        <v>12</v>
      </c>
      <c r="X8">
        <v>1.72</v>
      </c>
      <c r="Y8">
        <v>2</v>
      </c>
      <c r="Z8">
        <v>10</v>
      </c>
      <c r="AA8">
        <v>403.70379123127651</v>
      </c>
      <c r="AB8">
        <v>552.36533731692498</v>
      </c>
      <c r="AC8">
        <v>499.64836477301691</v>
      </c>
      <c r="AD8">
        <v>403703.79123127653</v>
      </c>
      <c r="AE8">
        <v>552365.33731692494</v>
      </c>
      <c r="AF8">
        <v>2.4326174450911749E-6</v>
      </c>
      <c r="AG8">
        <v>13</v>
      </c>
      <c r="AH8">
        <v>499648.36477301689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1.8381000000000001</v>
      </c>
      <c r="E2">
        <v>54.4</v>
      </c>
      <c r="F2">
        <v>44.87</v>
      </c>
      <c r="G2">
        <v>8.6300000000000008</v>
      </c>
      <c r="H2">
        <v>0.15</v>
      </c>
      <c r="I2">
        <v>312</v>
      </c>
      <c r="J2">
        <v>116.05</v>
      </c>
      <c r="K2">
        <v>43.4</v>
      </c>
      <c r="L2">
        <v>1</v>
      </c>
      <c r="M2">
        <v>310</v>
      </c>
      <c r="N2">
        <v>16.649999999999999</v>
      </c>
      <c r="O2">
        <v>14546.17</v>
      </c>
      <c r="P2">
        <v>429.5</v>
      </c>
      <c r="Q2">
        <v>4245.34</v>
      </c>
      <c r="R2">
        <v>546.12</v>
      </c>
      <c r="S2">
        <v>135.61000000000001</v>
      </c>
      <c r="T2">
        <v>200328</v>
      </c>
      <c r="U2">
        <v>0.25</v>
      </c>
      <c r="V2">
        <v>0.64</v>
      </c>
      <c r="W2">
        <v>12.4</v>
      </c>
      <c r="X2">
        <v>12.07</v>
      </c>
      <c r="Y2">
        <v>2</v>
      </c>
      <c r="Z2">
        <v>10</v>
      </c>
      <c r="AA2">
        <v>609.91144579734259</v>
      </c>
      <c r="AB2">
        <v>834.50774753388509</v>
      </c>
      <c r="AC2">
        <v>754.86349934822999</v>
      </c>
      <c r="AD2">
        <v>609911.44579734257</v>
      </c>
      <c r="AE2">
        <v>834507.74753388506</v>
      </c>
      <c r="AF2">
        <v>1.871465671606845E-6</v>
      </c>
      <c r="AG2">
        <v>18</v>
      </c>
      <c r="AH2">
        <v>754863.49934822996</v>
      </c>
    </row>
    <row r="3" spans="1:34" x14ac:dyDescent="0.25">
      <c r="A3">
        <v>1</v>
      </c>
      <c r="B3">
        <v>55</v>
      </c>
      <c r="C3" t="s">
        <v>34</v>
      </c>
      <c r="D3">
        <v>2.3815</v>
      </c>
      <c r="E3">
        <v>41.99</v>
      </c>
      <c r="F3">
        <v>37.14</v>
      </c>
      <c r="G3">
        <v>19.21</v>
      </c>
      <c r="H3">
        <v>0.3</v>
      </c>
      <c r="I3">
        <v>116</v>
      </c>
      <c r="J3">
        <v>117.34</v>
      </c>
      <c r="K3">
        <v>43.4</v>
      </c>
      <c r="L3">
        <v>2</v>
      </c>
      <c r="M3">
        <v>114</v>
      </c>
      <c r="N3">
        <v>16.940000000000001</v>
      </c>
      <c r="O3">
        <v>14705.49</v>
      </c>
      <c r="P3">
        <v>318.91000000000003</v>
      </c>
      <c r="Q3">
        <v>4243.83</v>
      </c>
      <c r="R3">
        <v>288.10000000000002</v>
      </c>
      <c r="S3">
        <v>135.61000000000001</v>
      </c>
      <c r="T3">
        <v>72298.94</v>
      </c>
      <c r="U3">
        <v>0.47</v>
      </c>
      <c r="V3">
        <v>0.77</v>
      </c>
      <c r="W3">
        <v>12.07</v>
      </c>
      <c r="X3">
        <v>4.3499999999999996</v>
      </c>
      <c r="Y3">
        <v>2</v>
      </c>
      <c r="Z3">
        <v>10</v>
      </c>
      <c r="AA3">
        <v>389.72456205024127</v>
      </c>
      <c r="AB3">
        <v>533.23833923136715</v>
      </c>
      <c r="AC3">
        <v>482.3468205398342</v>
      </c>
      <c r="AD3">
        <v>389724.56205024128</v>
      </c>
      <c r="AE3">
        <v>533238.33923136711</v>
      </c>
      <c r="AF3">
        <v>2.4247296104301719E-6</v>
      </c>
      <c r="AG3">
        <v>14</v>
      </c>
      <c r="AH3">
        <v>482346.82053983421</v>
      </c>
    </row>
    <row r="4" spans="1:34" x14ac:dyDescent="0.25">
      <c r="A4">
        <v>2</v>
      </c>
      <c r="B4">
        <v>55</v>
      </c>
      <c r="C4" t="s">
        <v>34</v>
      </c>
      <c r="D4">
        <v>2.5156000000000001</v>
      </c>
      <c r="E4">
        <v>39.75</v>
      </c>
      <c r="F4">
        <v>35.78</v>
      </c>
      <c r="G4">
        <v>27.17</v>
      </c>
      <c r="H4">
        <v>0.45</v>
      </c>
      <c r="I4">
        <v>79</v>
      </c>
      <c r="J4">
        <v>118.63</v>
      </c>
      <c r="K4">
        <v>43.4</v>
      </c>
      <c r="L4">
        <v>3</v>
      </c>
      <c r="M4">
        <v>2</v>
      </c>
      <c r="N4">
        <v>17.23</v>
      </c>
      <c r="O4">
        <v>14865.24</v>
      </c>
      <c r="P4">
        <v>282.76</v>
      </c>
      <c r="Q4">
        <v>4244.32</v>
      </c>
      <c r="R4">
        <v>239.63</v>
      </c>
      <c r="S4">
        <v>135.61000000000001</v>
      </c>
      <c r="T4">
        <v>48247.15</v>
      </c>
      <c r="U4">
        <v>0.56999999999999995</v>
      </c>
      <c r="V4">
        <v>0.8</v>
      </c>
      <c r="W4">
        <v>12.1</v>
      </c>
      <c r="X4">
        <v>2.99</v>
      </c>
      <c r="Y4">
        <v>2</v>
      </c>
      <c r="Z4">
        <v>10</v>
      </c>
      <c r="AA4">
        <v>344.22767986945269</v>
      </c>
      <c r="AB4">
        <v>470.98749785082998</v>
      </c>
      <c r="AC4">
        <v>426.03711209105097</v>
      </c>
      <c r="AD4">
        <v>344227.67986945272</v>
      </c>
      <c r="AE4">
        <v>470987.49785083003</v>
      </c>
      <c r="AF4">
        <v>2.5612638286786229E-6</v>
      </c>
      <c r="AG4">
        <v>13</v>
      </c>
      <c r="AH4">
        <v>426037.11209105089</v>
      </c>
    </row>
    <row r="5" spans="1:34" x14ac:dyDescent="0.25">
      <c r="A5">
        <v>3</v>
      </c>
      <c r="B5">
        <v>55</v>
      </c>
      <c r="C5" t="s">
        <v>34</v>
      </c>
      <c r="D5">
        <v>2.5152000000000001</v>
      </c>
      <c r="E5">
        <v>39.76</v>
      </c>
      <c r="F5">
        <v>35.79</v>
      </c>
      <c r="G5">
        <v>27.18</v>
      </c>
      <c r="H5">
        <v>0.59</v>
      </c>
      <c r="I5">
        <v>79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285.51</v>
      </c>
      <c r="Q5">
        <v>4244.16</v>
      </c>
      <c r="R5">
        <v>239.6</v>
      </c>
      <c r="S5">
        <v>135.61000000000001</v>
      </c>
      <c r="T5">
        <v>48231.98</v>
      </c>
      <c r="U5">
        <v>0.56999999999999995</v>
      </c>
      <c r="V5">
        <v>0.8</v>
      </c>
      <c r="W5">
        <v>12.11</v>
      </c>
      <c r="X5">
        <v>3</v>
      </c>
      <c r="Y5">
        <v>2</v>
      </c>
      <c r="Z5">
        <v>10</v>
      </c>
      <c r="AA5">
        <v>345.77611001608619</v>
      </c>
      <c r="AB5">
        <v>473.10612828937099</v>
      </c>
      <c r="AC5">
        <v>427.95354341405408</v>
      </c>
      <c r="AD5">
        <v>345776.11001608631</v>
      </c>
      <c r="AE5">
        <v>473106.12828937097</v>
      </c>
      <c r="AF5">
        <v>2.5608565677740789E-6</v>
      </c>
      <c r="AG5">
        <v>13</v>
      </c>
      <c r="AH5">
        <v>427953.54341405409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2.0775000000000001</v>
      </c>
      <c r="E2">
        <v>48.13</v>
      </c>
      <c r="F2">
        <v>41.77</v>
      </c>
      <c r="G2">
        <v>10.71</v>
      </c>
      <c r="H2">
        <v>0.2</v>
      </c>
      <c r="I2">
        <v>234</v>
      </c>
      <c r="J2">
        <v>89.87</v>
      </c>
      <c r="K2">
        <v>37.549999999999997</v>
      </c>
      <c r="L2">
        <v>1</v>
      </c>
      <c r="M2">
        <v>232</v>
      </c>
      <c r="N2">
        <v>11.32</v>
      </c>
      <c r="O2">
        <v>11317.98</v>
      </c>
      <c r="P2">
        <v>322.61</v>
      </c>
      <c r="Q2">
        <v>4244.26</v>
      </c>
      <c r="R2">
        <v>443.19</v>
      </c>
      <c r="S2">
        <v>135.61000000000001</v>
      </c>
      <c r="T2">
        <v>149254.74</v>
      </c>
      <c r="U2">
        <v>0.31</v>
      </c>
      <c r="V2">
        <v>0.68</v>
      </c>
      <c r="W2">
        <v>12.27</v>
      </c>
      <c r="X2">
        <v>8.98</v>
      </c>
      <c r="Y2">
        <v>2</v>
      </c>
      <c r="Z2">
        <v>10</v>
      </c>
      <c r="AA2">
        <v>443.61737874633337</v>
      </c>
      <c r="AB2">
        <v>606.97686861823149</v>
      </c>
      <c r="AC2">
        <v>549.04784817469238</v>
      </c>
      <c r="AD2">
        <v>443617.37874633342</v>
      </c>
      <c r="AE2">
        <v>606976.8686182315</v>
      </c>
      <c r="AF2">
        <v>2.203349032844453E-6</v>
      </c>
      <c r="AG2">
        <v>16</v>
      </c>
      <c r="AH2">
        <v>549047.84817469236</v>
      </c>
    </row>
    <row r="3" spans="1:34" x14ac:dyDescent="0.25">
      <c r="A3">
        <v>1</v>
      </c>
      <c r="B3">
        <v>40</v>
      </c>
      <c r="C3" t="s">
        <v>34</v>
      </c>
      <c r="D3">
        <v>2.4458000000000002</v>
      </c>
      <c r="E3">
        <v>40.89</v>
      </c>
      <c r="F3">
        <v>36.909999999999997</v>
      </c>
      <c r="G3">
        <v>20.5</v>
      </c>
      <c r="H3">
        <v>0.39</v>
      </c>
      <c r="I3">
        <v>108</v>
      </c>
      <c r="J3">
        <v>91.1</v>
      </c>
      <c r="K3">
        <v>37.549999999999997</v>
      </c>
      <c r="L3">
        <v>2</v>
      </c>
      <c r="M3">
        <v>2</v>
      </c>
      <c r="N3">
        <v>11.54</v>
      </c>
      <c r="O3">
        <v>11468.97</v>
      </c>
      <c r="P3">
        <v>250.31</v>
      </c>
      <c r="Q3">
        <v>4245.07</v>
      </c>
      <c r="R3">
        <v>275.8</v>
      </c>
      <c r="S3">
        <v>135.61000000000001</v>
      </c>
      <c r="T3">
        <v>66191.16</v>
      </c>
      <c r="U3">
        <v>0.49</v>
      </c>
      <c r="V3">
        <v>0.77</v>
      </c>
      <c r="W3">
        <v>12.19</v>
      </c>
      <c r="X3">
        <v>4.12</v>
      </c>
      <c r="Y3">
        <v>2</v>
      </c>
      <c r="Z3">
        <v>10</v>
      </c>
      <c r="AA3">
        <v>329.81190094638492</v>
      </c>
      <c r="AB3">
        <v>451.26319314900769</v>
      </c>
      <c r="AC3">
        <v>408.19526734673508</v>
      </c>
      <c r="AD3">
        <v>329811.90094638488</v>
      </c>
      <c r="AE3">
        <v>451263.19314900768</v>
      </c>
      <c r="AF3">
        <v>2.5939595978488392E-6</v>
      </c>
      <c r="AG3">
        <v>14</v>
      </c>
      <c r="AH3">
        <v>408195.26734673511</v>
      </c>
    </row>
    <row r="4" spans="1:34" x14ac:dyDescent="0.25">
      <c r="A4">
        <v>2</v>
      </c>
      <c r="B4">
        <v>40</v>
      </c>
      <c r="C4" t="s">
        <v>34</v>
      </c>
      <c r="D4">
        <v>2.4449000000000001</v>
      </c>
      <c r="E4">
        <v>40.9</v>
      </c>
      <c r="F4">
        <v>36.92</v>
      </c>
      <c r="G4">
        <v>20.51</v>
      </c>
      <c r="H4">
        <v>0.56999999999999995</v>
      </c>
      <c r="I4">
        <v>108</v>
      </c>
      <c r="J4">
        <v>92.32</v>
      </c>
      <c r="K4">
        <v>37.549999999999997</v>
      </c>
      <c r="L4">
        <v>3</v>
      </c>
      <c r="M4">
        <v>0</v>
      </c>
      <c r="N4">
        <v>11.77</v>
      </c>
      <c r="O4">
        <v>11620.34</v>
      </c>
      <c r="P4">
        <v>253.6</v>
      </c>
      <c r="Q4">
        <v>4245.58</v>
      </c>
      <c r="R4">
        <v>275.87</v>
      </c>
      <c r="S4">
        <v>135.61000000000001</v>
      </c>
      <c r="T4">
        <v>66221.48</v>
      </c>
      <c r="U4">
        <v>0.49</v>
      </c>
      <c r="V4">
        <v>0.77</v>
      </c>
      <c r="W4">
        <v>12.2</v>
      </c>
      <c r="X4">
        <v>4.13</v>
      </c>
      <c r="Y4">
        <v>2</v>
      </c>
      <c r="Z4">
        <v>10</v>
      </c>
      <c r="AA4">
        <v>331.74370314601731</v>
      </c>
      <c r="AB4">
        <v>453.90637014364307</v>
      </c>
      <c r="AC4">
        <v>410.58618323872457</v>
      </c>
      <c r="AD4">
        <v>331743.70314601727</v>
      </c>
      <c r="AE4">
        <v>453906.37014364311</v>
      </c>
      <c r="AF4">
        <v>2.5930050784122272E-6</v>
      </c>
      <c r="AG4">
        <v>14</v>
      </c>
      <c r="AH4">
        <v>410586.1832387246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7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1.2605999999999999</v>
      </c>
      <c r="E2">
        <v>79.33</v>
      </c>
      <c r="F2">
        <v>55.11</v>
      </c>
      <c r="G2">
        <v>5.93</v>
      </c>
      <c r="H2">
        <v>0.09</v>
      </c>
      <c r="I2">
        <v>558</v>
      </c>
      <c r="J2">
        <v>194.77</v>
      </c>
      <c r="K2">
        <v>54.38</v>
      </c>
      <c r="L2">
        <v>1</v>
      </c>
      <c r="M2">
        <v>556</v>
      </c>
      <c r="N2">
        <v>39.4</v>
      </c>
      <c r="O2">
        <v>24256.19</v>
      </c>
      <c r="P2">
        <v>764.19</v>
      </c>
      <c r="Q2">
        <v>4249.2700000000004</v>
      </c>
      <c r="R2">
        <v>889.41</v>
      </c>
      <c r="S2">
        <v>135.61000000000001</v>
      </c>
      <c r="T2">
        <v>370742.17</v>
      </c>
      <c r="U2">
        <v>0.15</v>
      </c>
      <c r="V2">
        <v>0.52</v>
      </c>
      <c r="W2">
        <v>12.82</v>
      </c>
      <c r="X2">
        <v>22.29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1.9856</v>
      </c>
      <c r="E3">
        <v>50.36</v>
      </c>
      <c r="F3">
        <v>40.22</v>
      </c>
      <c r="G3">
        <v>12.31</v>
      </c>
      <c r="H3">
        <v>0.18</v>
      </c>
      <c r="I3">
        <v>196</v>
      </c>
      <c r="J3">
        <v>196.32</v>
      </c>
      <c r="K3">
        <v>54.38</v>
      </c>
      <c r="L3">
        <v>2</v>
      </c>
      <c r="M3">
        <v>194</v>
      </c>
      <c r="N3">
        <v>39.950000000000003</v>
      </c>
      <c r="O3">
        <v>24447.22</v>
      </c>
      <c r="P3">
        <v>539.29999999999995</v>
      </c>
      <c r="Q3">
        <v>4244.62</v>
      </c>
      <c r="R3">
        <v>391.21</v>
      </c>
      <c r="S3">
        <v>135.61000000000001</v>
      </c>
      <c r="T3">
        <v>123452.04</v>
      </c>
      <c r="U3">
        <v>0.35</v>
      </c>
      <c r="V3">
        <v>0.71</v>
      </c>
      <c r="W3">
        <v>12.2</v>
      </c>
      <c r="X3">
        <v>7.43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2.2643</v>
      </c>
      <c r="E4">
        <v>44.16</v>
      </c>
      <c r="F4">
        <v>37.14</v>
      </c>
      <c r="G4">
        <v>19.21</v>
      </c>
      <c r="H4">
        <v>0.27</v>
      </c>
      <c r="I4">
        <v>116</v>
      </c>
      <c r="J4">
        <v>197.88</v>
      </c>
      <c r="K4">
        <v>54.38</v>
      </c>
      <c r="L4">
        <v>3</v>
      </c>
      <c r="M4">
        <v>114</v>
      </c>
      <c r="N4">
        <v>40.5</v>
      </c>
      <c r="O4">
        <v>24639</v>
      </c>
      <c r="P4">
        <v>478.2</v>
      </c>
      <c r="Q4">
        <v>4243.47</v>
      </c>
      <c r="R4">
        <v>288.04000000000002</v>
      </c>
      <c r="S4">
        <v>135.61000000000001</v>
      </c>
      <c r="T4">
        <v>72266.77</v>
      </c>
      <c r="U4">
        <v>0.47</v>
      </c>
      <c r="V4">
        <v>0.77</v>
      </c>
      <c r="W4">
        <v>12.07</v>
      </c>
      <c r="X4">
        <v>4.3499999999999996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2.4165999999999999</v>
      </c>
      <c r="E5">
        <v>41.38</v>
      </c>
      <c r="F5">
        <v>35.75</v>
      </c>
      <c r="G5">
        <v>26.81</v>
      </c>
      <c r="H5">
        <v>0.36</v>
      </c>
      <c r="I5">
        <v>80</v>
      </c>
      <c r="J5">
        <v>199.44</v>
      </c>
      <c r="K5">
        <v>54.38</v>
      </c>
      <c r="L5">
        <v>4</v>
      </c>
      <c r="M5">
        <v>78</v>
      </c>
      <c r="N5">
        <v>41.06</v>
      </c>
      <c r="O5">
        <v>24831.54</v>
      </c>
      <c r="P5">
        <v>440.38</v>
      </c>
      <c r="Q5">
        <v>4243.42</v>
      </c>
      <c r="R5">
        <v>241.85</v>
      </c>
      <c r="S5">
        <v>135.61000000000001</v>
      </c>
      <c r="T5">
        <v>49352.22</v>
      </c>
      <c r="U5">
        <v>0.56000000000000005</v>
      </c>
      <c r="V5">
        <v>0.8</v>
      </c>
      <c r="W5">
        <v>12.01</v>
      </c>
      <c r="X5">
        <v>2.97</v>
      </c>
      <c r="Y5">
        <v>2</v>
      </c>
      <c r="Z5">
        <v>10</v>
      </c>
    </row>
    <row r="6" spans="1:26" x14ac:dyDescent="0.25">
      <c r="A6">
        <v>4</v>
      </c>
      <c r="B6">
        <v>100</v>
      </c>
      <c r="C6" t="s">
        <v>34</v>
      </c>
      <c r="D6">
        <v>2.5095999999999998</v>
      </c>
      <c r="E6">
        <v>39.85</v>
      </c>
      <c r="F6">
        <v>35</v>
      </c>
      <c r="G6">
        <v>35</v>
      </c>
      <c r="H6">
        <v>0.44</v>
      </c>
      <c r="I6">
        <v>60</v>
      </c>
      <c r="J6">
        <v>201.01</v>
      </c>
      <c r="K6">
        <v>54.38</v>
      </c>
      <c r="L6">
        <v>5</v>
      </c>
      <c r="M6">
        <v>58</v>
      </c>
      <c r="N6">
        <v>41.63</v>
      </c>
      <c r="O6">
        <v>25024.84</v>
      </c>
      <c r="P6">
        <v>408.86</v>
      </c>
      <c r="Q6">
        <v>4242.91</v>
      </c>
      <c r="R6">
        <v>216.62</v>
      </c>
      <c r="S6">
        <v>135.61000000000001</v>
      </c>
      <c r="T6">
        <v>36836.47</v>
      </c>
      <c r="U6">
        <v>0.63</v>
      </c>
      <c r="V6">
        <v>0.82</v>
      </c>
      <c r="W6">
        <v>11.98</v>
      </c>
      <c r="X6">
        <v>2.21</v>
      </c>
      <c r="Y6">
        <v>2</v>
      </c>
      <c r="Z6">
        <v>10</v>
      </c>
    </row>
    <row r="7" spans="1:26" x14ac:dyDescent="0.25">
      <c r="A7">
        <v>5</v>
      </c>
      <c r="B7">
        <v>100</v>
      </c>
      <c r="C7" t="s">
        <v>34</v>
      </c>
      <c r="D7">
        <v>2.5752999999999999</v>
      </c>
      <c r="E7">
        <v>38.83</v>
      </c>
      <c r="F7">
        <v>34.49</v>
      </c>
      <c r="G7">
        <v>44.02</v>
      </c>
      <c r="H7">
        <v>0.53</v>
      </c>
      <c r="I7">
        <v>47</v>
      </c>
      <c r="J7">
        <v>202.58</v>
      </c>
      <c r="K7">
        <v>54.38</v>
      </c>
      <c r="L7">
        <v>6</v>
      </c>
      <c r="M7">
        <v>36</v>
      </c>
      <c r="N7">
        <v>42.2</v>
      </c>
      <c r="O7">
        <v>25218.93</v>
      </c>
      <c r="P7">
        <v>379.25</v>
      </c>
      <c r="Q7">
        <v>4243.12</v>
      </c>
      <c r="R7">
        <v>199.73</v>
      </c>
      <c r="S7">
        <v>135.61000000000001</v>
      </c>
      <c r="T7">
        <v>28460.99</v>
      </c>
      <c r="U7">
        <v>0.68</v>
      </c>
      <c r="V7">
        <v>0.83</v>
      </c>
      <c r="W7">
        <v>11.95</v>
      </c>
      <c r="X7">
        <v>1.7</v>
      </c>
      <c r="Y7">
        <v>2</v>
      </c>
      <c r="Z7">
        <v>10</v>
      </c>
    </row>
    <row r="8" spans="1:26" x14ac:dyDescent="0.25">
      <c r="A8">
        <v>6</v>
      </c>
      <c r="B8">
        <v>100</v>
      </c>
      <c r="C8" t="s">
        <v>34</v>
      </c>
      <c r="D8">
        <v>2.5882999999999998</v>
      </c>
      <c r="E8">
        <v>38.630000000000003</v>
      </c>
      <c r="F8">
        <v>34.409999999999997</v>
      </c>
      <c r="G8">
        <v>46.92</v>
      </c>
      <c r="H8">
        <v>0.61</v>
      </c>
      <c r="I8">
        <v>44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373.3</v>
      </c>
      <c r="Q8">
        <v>4243.04</v>
      </c>
      <c r="R8">
        <v>195.54</v>
      </c>
      <c r="S8">
        <v>135.61000000000001</v>
      </c>
      <c r="T8">
        <v>26379.19</v>
      </c>
      <c r="U8">
        <v>0.69</v>
      </c>
      <c r="V8">
        <v>0.83</v>
      </c>
      <c r="W8">
        <v>11.99</v>
      </c>
      <c r="X8">
        <v>1.62</v>
      </c>
      <c r="Y8">
        <v>2</v>
      </c>
      <c r="Z8">
        <v>10</v>
      </c>
    </row>
    <row r="9" spans="1:26" x14ac:dyDescent="0.25">
      <c r="A9">
        <v>0</v>
      </c>
      <c r="B9">
        <v>40</v>
      </c>
      <c r="C9" t="s">
        <v>34</v>
      </c>
      <c r="D9">
        <v>2.0775000000000001</v>
      </c>
      <c r="E9">
        <v>48.13</v>
      </c>
      <c r="F9">
        <v>41.77</v>
      </c>
      <c r="G9">
        <v>10.71</v>
      </c>
      <c r="H9">
        <v>0.2</v>
      </c>
      <c r="I9">
        <v>234</v>
      </c>
      <c r="J9">
        <v>89.87</v>
      </c>
      <c r="K9">
        <v>37.549999999999997</v>
      </c>
      <c r="L9">
        <v>1</v>
      </c>
      <c r="M9">
        <v>232</v>
      </c>
      <c r="N9">
        <v>11.32</v>
      </c>
      <c r="O9">
        <v>11317.98</v>
      </c>
      <c r="P9">
        <v>322.61</v>
      </c>
      <c r="Q9">
        <v>4244.26</v>
      </c>
      <c r="R9">
        <v>443.19</v>
      </c>
      <c r="S9">
        <v>135.61000000000001</v>
      </c>
      <c r="T9">
        <v>149254.74</v>
      </c>
      <c r="U9">
        <v>0.31</v>
      </c>
      <c r="V9">
        <v>0.68</v>
      </c>
      <c r="W9">
        <v>12.27</v>
      </c>
      <c r="X9">
        <v>8.98</v>
      </c>
      <c r="Y9">
        <v>2</v>
      </c>
      <c r="Z9">
        <v>10</v>
      </c>
    </row>
    <row r="10" spans="1:26" x14ac:dyDescent="0.25">
      <c r="A10">
        <v>1</v>
      </c>
      <c r="B10">
        <v>40</v>
      </c>
      <c r="C10" t="s">
        <v>34</v>
      </c>
      <c r="D10">
        <v>2.4458000000000002</v>
      </c>
      <c r="E10">
        <v>40.89</v>
      </c>
      <c r="F10">
        <v>36.909999999999997</v>
      </c>
      <c r="G10">
        <v>20.5</v>
      </c>
      <c r="H10">
        <v>0.39</v>
      </c>
      <c r="I10">
        <v>108</v>
      </c>
      <c r="J10">
        <v>91.1</v>
      </c>
      <c r="K10">
        <v>37.549999999999997</v>
      </c>
      <c r="L10">
        <v>2</v>
      </c>
      <c r="M10">
        <v>2</v>
      </c>
      <c r="N10">
        <v>11.54</v>
      </c>
      <c r="O10">
        <v>11468.97</v>
      </c>
      <c r="P10">
        <v>250.31</v>
      </c>
      <c r="Q10">
        <v>4245.07</v>
      </c>
      <c r="R10">
        <v>275.8</v>
      </c>
      <c r="S10">
        <v>135.61000000000001</v>
      </c>
      <c r="T10">
        <v>66191.16</v>
      </c>
      <c r="U10">
        <v>0.49</v>
      </c>
      <c r="V10">
        <v>0.77</v>
      </c>
      <c r="W10">
        <v>12.19</v>
      </c>
      <c r="X10">
        <v>4.12</v>
      </c>
      <c r="Y10">
        <v>2</v>
      </c>
      <c r="Z10">
        <v>10</v>
      </c>
    </row>
    <row r="11" spans="1:26" x14ac:dyDescent="0.25">
      <c r="A11">
        <v>2</v>
      </c>
      <c r="B11">
        <v>40</v>
      </c>
      <c r="C11" t="s">
        <v>34</v>
      </c>
      <c r="D11">
        <v>2.4449000000000001</v>
      </c>
      <c r="E11">
        <v>40.9</v>
      </c>
      <c r="F11">
        <v>36.92</v>
      </c>
      <c r="G11">
        <v>20.51</v>
      </c>
      <c r="H11">
        <v>0.56999999999999995</v>
      </c>
      <c r="I11">
        <v>108</v>
      </c>
      <c r="J11">
        <v>92.32</v>
      </c>
      <c r="K11">
        <v>37.549999999999997</v>
      </c>
      <c r="L11">
        <v>3</v>
      </c>
      <c r="M11">
        <v>0</v>
      </c>
      <c r="N11">
        <v>11.77</v>
      </c>
      <c r="O11">
        <v>11620.34</v>
      </c>
      <c r="P11">
        <v>253.6</v>
      </c>
      <c r="Q11">
        <v>4245.58</v>
      </c>
      <c r="R11">
        <v>275.87</v>
      </c>
      <c r="S11">
        <v>135.61000000000001</v>
      </c>
      <c r="T11">
        <v>66221.48</v>
      </c>
      <c r="U11">
        <v>0.49</v>
      </c>
      <c r="V11">
        <v>0.77</v>
      </c>
      <c r="W11">
        <v>12.2</v>
      </c>
      <c r="X11">
        <v>4.13</v>
      </c>
      <c r="Y11">
        <v>2</v>
      </c>
      <c r="Z11">
        <v>10</v>
      </c>
    </row>
    <row r="12" spans="1:26" x14ac:dyDescent="0.25">
      <c r="A12">
        <v>0</v>
      </c>
      <c r="B12">
        <v>30</v>
      </c>
      <c r="C12" t="s">
        <v>34</v>
      </c>
      <c r="D12">
        <v>2.2688000000000001</v>
      </c>
      <c r="E12">
        <v>44.08</v>
      </c>
      <c r="F12">
        <v>39.49</v>
      </c>
      <c r="G12">
        <v>13.46</v>
      </c>
      <c r="H12">
        <v>0.24</v>
      </c>
      <c r="I12">
        <v>176</v>
      </c>
      <c r="J12">
        <v>71.52</v>
      </c>
      <c r="K12">
        <v>32.270000000000003</v>
      </c>
      <c r="L12">
        <v>1</v>
      </c>
      <c r="M12">
        <v>161</v>
      </c>
      <c r="N12">
        <v>8.25</v>
      </c>
      <c r="O12">
        <v>9054.6</v>
      </c>
      <c r="P12">
        <v>241.74</v>
      </c>
      <c r="Q12">
        <v>4243.82</v>
      </c>
      <c r="R12">
        <v>366.3</v>
      </c>
      <c r="S12">
        <v>135.61000000000001</v>
      </c>
      <c r="T12">
        <v>111099.57</v>
      </c>
      <c r="U12">
        <v>0.37</v>
      </c>
      <c r="V12">
        <v>0.72</v>
      </c>
      <c r="W12">
        <v>12.19</v>
      </c>
      <c r="X12">
        <v>6.7</v>
      </c>
      <c r="Y12">
        <v>2</v>
      </c>
      <c r="Z12">
        <v>10</v>
      </c>
    </row>
    <row r="13" spans="1:26" x14ac:dyDescent="0.25">
      <c r="A13">
        <v>1</v>
      </c>
      <c r="B13">
        <v>30</v>
      </c>
      <c r="C13" t="s">
        <v>34</v>
      </c>
      <c r="D13">
        <v>2.3620000000000001</v>
      </c>
      <c r="E13">
        <v>42.34</v>
      </c>
      <c r="F13">
        <v>38.270000000000003</v>
      </c>
      <c r="G13">
        <v>16.059999999999999</v>
      </c>
      <c r="H13">
        <v>0.48</v>
      </c>
      <c r="I13">
        <v>143</v>
      </c>
      <c r="J13">
        <v>72.7</v>
      </c>
      <c r="K13">
        <v>32.270000000000003</v>
      </c>
      <c r="L13">
        <v>2</v>
      </c>
      <c r="M13">
        <v>0</v>
      </c>
      <c r="N13">
        <v>8.43</v>
      </c>
      <c r="O13">
        <v>9200.25</v>
      </c>
      <c r="P13">
        <v>227.4</v>
      </c>
      <c r="Q13">
        <v>4246.2700000000004</v>
      </c>
      <c r="R13">
        <v>319.33</v>
      </c>
      <c r="S13">
        <v>135.61000000000001</v>
      </c>
      <c r="T13">
        <v>87778.96</v>
      </c>
      <c r="U13">
        <v>0.42</v>
      </c>
      <c r="V13">
        <v>0.75</v>
      </c>
      <c r="W13">
        <v>12.3</v>
      </c>
      <c r="X13">
        <v>5.48</v>
      </c>
      <c r="Y13">
        <v>2</v>
      </c>
      <c r="Z13">
        <v>10</v>
      </c>
    </row>
    <row r="14" spans="1:26" x14ac:dyDescent="0.25">
      <c r="A14">
        <v>0</v>
      </c>
      <c r="B14">
        <v>15</v>
      </c>
      <c r="C14" t="s">
        <v>34</v>
      </c>
      <c r="D14">
        <v>2.0594999999999999</v>
      </c>
      <c r="E14">
        <v>48.56</v>
      </c>
      <c r="F14">
        <v>43.7</v>
      </c>
      <c r="G14">
        <v>9.23</v>
      </c>
      <c r="H14">
        <v>0.43</v>
      </c>
      <c r="I14">
        <v>284</v>
      </c>
      <c r="J14">
        <v>39.78</v>
      </c>
      <c r="K14">
        <v>19.54</v>
      </c>
      <c r="L14">
        <v>1</v>
      </c>
      <c r="M14">
        <v>0</v>
      </c>
      <c r="N14">
        <v>4.24</v>
      </c>
      <c r="O14">
        <v>5140</v>
      </c>
      <c r="P14">
        <v>174.18</v>
      </c>
      <c r="Q14">
        <v>4249.92</v>
      </c>
      <c r="R14">
        <v>494.22</v>
      </c>
      <c r="S14">
        <v>135.61000000000001</v>
      </c>
      <c r="T14">
        <v>174516.82</v>
      </c>
      <c r="U14">
        <v>0.27</v>
      </c>
      <c r="V14">
        <v>0.65</v>
      </c>
      <c r="W14">
        <v>12.7</v>
      </c>
      <c r="X14">
        <v>10.9</v>
      </c>
      <c r="Y14">
        <v>2</v>
      </c>
      <c r="Z14">
        <v>10</v>
      </c>
    </row>
    <row r="15" spans="1:26" x14ac:dyDescent="0.25">
      <c r="A15">
        <v>0</v>
      </c>
      <c r="B15">
        <v>70</v>
      </c>
      <c r="C15" t="s">
        <v>34</v>
      </c>
      <c r="D15">
        <v>1.6296999999999999</v>
      </c>
      <c r="E15">
        <v>61.36</v>
      </c>
      <c r="F15">
        <v>47.92</v>
      </c>
      <c r="G15">
        <v>7.41</v>
      </c>
      <c r="H15">
        <v>0.12</v>
      </c>
      <c r="I15">
        <v>388</v>
      </c>
      <c r="J15">
        <v>141.81</v>
      </c>
      <c r="K15">
        <v>47.83</v>
      </c>
      <c r="L15">
        <v>1</v>
      </c>
      <c r="M15">
        <v>386</v>
      </c>
      <c r="N15">
        <v>22.98</v>
      </c>
      <c r="O15">
        <v>17723.39</v>
      </c>
      <c r="P15">
        <v>533.20000000000005</v>
      </c>
      <c r="Q15">
        <v>4246.72</v>
      </c>
      <c r="R15">
        <v>649.46</v>
      </c>
      <c r="S15">
        <v>135.61000000000001</v>
      </c>
      <c r="T15">
        <v>251621.26</v>
      </c>
      <c r="U15">
        <v>0.21</v>
      </c>
      <c r="V15">
        <v>0.6</v>
      </c>
      <c r="W15">
        <v>12.5</v>
      </c>
      <c r="X15">
        <v>15.12</v>
      </c>
      <c r="Y15">
        <v>2</v>
      </c>
      <c r="Z15">
        <v>10</v>
      </c>
    </row>
    <row r="16" spans="1:26" x14ac:dyDescent="0.25">
      <c r="A16">
        <v>1</v>
      </c>
      <c r="B16">
        <v>70</v>
      </c>
      <c r="C16" t="s">
        <v>34</v>
      </c>
      <c r="D16">
        <v>2.2437</v>
      </c>
      <c r="E16">
        <v>44.57</v>
      </c>
      <c r="F16">
        <v>38.18</v>
      </c>
      <c r="G16">
        <v>15.91</v>
      </c>
      <c r="H16">
        <v>0.25</v>
      </c>
      <c r="I16">
        <v>144</v>
      </c>
      <c r="J16">
        <v>143.16999999999999</v>
      </c>
      <c r="K16">
        <v>47.83</v>
      </c>
      <c r="L16">
        <v>2</v>
      </c>
      <c r="M16">
        <v>142</v>
      </c>
      <c r="N16">
        <v>23.34</v>
      </c>
      <c r="O16">
        <v>17891.86</v>
      </c>
      <c r="P16">
        <v>397.53</v>
      </c>
      <c r="Q16">
        <v>4244.47</v>
      </c>
      <c r="R16">
        <v>322.76</v>
      </c>
      <c r="S16">
        <v>135.61000000000001</v>
      </c>
      <c r="T16">
        <v>89488.08</v>
      </c>
      <c r="U16">
        <v>0.42</v>
      </c>
      <c r="V16">
        <v>0.75</v>
      </c>
      <c r="W16">
        <v>12.11</v>
      </c>
      <c r="X16">
        <v>5.39</v>
      </c>
      <c r="Y16">
        <v>2</v>
      </c>
      <c r="Z16">
        <v>10</v>
      </c>
    </row>
    <row r="17" spans="1:26" x14ac:dyDescent="0.25">
      <c r="A17">
        <v>2</v>
      </c>
      <c r="B17">
        <v>70</v>
      </c>
      <c r="C17" t="s">
        <v>34</v>
      </c>
      <c r="D17">
        <v>2.4687000000000001</v>
      </c>
      <c r="E17">
        <v>40.51</v>
      </c>
      <c r="F17">
        <v>35.880000000000003</v>
      </c>
      <c r="G17">
        <v>25.94</v>
      </c>
      <c r="H17">
        <v>0.37</v>
      </c>
      <c r="I17">
        <v>83</v>
      </c>
      <c r="J17">
        <v>144.54</v>
      </c>
      <c r="K17">
        <v>47.83</v>
      </c>
      <c r="L17">
        <v>3</v>
      </c>
      <c r="M17">
        <v>81</v>
      </c>
      <c r="N17">
        <v>23.71</v>
      </c>
      <c r="O17">
        <v>18060.849999999999</v>
      </c>
      <c r="P17">
        <v>342.99</v>
      </c>
      <c r="Q17">
        <v>4243.3999999999996</v>
      </c>
      <c r="R17">
        <v>246.36</v>
      </c>
      <c r="S17">
        <v>135.61000000000001</v>
      </c>
      <c r="T17">
        <v>51591.61</v>
      </c>
      <c r="U17">
        <v>0.55000000000000004</v>
      </c>
      <c r="V17">
        <v>0.8</v>
      </c>
      <c r="W17">
        <v>12.01</v>
      </c>
      <c r="X17">
        <v>3.1</v>
      </c>
      <c r="Y17">
        <v>2</v>
      </c>
      <c r="Z17">
        <v>10</v>
      </c>
    </row>
    <row r="18" spans="1:26" x14ac:dyDescent="0.25">
      <c r="A18">
        <v>3</v>
      </c>
      <c r="B18">
        <v>70</v>
      </c>
      <c r="C18" t="s">
        <v>34</v>
      </c>
      <c r="D18">
        <v>2.5528</v>
      </c>
      <c r="E18">
        <v>39.17</v>
      </c>
      <c r="F18">
        <v>35.15</v>
      </c>
      <c r="G18">
        <v>34.020000000000003</v>
      </c>
      <c r="H18">
        <v>0.49</v>
      </c>
      <c r="I18">
        <v>62</v>
      </c>
      <c r="J18">
        <v>145.91999999999999</v>
      </c>
      <c r="K18">
        <v>47.83</v>
      </c>
      <c r="L18">
        <v>4</v>
      </c>
      <c r="M18">
        <v>7</v>
      </c>
      <c r="N18">
        <v>24.09</v>
      </c>
      <c r="O18">
        <v>18230.349999999999</v>
      </c>
      <c r="P18">
        <v>312.31</v>
      </c>
      <c r="Q18">
        <v>4243.8900000000003</v>
      </c>
      <c r="R18">
        <v>219.73</v>
      </c>
      <c r="S18">
        <v>135.61000000000001</v>
      </c>
      <c r="T18">
        <v>38384.07</v>
      </c>
      <c r="U18">
        <v>0.62</v>
      </c>
      <c r="V18">
        <v>0.81</v>
      </c>
      <c r="W18">
        <v>12.05</v>
      </c>
      <c r="X18">
        <v>2.37</v>
      </c>
      <c r="Y18">
        <v>2</v>
      </c>
      <c r="Z18">
        <v>10</v>
      </c>
    </row>
    <row r="19" spans="1:26" x14ac:dyDescent="0.25">
      <c r="A19">
        <v>4</v>
      </c>
      <c r="B19">
        <v>70</v>
      </c>
      <c r="C19" t="s">
        <v>34</v>
      </c>
      <c r="D19">
        <v>2.5522999999999998</v>
      </c>
      <c r="E19">
        <v>39.18</v>
      </c>
      <c r="F19">
        <v>35.159999999999997</v>
      </c>
      <c r="G19">
        <v>34.03</v>
      </c>
      <c r="H19">
        <v>0.6</v>
      </c>
      <c r="I19">
        <v>62</v>
      </c>
      <c r="J19">
        <v>147.30000000000001</v>
      </c>
      <c r="K19">
        <v>47.83</v>
      </c>
      <c r="L19">
        <v>5</v>
      </c>
      <c r="M19">
        <v>0</v>
      </c>
      <c r="N19">
        <v>24.47</v>
      </c>
      <c r="O19">
        <v>18400.38</v>
      </c>
      <c r="P19">
        <v>315.14999999999998</v>
      </c>
      <c r="Q19">
        <v>4243.6400000000003</v>
      </c>
      <c r="R19">
        <v>219.8</v>
      </c>
      <c r="S19">
        <v>135.61000000000001</v>
      </c>
      <c r="T19">
        <v>38417.17</v>
      </c>
      <c r="U19">
        <v>0.62</v>
      </c>
      <c r="V19">
        <v>0.81</v>
      </c>
      <c r="W19">
        <v>12.05</v>
      </c>
      <c r="X19">
        <v>2.38</v>
      </c>
      <c r="Y19">
        <v>2</v>
      </c>
      <c r="Z19">
        <v>10</v>
      </c>
    </row>
    <row r="20" spans="1:26" x14ac:dyDescent="0.25">
      <c r="A20">
        <v>0</v>
      </c>
      <c r="B20">
        <v>90</v>
      </c>
      <c r="C20" t="s">
        <v>34</v>
      </c>
      <c r="D20">
        <v>1.3785000000000001</v>
      </c>
      <c r="E20">
        <v>72.540000000000006</v>
      </c>
      <c r="F20">
        <v>52.45</v>
      </c>
      <c r="G20">
        <v>6.33</v>
      </c>
      <c r="H20">
        <v>0.1</v>
      </c>
      <c r="I20">
        <v>497</v>
      </c>
      <c r="J20">
        <v>176.73</v>
      </c>
      <c r="K20">
        <v>52.44</v>
      </c>
      <c r="L20">
        <v>1</v>
      </c>
      <c r="M20">
        <v>495</v>
      </c>
      <c r="N20">
        <v>33.29</v>
      </c>
      <c r="O20">
        <v>22031.19</v>
      </c>
      <c r="P20">
        <v>681.04</v>
      </c>
      <c r="Q20">
        <v>4247.13</v>
      </c>
      <c r="R20">
        <v>801.77</v>
      </c>
      <c r="S20">
        <v>135.61000000000001</v>
      </c>
      <c r="T20">
        <v>327227.5</v>
      </c>
      <c r="U20">
        <v>0.17</v>
      </c>
      <c r="V20">
        <v>0.54</v>
      </c>
      <c r="W20">
        <v>12.68</v>
      </c>
      <c r="X20">
        <v>19.64</v>
      </c>
      <c r="Y20">
        <v>2</v>
      </c>
      <c r="Z20">
        <v>10</v>
      </c>
    </row>
    <row r="21" spans="1:26" x14ac:dyDescent="0.25">
      <c r="A21">
        <v>1</v>
      </c>
      <c r="B21">
        <v>90</v>
      </c>
      <c r="C21" t="s">
        <v>34</v>
      </c>
      <c r="D21">
        <v>2.0682</v>
      </c>
      <c r="E21">
        <v>48.35</v>
      </c>
      <c r="F21">
        <v>39.57</v>
      </c>
      <c r="G21">
        <v>13.26</v>
      </c>
      <c r="H21">
        <v>0.2</v>
      </c>
      <c r="I21">
        <v>179</v>
      </c>
      <c r="J21">
        <v>178.21</v>
      </c>
      <c r="K21">
        <v>52.44</v>
      </c>
      <c r="L21">
        <v>2</v>
      </c>
      <c r="M21">
        <v>177</v>
      </c>
      <c r="N21">
        <v>33.770000000000003</v>
      </c>
      <c r="O21">
        <v>22213.89</v>
      </c>
      <c r="P21">
        <v>493.2</v>
      </c>
      <c r="Q21">
        <v>4244.3100000000004</v>
      </c>
      <c r="R21">
        <v>369.39</v>
      </c>
      <c r="S21">
        <v>135.61000000000001</v>
      </c>
      <c r="T21">
        <v>112629.03</v>
      </c>
      <c r="U21">
        <v>0.37</v>
      </c>
      <c r="V21">
        <v>0.72</v>
      </c>
      <c r="W21">
        <v>12.17</v>
      </c>
      <c r="X21">
        <v>6.78</v>
      </c>
      <c r="Y21">
        <v>2</v>
      </c>
      <c r="Z21">
        <v>10</v>
      </c>
    </row>
    <row r="22" spans="1:26" x14ac:dyDescent="0.25">
      <c r="A22">
        <v>2</v>
      </c>
      <c r="B22">
        <v>90</v>
      </c>
      <c r="C22" t="s">
        <v>34</v>
      </c>
      <c r="D22">
        <v>2.3294999999999999</v>
      </c>
      <c r="E22">
        <v>42.93</v>
      </c>
      <c r="F22">
        <v>36.74</v>
      </c>
      <c r="G22">
        <v>20.8</v>
      </c>
      <c r="H22">
        <v>0.3</v>
      </c>
      <c r="I22">
        <v>106</v>
      </c>
      <c r="J22">
        <v>179.7</v>
      </c>
      <c r="K22">
        <v>52.44</v>
      </c>
      <c r="L22">
        <v>3</v>
      </c>
      <c r="M22">
        <v>104</v>
      </c>
      <c r="N22">
        <v>34.26</v>
      </c>
      <c r="O22">
        <v>22397.24</v>
      </c>
      <c r="P22">
        <v>435.85</v>
      </c>
      <c r="Q22">
        <v>4243.1400000000003</v>
      </c>
      <c r="R22">
        <v>275.14</v>
      </c>
      <c r="S22">
        <v>135.61000000000001</v>
      </c>
      <c r="T22">
        <v>65867.320000000007</v>
      </c>
      <c r="U22">
        <v>0.49</v>
      </c>
      <c r="V22">
        <v>0.78</v>
      </c>
      <c r="W22">
        <v>12.04</v>
      </c>
      <c r="X22">
        <v>3.95</v>
      </c>
      <c r="Y22">
        <v>2</v>
      </c>
      <c r="Z22">
        <v>10</v>
      </c>
    </row>
    <row r="23" spans="1:26" x14ac:dyDescent="0.25">
      <c r="A23">
        <v>3</v>
      </c>
      <c r="B23">
        <v>90</v>
      </c>
      <c r="C23" t="s">
        <v>34</v>
      </c>
      <c r="D23">
        <v>2.4748000000000001</v>
      </c>
      <c r="E23">
        <v>40.409999999999997</v>
      </c>
      <c r="F23">
        <v>35.43</v>
      </c>
      <c r="G23">
        <v>29.52</v>
      </c>
      <c r="H23">
        <v>0.39</v>
      </c>
      <c r="I23">
        <v>72</v>
      </c>
      <c r="J23">
        <v>181.19</v>
      </c>
      <c r="K23">
        <v>52.44</v>
      </c>
      <c r="L23">
        <v>4</v>
      </c>
      <c r="M23">
        <v>70</v>
      </c>
      <c r="N23">
        <v>34.75</v>
      </c>
      <c r="O23">
        <v>22581.25</v>
      </c>
      <c r="P23">
        <v>396.21</v>
      </c>
      <c r="Q23">
        <v>4243.33</v>
      </c>
      <c r="R23">
        <v>231.08</v>
      </c>
      <c r="S23">
        <v>135.61000000000001</v>
      </c>
      <c r="T23">
        <v>44007.75</v>
      </c>
      <c r="U23">
        <v>0.59</v>
      </c>
      <c r="V23">
        <v>0.81</v>
      </c>
      <c r="W23">
        <v>11.99</v>
      </c>
      <c r="X23">
        <v>2.64</v>
      </c>
      <c r="Y23">
        <v>2</v>
      </c>
      <c r="Z23">
        <v>10</v>
      </c>
    </row>
    <row r="24" spans="1:26" x14ac:dyDescent="0.25">
      <c r="A24">
        <v>4</v>
      </c>
      <c r="B24">
        <v>90</v>
      </c>
      <c r="C24" t="s">
        <v>34</v>
      </c>
      <c r="D24">
        <v>2.5613000000000001</v>
      </c>
      <c r="E24">
        <v>39.04</v>
      </c>
      <c r="F24">
        <v>34.74</v>
      </c>
      <c r="G24">
        <v>39.33</v>
      </c>
      <c r="H24">
        <v>0.49</v>
      </c>
      <c r="I24">
        <v>53</v>
      </c>
      <c r="J24">
        <v>182.69</v>
      </c>
      <c r="K24">
        <v>52.44</v>
      </c>
      <c r="L24">
        <v>5</v>
      </c>
      <c r="M24">
        <v>44</v>
      </c>
      <c r="N24">
        <v>35.25</v>
      </c>
      <c r="O24">
        <v>22766.06</v>
      </c>
      <c r="P24">
        <v>362.2</v>
      </c>
      <c r="Q24">
        <v>4242.7</v>
      </c>
      <c r="R24">
        <v>208.04</v>
      </c>
      <c r="S24">
        <v>135.61000000000001</v>
      </c>
      <c r="T24">
        <v>32585.7</v>
      </c>
      <c r="U24">
        <v>0.65</v>
      </c>
      <c r="V24">
        <v>0.82</v>
      </c>
      <c r="W24">
        <v>11.97</v>
      </c>
      <c r="X24">
        <v>1.96</v>
      </c>
      <c r="Y24">
        <v>2</v>
      </c>
      <c r="Z24">
        <v>10</v>
      </c>
    </row>
    <row r="25" spans="1:26" x14ac:dyDescent="0.25">
      <c r="A25">
        <v>5</v>
      </c>
      <c r="B25">
        <v>90</v>
      </c>
      <c r="C25" t="s">
        <v>34</v>
      </c>
      <c r="D25">
        <v>2.5785999999999998</v>
      </c>
      <c r="E25">
        <v>38.78</v>
      </c>
      <c r="F25">
        <v>34.619999999999997</v>
      </c>
      <c r="G25">
        <v>42.39</v>
      </c>
      <c r="H25">
        <v>0.57999999999999996</v>
      </c>
      <c r="I25">
        <v>49</v>
      </c>
      <c r="J25">
        <v>184.19</v>
      </c>
      <c r="K25">
        <v>52.44</v>
      </c>
      <c r="L25">
        <v>6</v>
      </c>
      <c r="M25">
        <v>1</v>
      </c>
      <c r="N25">
        <v>35.75</v>
      </c>
      <c r="O25">
        <v>22951.43</v>
      </c>
      <c r="P25">
        <v>353.21</v>
      </c>
      <c r="Q25">
        <v>4243.3500000000004</v>
      </c>
      <c r="R25">
        <v>202.42</v>
      </c>
      <c r="S25">
        <v>135.61000000000001</v>
      </c>
      <c r="T25">
        <v>29795.32</v>
      </c>
      <c r="U25">
        <v>0.67</v>
      </c>
      <c r="V25">
        <v>0.82</v>
      </c>
      <c r="W25">
        <v>12.01</v>
      </c>
      <c r="X25">
        <v>1.83</v>
      </c>
      <c r="Y25">
        <v>2</v>
      </c>
      <c r="Z25">
        <v>10</v>
      </c>
    </row>
    <row r="26" spans="1:26" x14ac:dyDescent="0.25">
      <c r="A26">
        <v>6</v>
      </c>
      <c r="B26">
        <v>90</v>
      </c>
      <c r="C26" t="s">
        <v>34</v>
      </c>
      <c r="D26">
        <v>2.5790000000000002</v>
      </c>
      <c r="E26">
        <v>38.770000000000003</v>
      </c>
      <c r="F26">
        <v>34.61</v>
      </c>
      <c r="G26">
        <v>42.38</v>
      </c>
      <c r="H26">
        <v>0.67</v>
      </c>
      <c r="I26">
        <v>49</v>
      </c>
      <c r="J26">
        <v>185.7</v>
      </c>
      <c r="K26">
        <v>52.44</v>
      </c>
      <c r="L26">
        <v>7</v>
      </c>
      <c r="M26">
        <v>0</v>
      </c>
      <c r="N26">
        <v>36.26</v>
      </c>
      <c r="O26">
        <v>23137.49</v>
      </c>
      <c r="P26">
        <v>355.64</v>
      </c>
      <c r="Q26">
        <v>4243.6000000000004</v>
      </c>
      <c r="R26">
        <v>202.48</v>
      </c>
      <c r="S26">
        <v>135.61000000000001</v>
      </c>
      <c r="T26">
        <v>29825.200000000001</v>
      </c>
      <c r="U26">
        <v>0.67</v>
      </c>
      <c r="V26">
        <v>0.82</v>
      </c>
      <c r="W26">
        <v>12</v>
      </c>
      <c r="X26">
        <v>1.83</v>
      </c>
      <c r="Y26">
        <v>2</v>
      </c>
      <c r="Z26">
        <v>10</v>
      </c>
    </row>
    <row r="27" spans="1:26" x14ac:dyDescent="0.25">
      <c r="A27">
        <v>0</v>
      </c>
      <c r="B27">
        <v>10</v>
      </c>
      <c r="C27" t="s">
        <v>34</v>
      </c>
      <c r="D27">
        <v>1.8007</v>
      </c>
      <c r="E27">
        <v>55.53</v>
      </c>
      <c r="F27">
        <v>49.16</v>
      </c>
      <c r="G27">
        <v>6.94</v>
      </c>
      <c r="H27">
        <v>0.64</v>
      </c>
      <c r="I27">
        <v>425</v>
      </c>
      <c r="J27">
        <v>26.11</v>
      </c>
      <c r="K27">
        <v>12.1</v>
      </c>
      <c r="L27">
        <v>1</v>
      </c>
      <c r="M27">
        <v>0</v>
      </c>
      <c r="N27">
        <v>3.01</v>
      </c>
      <c r="O27">
        <v>3454.41</v>
      </c>
      <c r="P27">
        <v>143.28</v>
      </c>
      <c r="Q27">
        <v>4254.7299999999996</v>
      </c>
      <c r="R27">
        <v>668.47</v>
      </c>
      <c r="S27">
        <v>135.61000000000001</v>
      </c>
      <c r="T27">
        <v>260940.23</v>
      </c>
      <c r="U27">
        <v>0.2</v>
      </c>
      <c r="V27">
        <v>0.57999999999999996</v>
      </c>
      <c r="W27">
        <v>13.16</v>
      </c>
      <c r="X27">
        <v>16.350000000000001</v>
      </c>
      <c r="Y27">
        <v>2</v>
      </c>
      <c r="Z27">
        <v>10</v>
      </c>
    </row>
    <row r="28" spans="1:26" x14ac:dyDescent="0.25">
      <c r="A28">
        <v>0</v>
      </c>
      <c r="B28">
        <v>45</v>
      </c>
      <c r="C28" t="s">
        <v>34</v>
      </c>
      <c r="D28">
        <v>1.9962</v>
      </c>
      <c r="E28">
        <v>50.1</v>
      </c>
      <c r="F28">
        <v>42.76</v>
      </c>
      <c r="G28">
        <v>9.8699999999999992</v>
      </c>
      <c r="H28">
        <v>0.18</v>
      </c>
      <c r="I28">
        <v>260</v>
      </c>
      <c r="J28">
        <v>98.71</v>
      </c>
      <c r="K28">
        <v>39.72</v>
      </c>
      <c r="L28">
        <v>1</v>
      </c>
      <c r="M28">
        <v>258</v>
      </c>
      <c r="N28">
        <v>12.99</v>
      </c>
      <c r="O28">
        <v>12407.75</v>
      </c>
      <c r="P28">
        <v>358.67</v>
      </c>
      <c r="Q28">
        <v>4245.58</v>
      </c>
      <c r="R28">
        <v>476.14</v>
      </c>
      <c r="S28">
        <v>135.61000000000001</v>
      </c>
      <c r="T28">
        <v>165598.76999999999</v>
      </c>
      <c r="U28">
        <v>0.28000000000000003</v>
      </c>
      <c r="V28">
        <v>0.67</v>
      </c>
      <c r="W28">
        <v>12.3</v>
      </c>
      <c r="X28">
        <v>9.9600000000000009</v>
      </c>
      <c r="Y28">
        <v>2</v>
      </c>
      <c r="Z28">
        <v>10</v>
      </c>
    </row>
    <row r="29" spans="1:26" x14ac:dyDescent="0.25">
      <c r="A29">
        <v>1</v>
      </c>
      <c r="B29">
        <v>45</v>
      </c>
      <c r="C29" t="s">
        <v>34</v>
      </c>
      <c r="D29">
        <v>2.4660000000000002</v>
      </c>
      <c r="E29">
        <v>40.549999999999997</v>
      </c>
      <c r="F29">
        <v>36.53</v>
      </c>
      <c r="G29">
        <v>22.14</v>
      </c>
      <c r="H29">
        <v>0.35</v>
      </c>
      <c r="I29">
        <v>99</v>
      </c>
      <c r="J29">
        <v>99.95</v>
      </c>
      <c r="K29">
        <v>39.72</v>
      </c>
      <c r="L29">
        <v>2</v>
      </c>
      <c r="M29">
        <v>38</v>
      </c>
      <c r="N29">
        <v>13.24</v>
      </c>
      <c r="O29">
        <v>12561.45</v>
      </c>
      <c r="P29">
        <v>263.69</v>
      </c>
      <c r="Q29">
        <v>4244.99</v>
      </c>
      <c r="R29">
        <v>265.02999999999997</v>
      </c>
      <c r="S29">
        <v>135.61000000000001</v>
      </c>
      <c r="T29">
        <v>60849.47</v>
      </c>
      <c r="U29">
        <v>0.51</v>
      </c>
      <c r="V29">
        <v>0.78</v>
      </c>
      <c r="W29">
        <v>12.12</v>
      </c>
      <c r="X29">
        <v>3.74</v>
      </c>
      <c r="Y29">
        <v>2</v>
      </c>
      <c r="Z29">
        <v>10</v>
      </c>
    </row>
    <row r="30" spans="1:26" x14ac:dyDescent="0.25">
      <c r="A30">
        <v>2</v>
      </c>
      <c r="B30">
        <v>45</v>
      </c>
      <c r="C30" t="s">
        <v>34</v>
      </c>
      <c r="D30">
        <v>2.4761000000000002</v>
      </c>
      <c r="E30">
        <v>40.39</v>
      </c>
      <c r="F30">
        <v>36.42</v>
      </c>
      <c r="G30">
        <v>22.76</v>
      </c>
      <c r="H30">
        <v>0.52</v>
      </c>
      <c r="I30">
        <v>96</v>
      </c>
      <c r="J30">
        <v>101.2</v>
      </c>
      <c r="K30">
        <v>39.72</v>
      </c>
      <c r="L30">
        <v>3</v>
      </c>
      <c r="M30">
        <v>0</v>
      </c>
      <c r="N30">
        <v>13.49</v>
      </c>
      <c r="O30">
        <v>12715.54</v>
      </c>
      <c r="P30">
        <v>263.97000000000003</v>
      </c>
      <c r="Q30">
        <v>4244.21</v>
      </c>
      <c r="R30">
        <v>260.45</v>
      </c>
      <c r="S30">
        <v>135.61000000000001</v>
      </c>
      <c r="T30">
        <v>58573.24</v>
      </c>
      <c r="U30">
        <v>0.52</v>
      </c>
      <c r="V30">
        <v>0.78</v>
      </c>
      <c r="W30">
        <v>12.15</v>
      </c>
      <c r="X30">
        <v>3.64</v>
      </c>
      <c r="Y30">
        <v>2</v>
      </c>
      <c r="Z30">
        <v>10</v>
      </c>
    </row>
    <row r="31" spans="1:26" x14ac:dyDescent="0.25">
      <c r="A31">
        <v>0</v>
      </c>
      <c r="B31">
        <v>60</v>
      </c>
      <c r="C31" t="s">
        <v>34</v>
      </c>
      <c r="D31">
        <v>1.7663</v>
      </c>
      <c r="E31">
        <v>56.61</v>
      </c>
      <c r="F31">
        <v>45.87</v>
      </c>
      <c r="G31">
        <v>8.17</v>
      </c>
      <c r="H31">
        <v>0.14000000000000001</v>
      </c>
      <c r="I31">
        <v>337</v>
      </c>
      <c r="J31">
        <v>124.63</v>
      </c>
      <c r="K31">
        <v>45</v>
      </c>
      <c r="L31">
        <v>1</v>
      </c>
      <c r="M31">
        <v>335</v>
      </c>
      <c r="N31">
        <v>18.64</v>
      </c>
      <c r="O31">
        <v>15605.44</v>
      </c>
      <c r="P31">
        <v>463.91</v>
      </c>
      <c r="Q31">
        <v>4245.95</v>
      </c>
      <c r="R31">
        <v>580.14</v>
      </c>
      <c r="S31">
        <v>135.61000000000001</v>
      </c>
      <c r="T31">
        <v>217215.15</v>
      </c>
      <c r="U31">
        <v>0.23</v>
      </c>
      <c r="V31">
        <v>0.62</v>
      </c>
      <c r="W31">
        <v>12.43</v>
      </c>
      <c r="X31">
        <v>13.07</v>
      </c>
      <c r="Y31">
        <v>2</v>
      </c>
      <c r="Z31">
        <v>10</v>
      </c>
    </row>
    <row r="32" spans="1:26" x14ac:dyDescent="0.25">
      <c r="A32">
        <v>1</v>
      </c>
      <c r="B32">
        <v>60</v>
      </c>
      <c r="C32" t="s">
        <v>34</v>
      </c>
      <c r="D32">
        <v>2.3327</v>
      </c>
      <c r="E32">
        <v>42.87</v>
      </c>
      <c r="F32">
        <v>37.520000000000003</v>
      </c>
      <c r="G32">
        <v>17.86</v>
      </c>
      <c r="H32">
        <v>0.28000000000000003</v>
      </c>
      <c r="I32">
        <v>126</v>
      </c>
      <c r="J32">
        <v>125.95</v>
      </c>
      <c r="K32">
        <v>45</v>
      </c>
      <c r="L32">
        <v>2</v>
      </c>
      <c r="M32">
        <v>124</v>
      </c>
      <c r="N32">
        <v>18.95</v>
      </c>
      <c r="O32">
        <v>15767.7</v>
      </c>
      <c r="P32">
        <v>346.95</v>
      </c>
      <c r="Q32">
        <v>4244.03</v>
      </c>
      <c r="R32">
        <v>300.83999999999997</v>
      </c>
      <c r="S32">
        <v>135.61000000000001</v>
      </c>
      <c r="T32">
        <v>78617.08</v>
      </c>
      <c r="U32">
        <v>0.45</v>
      </c>
      <c r="V32">
        <v>0.76</v>
      </c>
      <c r="W32">
        <v>12.08</v>
      </c>
      <c r="X32">
        <v>4.7300000000000004</v>
      </c>
      <c r="Y32">
        <v>2</v>
      </c>
      <c r="Z32">
        <v>10</v>
      </c>
    </row>
    <row r="33" spans="1:26" x14ac:dyDescent="0.25">
      <c r="A33">
        <v>2</v>
      </c>
      <c r="B33">
        <v>60</v>
      </c>
      <c r="C33" t="s">
        <v>34</v>
      </c>
      <c r="D33">
        <v>2.5251000000000001</v>
      </c>
      <c r="E33">
        <v>39.6</v>
      </c>
      <c r="F33">
        <v>35.58</v>
      </c>
      <c r="G33">
        <v>28.85</v>
      </c>
      <c r="H33">
        <v>0.42</v>
      </c>
      <c r="I33">
        <v>74</v>
      </c>
      <c r="J33">
        <v>127.27</v>
      </c>
      <c r="K33">
        <v>45</v>
      </c>
      <c r="L33">
        <v>3</v>
      </c>
      <c r="M33">
        <v>26</v>
      </c>
      <c r="N33">
        <v>19.27</v>
      </c>
      <c r="O33">
        <v>15930.42</v>
      </c>
      <c r="P33">
        <v>294.62</v>
      </c>
      <c r="Q33">
        <v>4244.32</v>
      </c>
      <c r="R33">
        <v>234.19</v>
      </c>
      <c r="S33">
        <v>135.61000000000001</v>
      </c>
      <c r="T33">
        <v>45553.32</v>
      </c>
      <c r="U33">
        <v>0.57999999999999996</v>
      </c>
      <c r="V33">
        <v>0.8</v>
      </c>
      <c r="W33">
        <v>12.06</v>
      </c>
      <c r="X33">
        <v>2.79</v>
      </c>
      <c r="Y33">
        <v>2</v>
      </c>
      <c r="Z33">
        <v>10</v>
      </c>
    </row>
    <row r="34" spans="1:26" x14ac:dyDescent="0.25">
      <c r="A34">
        <v>3</v>
      </c>
      <c r="B34">
        <v>60</v>
      </c>
      <c r="C34" t="s">
        <v>34</v>
      </c>
      <c r="D34">
        <v>2.5318999999999998</v>
      </c>
      <c r="E34">
        <v>39.5</v>
      </c>
      <c r="F34">
        <v>35.520000000000003</v>
      </c>
      <c r="G34">
        <v>29.6</v>
      </c>
      <c r="H34">
        <v>0.55000000000000004</v>
      </c>
      <c r="I34">
        <v>72</v>
      </c>
      <c r="J34">
        <v>128.59</v>
      </c>
      <c r="K34">
        <v>45</v>
      </c>
      <c r="L34">
        <v>4</v>
      </c>
      <c r="M34">
        <v>0</v>
      </c>
      <c r="N34">
        <v>19.59</v>
      </c>
      <c r="O34">
        <v>16093.6</v>
      </c>
      <c r="P34">
        <v>294.61</v>
      </c>
      <c r="Q34">
        <v>4243.57</v>
      </c>
      <c r="R34">
        <v>231.16</v>
      </c>
      <c r="S34">
        <v>135.61000000000001</v>
      </c>
      <c r="T34">
        <v>44049.87</v>
      </c>
      <c r="U34">
        <v>0.59</v>
      </c>
      <c r="V34">
        <v>0.8</v>
      </c>
      <c r="W34">
        <v>12.09</v>
      </c>
      <c r="X34">
        <v>2.74</v>
      </c>
      <c r="Y34">
        <v>2</v>
      </c>
      <c r="Z34">
        <v>10</v>
      </c>
    </row>
    <row r="35" spans="1:26" x14ac:dyDescent="0.25">
      <c r="A35">
        <v>0</v>
      </c>
      <c r="B35">
        <v>80</v>
      </c>
      <c r="C35" t="s">
        <v>34</v>
      </c>
      <c r="D35">
        <v>1.4995000000000001</v>
      </c>
      <c r="E35">
        <v>66.69</v>
      </c>
      <c r="F35">
        <v>50.15</v>
      </c>
      <c r="G35">
        <v>6.82</v>
      </c>
      <c r="H35">
        <v>0.11</v>
      </c>
      <c r="I35">
        <v>441</v>
      </c>
      <c r="J35">
        <v>159.12</v>
      </c>
      <c r="K35">
        <v>50.28</v>
      </c>
      <c r="L35">
        <v>1</v>
      </c>
      <c r="M35">
        <v>439</v>
      </c>
      <c r="N35">
        <v>27.84</v>
      </c>
      <c r="O35">
        <v>19859.16</v>
      </c>
      <c r="P35">
        <v>605.59</v>
      </c>
      <c r="Q35">
        <v>4247.8100000000004</v>
      </c>
      <c r="R35">
        <v>723.9</v>
      </c>
      <c r="S35">
        <v>135.61000000000001</v>
      </c>
      <c r="T35">
        <v>288574.40000000002</v>
      </c>
      <c r="U35">
        <v>0.19</v>
      </c>
      <c r="V35">
        <v>0.56999999999999995</v>
      </c>
      <c r="W35">
        <v>12.6</v>
      </c>
      <c r="X35">
        <v>17.350000000000001</v>
      </c>
      <c r="Y35">
        <v>2</v>
      </c>
      <c r="Z35">
        <v>10</v>
      </c>
    </row>
    <row r="36" spans="1:26" x14ac:dyDescent="0.25">
      <c r="A36">
        <v>1</v>
      </c>
      <c r="B36">
        <v>80</v>
      </c>
      <c r="C36" t="s">
        <v>34</v>
      </c>
      <c r="D36">
        <v>2.1533000000000002</v>
      </c>
      <c r="E36">
        <v>46.44</v>
      </c>
      <c r="F36">
        <v>38.9</v>
      </c>
      <c r="G36">
        <v>14.41</v>
      </c>
      <c r="H36">
        <v>0.22</v>
      </c>
      <c r="I36">
        <v>162</v>
      </c>
      <c r="J36">
        <v>160.54</v>
      </c>
      <c r="K36">
        <v>50.28</v>
      </c>
      <c r="L36">
        <v>2</v>
      </c>
      <c r="M36">
        <v>160</v>
      </c>
      <c r="N36">
        <v>28.26</v>
      </c>
      <c r="O36">
        <v>20034.400000000001</v>
      </c>
      <c r="P36">
        <v>446.14</v>
      </c>
      <c r="Q36">
        <v>4244.1000000000004</v>
      </c>
      <c r="R36">
        <v>347.05</v>
      </c>
      <c r="S36">
        <v>135.61000000000001</v>
      </c>
      <c r="T36">
        <v>101543.03</v>
      </c>
      <c r="U36">
        <v>0.39</v>
      </c>
      <c r="V36">
        <v>0.73</v>
      </c>
      <c r="W36">
        <v>12.14</v>
      </c>
      <c r="X36">
        <v>6.1</v>
      </c>
      <c r="Y36">
        <v>2</v>
      </c>
      <c r="Z36">
        <v>10</v>
      </c>
    </row>
    <row r="37" spans="1:26" x14ac:dyDescent="0.25">
      <c r="A37">
        <v>2</v>
      </c>
      <c r="B37">
        <v>80</v>
      </c>
      <c r="C37" t="s">
        <v>34</v>
      </c>
      <c r="D37">
        <v>2.3974000000000002</v>
      </c>
      <c r="E37">
        <v>41.71</v>
      </c>
      <c r="F37">
        <v>36.33</v>
      </c>
      <c r="G37">
        <v>22.94</v>
      </c>
      <c r="H37">
        <v>0.33</v>
      </c>
      <c r="I37">
        <v>95</v>
      </c>
      <c r="J37">
        <v>161.97</v>
      </c>
      <c r="K37">
        <v>50.28</v>
      </c>
      <c r="L37">
        <v>3</v>
      </c>
      <c r="M37">
        <v>93</v>
      </c>
      <c r="N37">
        <v>28.69</v>
      </c>
      <c r="O37">
        <v>20210.21</v>
      </c>
      <c r="P37">
        <v>391.22</v>
      </c>
      <c r="Q37">
        <v>4243.4799999999996</v>
      </c>
      <c r="R37">
        <v>261.35000000000002</v>
      </c>
      <c r="S37">
        <v>135.61000000000001</v>
      </c>
      <c r="T37">
        <v>59029.68</v>
      </c>
      <c r="U37">
        <v>0.52</v>
      </c>
      <c r="V37">
        <v>0.79</v>
      </c>
      <c r="W37">
        <v>12.03</v>
      </c>
      <c r="X37">
        <v>3.54</v>
      </c>
      <c r="Y37">
        <v>2</v>
      </c>
      <c r="Z37">
        <v>10</v>
      </c>
    </row>
    <row r="38" spans="1:26" x14ac:dyDescent="0.25">
      <c r="A38">
        <v>3</v>
      </c>
      <c r="B38">
        <v>80</v>
      </c>
      <c r="C38" t="s">
        <v>34</v>
      </c>
      <c r="D38">
        <v>2.5284</v>
      </c>
      <c r="E38">
        <v>39.549999999999997</v>
      </c>
      <c r="F38">
        <v>35.159999999999997</v>
      </c>
      <c r="G38">
        <v>32.97</v>
      </c>
      <c r="H38">
        <v>0.43</v>
      </c>
      <c r="I38">
        <v>64</v>
      </c>
      <c r="J38">
        <v>163.4</v>
      </c>
      <c r="K38">
        <v>50.28</v>
      </c>
      <c r="L38">
        <v>4</v>
      </c>
      <c r="M38">
        <v>61</v>
      </c>
      <c r="N38">
        <v>29.12</v>
      </c>
      <c r="O38">
        <v>20386.62</v>
      </c>
      <c r="P38">
        <v>348.12</v>
      </c>
      <c r="Q38">
        <v>4243.13</v>
      </c>
      <c r="R38">
        <v>222.15</v>
      </c>
      <c r="S38">
        <v>135.61000000000001</v>
      </c>
      <c r="T38">
        <v>39585.89</v>
      </c>
      <c r="U38">
        <v>0.61</v>
      </c>
      <c r="V38">
        <v>0.81</v>
      </c>
      <c r="W38">
        <v>11.99</v>
      </c>
      <c r="X38">
        <v>2.38</v>
      </c>
      <c r="Y38">
        <v>2</v>
      </c>
      <c r="Z38">
        <v>10</v>
      </c>
    </row>
    <row r="39" spans="1:26" x14ac:dyDescent="0.25">
      <c r="A39">
        <v>4</v>
      </c>
      <c r="B39">
        <v>80</v>
      </c>
      <c r="C39" t="s">
        <v>34</v>
      </c>
      <c r="D39">
        <v>2.5661</v>
      </c>
      <c r="E39">
        <v>38.97</v>
      </c>
      <c r="F39">
        <v>34.869999999999997</v>
      </c>
      <c r="G39">
        <v>38.04</v>
      </c>
      <c r="H39">
        <v>0.54</v>
      </c>
      <c r="I39">
        <v>55</v>
      </c>
      <c r="J39">
        <v>164.83</v>
      </c>
      <c r="K39">
        <v>50.28</v>
      </c>
      <c r="L39">
        <v>5</v>
      </c>
      <c r="M39">
        <v>1</v>
      </c>
      <c r="N39">
        <v>29.55</v>
      </c>
      <c r="O39">
        <v>20563.61</v>
      </c>
      <c r="P39">
        <v>332.82</v>
      </c>
      <c r="Q39">
        <v>4243.6499999999996</v>
      </c>
      <c r="R39">
        <v>210.05</v>
      </c>
      <c r="S39">
        <v>135.61000000000001</v>
      </c>
      <c r="T39">
        <v>33580.44</v>
      </c>
      <c r="U39">
        <v>0.65</v>
      </c>
      <c r="V39">
        <v>0.82</v>
      </c>
      <c r="W39">
        <v>12.04</v>
      </c>
      <c r="X39">
        <v>2.09</v>
      </c>
      <c r="Y39">
        <v>2</v>
      </c>
      <c r="Z39">
        <v>10</v>
      </c>
    </row>
    <row r="40" spans="1:26" x14ac:dyDescent="0.25">
      <c r="A40">
        <v>5</v>
      </c>
      <c r="B40">
        <v>80</v>
      </c>
      <c r="C40" t="s">
        <v>34</v>
      </c>
      <c r="D40">
        <v>2.5672999999999999</v>
      </c>
      <c r="E40">
        <v>38.950000000000003</v>
      </c>
      <c r="F40">
        <v>34.85</v>
      </c>
      <c r="G40">
        <v>38.020000000000003</v>
      </c>
      <c r="H40">
        <v>0.64</v>
      </c>
      <c r="I40">
        <v>55</v>
      </c>
      <c r="J40">
        <v>166.27</v>
      </c>
      <c r="K40">
        <v>50.28</v>
      </c>
      <c r="L40">
        <v>6</v>
      </c>
      <c r="M40">
        <v>0</v>
      </c>
      <c r="N40">
        <v>29.99</v>
      </c>
      <c r="O40">
        <v>20741.2</v>
      </c>
      <c r="P40">
        <v>334.89</v>
      </c>
      <c r="Q40">
        <v>4243.8599999999997</v>
      </c>
      <c r="R40">
        <v>209.81</v>
      </c>
      <c r="S40">
        <v>135.61000000000001</v>
      </c>
      <c r="T40">
        <v>33456.97</v>
      </c>
      <c r="U40">
        <v>0.65</v>
      </c>
      <c r="V40">
        <v>0.82</v>
      </c>
      <c r="W40">
        <v>12.03</v>
      </c>
      <c r="X40">
        <v>2.0699999999999998</v>
      </c>
      <c r="Y40">
        <v>2</v>
      </c>
      <c r="Z40">
        <v>10</v>
      </c>
    </row>
    <row r="41" spans="1:26" x14ac:dyDescent="0.25">
      <c r="A41">
        <v>0</v>
      </c>
      <c r="B41">
        <v>35</v>
      </c>
      <c r="C41" t="s">
        <v>34</v>
      </c>
      <c r="D41">
        <v>2.1703000000000001</v>
      </c>
      <c r="E41">
        <v>46.08</v>
      </c>
      <c r="F41">
        <v>40.64</v>
      </c>
      <c r="G41">
        <v>11.84</v>
      </c>
      <c r="H41">
        <v>0.22</v>
      </c>
      <c r="I41">
        <v>206</v>
      </c>
      <c r="J41">
        <v>80.84</v>
      </c>
      <c r="K41">
        <v>35.1</v>
      </c>
      <c r="L41">
        <v>1</v>
      </c>
      <c r="M41">
        <v>204</v>
      </c>
      <c r="N41">
        <v>9.74</v>
      </c>
      <c r="O41">
        <v>10204.209999999999</v>
      </c>
      <c r="P41">
        <v>283.76</v>
      </c>
      <c r="Q41">
        <v>4245.1000000000004</v>
      </c>
      <c r="R41">
        <v>404.61</v>
      </c>
      <c r="S41">
        <v>135.61000000000001</v>
      </c>
      <c r="T41">
        <v>130102.56</v>
      </c>
      <c r="U41">
        <v>0.34</v>
      </c>
      <c r="V41">
        <v>0.7</v>
      </c>
      <c r="W41">
        <v>12.23</v>
      </c>
      <c r="X41">
        <v>7.84</v>
      </c>
      <c r="Y41">
        <v>2</v>
      </c>
      <c r="Z41">
        <v>10</v>
      </c>
    </row>
    <row r="42" spans="1:26" x14ac:dyDescent="0.25">
      <c r="A42">
        <v>1</v>
      </c>
      <c r="B42">
        <v>35</v>
      </c>
      <c r="C42" t="s">
        <v>34</v>
      </c>
      <c r="D42">
        <v>2.4083000000000001</v>
      </c>
      <c r="E42">
        <v>41.52</v>
      </c>
      <c r="F42">
        <v>37.51</v>
      </c>
      <c r="G42">
        <v>18.3</v>
      </c>
      <c r="H42">
        <v>0.43</v>
      </c>
      <c r="I42">
        <v>123</v>
      </c>
      <c r="J42">
        <v>82.04</v>
      </c>
      <c r="K42">
        <v>35.1</v>
      </c>
      <c r="L42">
        <v>2</v>
      </c>
      <c r="M42">
        <v>0</v>
      </c>
      <c r="N42">
        <v>9.94</v>
      </c>
      <c r="O42">
        <v>10352.530000000001</v>
      </c>
      <c r="P42">
        <v>239.11</v>
      </c>
      <c r="Q42">
        <v>4245.46</v>
      </c>
      <c r="R42">
        <v>295.51</v>
      </c>
      <c r="S42">
        <v>135.61000000000001</v>
      </c>
      <c r="T42">
        <v>75968.649999999994</v>
      </c>
      <c r="U42">
        <v>0.46</v>
      </c>
      <c r="V42">
        <v>0.76</v>
      </c>
      <c r="W42">
        <v>12.23</v>
      </c>
      <c r="X42">
        <v>4.72</v>
      </c>
      <c r="Y42">
        <v>2</v>
      </c>
      <c r="Z42">
        <v>10</v>
      </c>
    </row>
    <row r="43" spans="1:26" x14ac:dyDescent="0.25">
      <c r="A43">
        <v>0</v>
      </c>
      <c r="B43">
        <v>50</v>
      </c>
      <c r="C43" t="s">
        <v>34</v>
      </c>
      <c r="D43">
        <v>1.9158999999999999</v>
      </c>
      <c r="E43">
        <v>52.2</v>
      </c>
      <c r="F43">
        <v>43.8</v>
      </c>
      <c r="G43">
        <v>9.19</v>
      </c>
      <c r="H43">
        <v>0.16</v>
      </c>
      <c r="I43">
        <v>286</v>
      </c>
      <c r="J43">
        <v>107.41</v>
      </c>
      <c r="K43">
        <v>41.65</v>
      </c>
      <c r="L43">
        <v>1</v>
      </c>
      <c r="M43">
        <v>284</v>
      </c>
      <c r="N43">
        <v>14.77</v>
      </c>
      <c r="O43">
        <v>13481.73</v>
      </c>
      <c r="P43">
        <v>394.18</v>
      </c>
      <c r="Q43">
        <v>4244.66</v>
      </c>
      <c r="R43">
        <v>510.85</v>
      </c>
      <c r="S43">
        <v>135.61000000000001</v>
      </c>
      <c r="T43">
        <v>182822.26</v>
      </c>
      <c r="U43">
        <v>0.27</v>
      </c>
      <c r="V43">
        <v>0.65</v>
      </c>
      <c r="W43">
        <v>12.35</v>
      </c>
      <c r="X43">
        <v>11.01</v>
      </c>
      <c r="Y43">
        <v>2</v>
      </c>
      <c r="Z43">
        <v>10</v>
      </c>
    </row>
    <row r="44" spans="1:26" x14ac:dyDescent="0.25">
      <c r="A44">
        <v>1</v>
      </c>
      <c r="B44">
        <v>50</v>
      </c>
      <c r="C44" t="s">
        <v>34</v>
      </c>
      <c r="D44">
        <v>2.4363999999999999</v>
      </c>
      <c r="E44">
        <v>41.04</v>
      </c>
      <c r="F44">
        <v>36.68</v>
      </c>
      <c r="G44">
        <v>20.96</v>
      </c>
      <c r="H44">
        <v>0.32</v>
      </c>
      <c r="I44">
        <v>105</v>
      </c>
      <c r="J44">
        <v>108.68</v>
      </c>
      <c r="K44">
        <v>41.65</v>
      </c>
      <c r="L44">
        <v>2</v>
      </c>
      <c r="M44">
        <v>101</v>
      </c>
      <c r="N44">
        <v>15.03</v>
      </c>
      <c r="O44">
        <v>13638.32</v>
      </c>
      <c r="P44">
        <v>289.35000000000002</v>
      </c>
      <c r="Q44">
        <v>4243.1000000000004</v>
      </c>
      <c r="R44">
        <v>272.63</v>
      </c>
      <c r="S44">
        <v>135.61000000000001</v>
      </c>
      <c r="T44">
        <v>64621.13</v>
      </c>
      <c r="U44">
        <v>0.5</v>
      </c>
      <c r="V44">
        <v>0.78</v>
      </c>
      <c r="W44">
        <v>12.05</v>
      </c>
      <c r="X44">
        <v>3.89</v>
      </c>
      <c r="Y44">
        <v>2</v>
      </c>
      <c r="Z44">
        <v>10</v>
      </c>
    </row>
    <row r="45" spans="1:26" x14ac:dyDescent="0.25">
      <c r="A45">
        <v>2</v>
      </c>
      <c r="B45">
        <v>50</v>
      </c>
      <c r="C45" t="s">
        <v>34</v>
      </c>
      <c r="D45">
        <v>2.5011000000000001</v>
      </c>
      <c r="E45">
        <v>39.979999999999997</v>
      </c>
      <c r="F45">
        <v>36.04</v>
      </c>
      <c r="G45">
        <v>25.14</v>
      </c>
      <c r="H45">
        <v>0.48</v>
      </c>
      <c r="I45">
        <v>86</v>
      </c>
      <c r="J45">
        <v>109.96</v>
      </c>
      <c r="K45">
        <v>41.65</v>
      </c>
      <c r="L45">
        <v>3</v>
      </c>
      <c r="M45">
        <v>0</v>
      </c>
      <c r="N45">
        <v>15.31</v>
      </c>
      <c r="O45">
        <v>13795.21</v>
      </c>
      <c r="P45">
        <v>273.68</v>
      </c>
      <c r="Q45">
        <v>4244.1400000000003</v>
      </c>
      <c r="R45">
        <v>247.77</v>
      </c>
      <c r="S45">
        <v>135.61000000000001</v>
      </c>
      <c r="T45">
        <v>52282.71</v>
      </c>
      <c r="U45">
        <v>0.55000000000000004</v>
      </c>
      <c r="V45">
        <v>0.79</v>
      </c>
      <c r="W45">
        <v>12.12</v>
      </c>
      <c r="X45">
        <v>3.25</v>
      </c>
      <c r="Y45">
        <v>2</v>
      </c>
      <c r="Z45">
        <v>10</v>
      </c>
    </row>
    <row r="46" spans="1:26" x14ac:dyDescent="0.25">
      <c r="A46">
        <v>0</v>
      </c>
      <c r="B46">
        <v>25</v>
      </c>
      <c r="C46" t="s">
        <v>34</v>
      </c>
      <c r="D46">
        <v>2.2934999999999999</v>
      </c>
      <c r="E46">
        <v>43.6</v>
      </c>
      <c r="F46">
        <v>39.4</v>
      </c>
      <c r="G46">
        <v>13.67</v>
      </c>
      <c r="H46">
        <v>0.28000000000000003</v>
      </c>
      <c r="I46">
        <v>173</v>
      </c>
      <c r="J46">
        <v>61.76</v>
      </c>
      <c r="K46">
        <v>28.92</v>
      </c>
      <c r="L46">
        <v>1</v>
      </c>
      <c r="M46">
        <v>20</v>
      </c>
      <c r="N46">
        <v>6.84</v>
      </c>
      <c r="O46">
        <v>7851.41</v>
      </c>
      <c r="P46">
        <v>211.23</v>
      </c>
      <c r="Q46">
        <v>4245.6899999999996</v>
      </c>
      <c r="R46">
        <v>356.68</v>
      </c>
      <c r="S46">
        <v>135.61000000000001</v>
      </c>
      <c r="T46">
        <v>106302.69</v>
      </c>
      <c r="U46">
        <v>0.38</v>
      </c>
      <c r="V46">
        <v>0.72</v>
      </c>
      <c r="W46">
        <v>12.36</v>
      </c>
      <c r="X46">
        <v>6.61</v>
      </c>
      <c r="Y46">
        <v>2</v>
      </c>
      <c r="Z46">
        <v>10</v>
      </c>
    </row>
    <row r="47" spans="1:26" x14ac:dyDescent="0.25">
      <c r="A47">
        <v>1</v>
      </c>
      <c r="B47">
        <v>25</v>
      </c>
      <c r="C47" t="s">
        <v>34</v>
      </c>
      <c r="D47">
        <v>2.2976999999999999</v>
      </c>
      <c r="E47">
        <v>43.52</v>
      </c>
      <c r="F47">
        <v>39.35</v>
      </c>
      <c r="G47">
        <v>13.81</v>
      </c>
      <c r="H47">
        <v>0.55000000000000004</v>
      </c>
      <c r="I47">
        <v>171</v>
      </c>
      <c r="J47">
        <v>62.92</v>
      </c>
      <c r="K47">
        <v>28.92</v>
      </c>
      <c r="L47">
        <v>2</v>
      </c>
      <c r="M47">
        <v>0</v>
      </c>
      <c r="N47">
        <v>7</v>
      </c>
      <c r="O47">
        <v>7994.37</v>
      </c>
      <c r="P47">
        <v>214.26</v>
      </c>
      <c r="Q47">
        <v>4246.97</v>
      </c>
      <c r="R47">
        <v>353.64</v>
      </c>
      <c r="S47">
        <v>135.61000000000001</v>
      </c>
      <c r="T47">
        <v>104792.7</v>
      </c>
      <c r="U47">
        <v>0.38</v>
      </c>
      <c r="V47">
        <v>0.73</v>
      </c>
      <c r="W47">
        <v>12.39</v>
      </c>
      <c r="X47">
        <v>6.55</v>
      </c>
      <c r="Y47">
        <v>2</v>
      </c>
      <c r="Z47">
        <v>10</v>
      </c>
    </row>
    <row r="48" spans="1:26" x14ac:dyDescent="0.25">
      <c r="A48">
        <v>0</v>
      </c>
      <c r="B48">
        <v>85</v>
      </c>
      <c r="C48" t="s">
        <v>34</v>
      </c>
      <c r="D48">
        <v>1.4393</v>
      </c>
      <c r="E48">
        <v>69.48</v>
      </c>
      <c r="F48">
        <v>51.24</v>
      </c>
      <c r="G48">
        <v>6.57</v>
      </c>
      <c r="H48">
        <v>0.11</v>
      </c>
      <c r="I48">
        <v>468</v>
      </c>
      <c r="J48">
        <v>167.88</v>
      </c>
      <c r="K48">
        <v>51.39</v>
      </c>
      <c r="L48">
        <v>1</v>
      </c>
      <c r="M48">
        <v>466</v>
      </c>
      <c r="N48">
        <v>30.49</v>
      </c>
      <c r="O48">
        <v>20939.59</v>
      </c>
      <c r="P48">
        <v>642.29</v>
      </c>
      <c r="Q48">
        <v>4246.93</v>
      </c>
      <c r="R48">
        <v>760.31</v>
      </c>
      <c r="S48">
        <v>135.61000000000001</v>
      </c>
      <c r="T48">
        <v>306645.56</v>
      </c>
      <c r="U48">
        <v>0.18</v>
      </c>
      <c r="V48">
        <v>0.56000000000000005</v>
      </c>
      <c r="W48">
        <v>12.65</v>
      </c>
      <c r="X48">
        <v>18.440000000000001</v>
      </c>
      <c r="Y48">
        <v>2</v>
      </c>
      <c r="Z48">
        <v>10</v>
      </c>
    </row>
    <row r="49" spans="1:26" x14ac:dyDescent="0.25">
      <c r="A49">
        <v>1</v>
      </c>
      <c r="B49">
        <v>85</v>
      </c>
      <c r="C49" t="s">
        <v>34</v>
      </c>
      <c r="D49">
        <v>2.1110000000000002</v>
      </c>
      <c r="E49">
        <v>47.37</v>
      </c>
      <c r="F49">
        <v>39.24</v>
      </c>
      <c r="G49">
        <v>13.85</v>
      </c>
      <c r="H49">
        <v>0.21</v>
      </c>
      <c r="I49">
        <v>170</v>
      </c>
      <c r="J49">
        <v>169.33</v>
      </c>
      <c r="K49">
        <v>51.39</v>
      </c>
      <c r="L49">
        <v>2</v>
      </c>
      <c r="M49">
        <v>168</v>
      </c>
      <c r="N49">
        <v>30.94</v>
      </c>
      <c r="O49">
        <v>21118.46</v>
      </c>
      <c r="P49">
        <v>469.54</v>
      </c>
      <c r="Q49">
        <v>4244.0600000000004</v>
      </c>
      <c r="R49">
        <v>357.69</v>
      </c>
      <c r="S49">
        <v>135.61000000000001</v>
      </c>
      <c r="T49">
        <v>106824.22</v>
      </c>
      <c r="U49">
        <v>0.38</v>
      </c>
      <c r="V49">
        <v>0.73</v>
      </c>
      <c r="W49">
        <v>12.18</v>
      </c>
      <c r="X49">
        <v>6.45</v>
      </c>
      <c r="Y49">
        <v>2</v>
      </c>
      <c r="Z49">
        <v>10</v>
      </c>
    </row>
    <row r="50" spans="1:26" x14ac:dyDescent="0.25">
      <c r="A50">
        <v>2</v>
      </c>
      <c r="B50">
        <v>85</v>
      </c>
      <c r="C50" t="s">
        <v>34</v>
      </c>
      <c r="D50">
        <v>2.3651</v>
      </c>
      <c r="E50">
        <v>42.28</v>
      </c>
      <c r="F50">
        <v>36.520000000000003</v>
      </c>
      <c r="G50">
        <v>21.91</v>
      </c>
      <c r="H50">
        <v>0.31</v>
      </c>
      <c r="I50">
        <v>100</v>
      </c>
      <c r="J50">
        <v>170.79</v>
      </c>
      <c r="K50">
        <v>51.39</v>
      </c>
      <c r="L50">
        <v>3</v>
      </c>
      <c r="M50">
        <v>98</v>
      </c>
      <c r="N50">
        <v>31.4</v>
      </c>
      <c r="O50">
        <v>21297.94</v>
      </c>
      <c r="P50">
        <v>412.97</v>
      </c>
      <c r="Q50">
        <v>4243.66</v>
      </c>
      <c r="R50">
        <v>267.20999999999998</v>
      </c>
      <c r="S50">
        <v>135.61000000000001</v>
      </c>
      <c r="T50">
        <v>61932.45</v>
      </c>
      <c r="U50">
        <v>0.51</v>
      </c>
      <c r="V50">
        <v>0.78</v>
      </c>
      <c r="W50">
        <v>12.05</v>
      </c>
      <c r="X50">
        <v>3.73</v>
      </c>
      <c r="Y50">
        <v>2</v>
      </c>
      <c r="Z50">
        <v>10</v>
      </c>
    </row>
    <row r="51" spans="1:26" x14ac:dyDescent="0.25">
      <c r="A51">
        <v>3</v>
      </c>
      <c r="B51">
        <v>85</v>
      </c>
      <c r="C51" t="s">
        <v>34</v>
      </c>
      <c r="D51">
        <v>2.5005000000000002</v>
      </c>
      <c r="E51">
        <v>39.99</v>
      </c>
      <c r="F51">
        <v>35.32</v>
      </c>
      <c r="G51">
        <v>31.16</v>
      </c>
      <c r="H51">
        <v>0.41</v>
      </c>
      <c r="I51">
        <v>68</v>
      </c>
      <c r="J51">
        <v>172.25</v>
      </c>
      <c r="K51">
        <v>51.39</v>
      </c>
      <c r="L51">
        <v>4</v>
      </c>
      <c r="M51">
        <v>66</v>
      </c>
      <c r="N51">
        <v>31.86</v>
      </c>
      <c r="O51">
        <v>21478.05</v>
      </c>
      <c r="P51">
        <v>373.3</v>
      </c>
      <c r="Q51">
        <v>4243.12</v>
      </c>
      <c r="R51">
        <v>228.08</v>
      </c>
      <c r="S51">
        <v>135.61000000000001</v>
      </c>
      <c r="T51">
        <v>42527.26</v>
      </c>
      <c r="U51">
        <v>0.59</v>
      </c>
      <c r="V51">
        <v>0.81</v>
      </c>
      <c r="W51">
        <v>11.97</v>
      </c>
      <c r="X51">
        <v>2.5299999999999998</v>
      </c>
      <c r="Y51">
        <v>2</v>
      </c>
      <c r="Z51">
        <v>10</v>
      </c>
    </row>
    <row r="52" spans="1:26" x14ac:dyDescent="0.25">
      <c r="A52">
        <v>4</v>
      </c>
      <c r="B52">
        <v>85</v>
      </c>
      <c r="C52" t="s">
        <v>34</v>
      </c>
      <c r="D52">
        <v>2.573</v>
      </c>
      <c r="E52">
        <v>38.86</v>
      </c>
      <c r="F52">
        <v>34.729999999999997</v>
      </c>
      <c r="G52">
        <v>40.07</v>
      </c>
      <c r="H52">
        <v>0.51</v>
      </c>
      <c r="I52">
        <v>52</v>
      </c>
      <c r="J52">
        <v>173.71</v>
      </c>
      <c r="K52">
        <v>51.39</v>
      </c>
      <c r="L52">
        <v>5</v>
      </c>
      <c r="M52">
        <v>14</v>
      </c>
      <c r="N52">
        <v>32.32</v>
      </c>
      <c r="O52">
        <v>21658.78</v>
      </c>
      <c r="P52">
        <v>342.91</v>
      </c>
      <c r="Q52">
        <v>4243.3900000000003</v>
      </c>
      <c r="R52">
        <v>206.62</v>
      </c>
      <c r="S52">
        <v>135.61000000000001</v>
      </c>
      <c r="T52">
        <v>31880.07</v>
      </c>
      <c r="U52">
        <v>0.66</v>
      </c>
      <c r="V52">
        <v>0.82</v>
      </c>
      <c r="W52">
        <v>12</v>
      </c>
      <c r="X52">
        <v>1.95</v>
      </c>
      <c r="Y52">
        <v>2</v>
      </c>
      <c r="Z52">
        <v>10</v>
      </c>
    </row>
    <row r="53" spans="1:26" x14ac:dyDescent="0.25">
      <c r="A53">
        <v>5</v>
      </c>
      <c r="B53">
        <v>85</v>
      </c>
      <c r="C53" t="s">
        <v>34</v>
      </c>
      <c r="D53">
        <v>2.5760000000000001</v>
      </c>
      <c r="E53">
        <v>38.82</v>
      </c>
      <c r="F53">
        <v>34.72</v>
      </c>
      <c r="G53">
        <v>40.85</v>
      </c>
      <c r="H53">
        <v>0.61</v>
      </c>
      <c r="I53">
        <v>51</v>
      </c>
      <c r="J53">
        <v>175.18</v>
      </c>
      <c r="K53">
        <v>51.39</v>
      </c>
      <c r="L53">
        <v>6</v>
      </c>
      <c r="M53">
        <v>0</v>
      </c>
      <c r="N53">
        <v>32.79</v>
      </c>
      <c r="O53">
        <v>21840.16</v>
      </c>
      <c r="P53">
        <v>343.76</v>
      </c>
      <c r="Q53">
        <v>4244.18</v>
      </c>
      <c r="R53">
        <v>205.64</v>
      </c>
      <c r="S53">
        <v>135.61000000000001</v>
      </c>
      <c r="T53">
        <v>31393.63</v>
      </c>
      <c r="U53">
        <v>0.66</v>
      </c>
      <c r="V53">
        <v>0.82</v>
      </c>
      <c r="W53">
        <v>12.02</v>
      </c>
      <c r="X53">
        <v>1.93</v>
      </c>
      <c r="Y53">
        <v>2</v>
      </c>
      <c r="Z53">
        <v>10</v>
      </c>
    </row>
    <row r="54" spans="1:26" x14ac:dyDescent="0.25">
      <c r="A54">
        <v>0</v>
      </c>
      <c r="B54">
        <v>20</v>
      </c>
      <c r="C54" t="s">
        <v>34</v>
      </c>
      <c r="D54">
        <v>2.2086999999999999</v>
      </c>
      <c r="E54">
        <v>45.28</v>
      </c>
      <c r="F54">
        <v>40.92</v>
      </c>
      <c r="G54">
        <v>11.53</v>
      </c>
      <c r="H54">
        <v>0.34</v>
      </c>
      <c r="I54">
        <v>213</v>
      </c>
      <c r="J54">
        <v>51.33</v>
      </c>
      <c r="K54">
        <v>24.83</v>
      </c>
      <c r="L54">
        <v>1</v>
      </c>
      <c r="M54">
        <v>0</v>
      </c>
      <c r="N54">
        <v>5.51</v>
      </c>
      <c r="O54">
        <v>6564.78</v>
      </c>
      <c r="P54">
        <v>194.35</v>
      </c>
      <c r="Q54">
        <v>4248.57</v>
      </c>
      <c r="R54">
        <v>404.89</v>
      </c>
      <c r="S54">
        <v>135.61000000000001</v>
      </c>
      <c r="T54">
        <v>130210.61</v>
      </c>
      <c r="U54">
        <v>0.33</v>
      </c>
      <c r="V54">
        <v>0.7</v>
      </c>
      <c r="W54">
        <v>12.5</v>
      </c>
      <c r="X54">
        <v>8.1300000000000008</v>
      </c>
      <c r="Y54">
        <v>2</v>
      </c>
      <c r="Z54">
        <v>10</v>
      </c>
    </row>
    <row r="55" spans="1:26" x14ac:dyDescent="0.25">
      <c r="A55">
        <v>0</v>
      </c>
      <c r="B55">
        <v>65</v>
      </c>
      <c r="C55" t="s">
        <v>34</v>
      </c>
      <c r="D55">
        <v>1.6982999999999999</v>
      </c>
      <c r="E55">
        <v>58.88</v>
      </c>
      <c r="F55">
        <v>46.85</v>
      </c>
      <c r="G55">
        <v>7.76</v>
      </c>
      <c r="H55">
        <v>0.13</v>
      </c>
      <c r="I55">
        <v>362</v>
      </c>
      <c r="J55">
        <v>133.21</v>
      </c>
      <c r="K55">
        <v>46.47</v>
      </c>
      <c r="L55">
        <v>1</v>
      </c>
      <c r="M55">
        <v>360</v>
      </c>
      <c r="N55">
        <v>20.75</v>
      </c>
      <c r="O55">
        <v>16663.419999999998</v>
      </c>
      <c r="P55">
        <v>497.92</v>
      </c>
      <c r="Q55">
        <v>4246.38</v>
      </c>
      <c r="R55">
        <v>612.54</v>
      </c>
      <c r="S55">
        <v>135.61000000000001</v>
      </c>
      <c r="T55">
        <v>233288.23</v>
      </c>
      <c r="U55">
        <v>0.22</v>
      </c>
      <c r="V55">
        <v>0.61</v>
      </c>
      <c r="W55">
        <v>12.47</v>
      </c>
      <c r="X55">
        <v>14.05</v>
      </c>
      <c r="Y55">
        <v>2</v>
      </c>
      <c r="Z55">
        <v>10</v>
      </c>
    </row>
    <row r="56" spans="1:26" x14ac:dyDescent="0.25">
      <c r="A56">
        <v>1</v>
      </c>
      <c r="B56">
        <v>65</v>
      </c>
      <c r="C56" t="s">
        <v>34</v>
      </c>
      <c r="D56">
        <v>2.2867999999999999</v>
      </c>
      <c r="E56">
        <v>43.73</v>
      </c>
      <c r="F56">
        <v>37.869999999999997</v>
      </c>
      <c r="G56">
        <v>16.829999999999998</v>
      </c>
      <c r="H56">
        <v>0.26</v>
      </c>
      <c r="I56">
        <v>135</v>
      </c>
      <c r="J56">
        <v>134.55000000000001</v>
      </c>
      <c r="K56">
        <v>46.47</v>
      </c>
      <c r="L56">
        <v>2</v>
      </c>
      <c r="M56">
        <v>133</v>
      </c>
      <c r="N56">
        <v>21.09</v>
      </c>
      <c r="O56">
        <v>16828.84</v>
      </c>
      <c r="P56">
        <v>372.84</v>
      </c>
      <c r="Q56">
        <v>4243.53</v>
      </c>
      <c r="R56">
        <v>312.89999999999998</v>
      </c>
      <c r="S56">
        <v>135.61000000000001</v>
      </c>
      <c r="T56">
        <v>84602.35</v>
      </c>
      <c r="U56">
        <v>0.43</v>
      </c>
      <c r="V56">
        <v>0.75</v>
      </c>
      <c r="W56">
        <v>12.09</v>
      </c>
      <c r="X56">
        <v>5.09</v>
      </c>
      <c r="Y56">
        <v>2</v>
      </c>
      <c r="Z56">
        <v>10</v>
      </c>
    </row>
    <row r="57" spans="1:26" x14ac:dyDescent="0.25">
      <c r="A57">
        <v>2</v>
      </c>
      <c r="B57">
        <v>65</v>
      </c>
      <c r="C57" t="s">
        <v>34</v>
      </c>
      <c r="D57">
        <v>2.5043000000000002</v>
      </c>
      <c r="E57">
        <v>39.93</v>
      </c>
      <c r="F57">
        <v>35.659999999999997</v>
      </c>
      <c r="G57">
        <v>27.78</v>
      </c>
      <c r="H57">
        <v>0.39</v>
      </c>
      <c r="I57">
        <v>77</v>
      </c>
      <c r="J57">
        <v>135.9</v>
      </c>
      <c r="K57">
        <v>46.47</v>
      </c>
      <c r="L57">
        <v>3</v>
      </c>
      <c r="M57">
        <v>69</v>
      </c>
      <c r="N57">
        <v>21.43</v>
      </c>
      <c r="O57">
        <v>16994.64</v>
      </c>
      <c r="P57">
        <v>317.11</v>
      </c>
      <c r="Q57">
        <v>4243</v>
      </c>
      <c r="R57">
        <v>238.55</v>
      </c>
      <c r="S57">
        <v>135.61000000000001</v>
      </c>
      <c r="T57">
        <v>47717.78</v>
      </c>
      <c r="U57">
        <v>0.56999999999999995</v>
      </c>
      <c r="V57">
        <v>0.8</v>
      </c>
      <c r="W57">
        <v>12.01</v>
      </c>
      <c r="X57">
        <v>2.87</v>
      </c>
      <c r="Y57">
        <v>2</v>
      </c>
      <c r="Z57">
        <v>10</v>
      </c>
    </row>
    <row r="58" spans="1:26" x14ac:dyDescent="0.25">
      <c r="A58">
        <v>3</v>
      </c>
      <c r="B58">
        <v>65</v>
      </c>
      <c r="C58" t="s">
        <v>34</v>
      </c>
      <c r="D58">
        <v>2.5432000000000001</v>
      </c>
      <c r="E58">
        <v>39.32</v>
      </c>
      <c r="F58">
        <v>35.32</v>
      </c>
      <c r="G58">
        <v>31.63</v>
      </c>
      <c r="H58">
        <v>0.52</v>
      </c>
      <c r="I58">
        <v>67</v>
      </c>
      <c r="J58">
        <v>137.25</v>
      </c>
      <c r="K58">
        <v>46.47</v>
      </c>
      <c r="L58">
        <v>4</v>
      </c>
      <c r="M58">
        <v>0</v>
      </c>
      <c r="N58">
        <v>21.78</v>
      </c>
      <c r="O58">
        <v>17160.919999999998</v>
      </c>
      <c r="P58">
        <v>305.02999999999997</v>
      </c>
      <c r="Q58">
        <v>4244.0600000000004</v>
      </c>
      <c r="R58">
        <v>224.88</v>
      </c>
      <c r="S58">
        <v>135.61000000000001</v>
      </c>
      <c r="T58">
        <v>40932.730000000003</v>
      </c>
      <c r="U58">
        <v>0.6</v>
      </c>
      <c r="V58">
        <v>0.81</v>
      </c>
      <c r="W58">
        <v>12.06</v>
      </c>
      <c r="X58">
        <v>2.5299999999999998</v>
      </c>
      <c r="Y58">
        <v>2</v>
      </c>
      <c r="Z58">
        <v>10</v>
      </c>
    </row>
    <row r="59" spans="1:26" x14ac:dyDescent="0.25">
      <c r="A59">
        <v>0</v>
      </c>
      <c r="B59">
        <v>75</v>
      </c>
      <c r="C59" t="s">
        <v>34</v>
      </c>
      <c r="D59">
        <v>1.5617000000000001</v>
      </c>
      <c r="E59">
        <v>64.03</v>
      </c>
      <c r="F59">
        <v>49.08</v>
      </c>
      <c r="G59">
        <v>7.1</v>
      </c>
      <c r="H59">
        <v>0.12</v>
      </c>
      <c r="I59">
        <v>415</v>
      </c>
      <c r="J59">
        <v>150.44</v>
      </c>
      <c r="K59">
        <v>49.1</v>
      </c>
      <c r="L59">
        <v>1</v>
      </c>
      <c r="M59">
        <v>413</v>
      </c>
      <c r="N59">
        <v>25.34</v>
      </c>
      <c r="O59">
        <v>18787.759999999998</v>
      </c>
      <c r="P59">
        <v>569.71</v>
      </c>
      <c r="Q59">
        <v>4246.7299999999996</v>
      </c>
      <c r="R59">
        <v>687.76</v>
      </c>
      <c r="S59">
        <v>135.61000000000001</v>
      </c>
      <c r="T59">
        <v>270631.62</v>
      </c>
      <c r="U59">
        <v>0.2</v>
      </c>
      <c r="V59">
        <v>0.57999999999999996</v>
      </c>
      <c r="W59">
        <v>12.55</v>
      </c>
      <c r="X59">
        <v>16.27</v>
      </c>
      <c r="Y59">
        <v>2</v>
      </c>
      <c r="Z59">
        <v>10</v>
      </c>
    </row>
    <row r="60" spans="1:26" x14ac:dyDescent="0.25">
      <c r="A60">
        <v>1</v>
      </c>
      <c r="B60">
        <v>75</v>
      </c>
      <c r="C60" t="s">
        <v>34</v>
      </c>
      <c r="D60">
        <v>2.1968999999999999</v>
      </c>
      <c r="E60">
        <v>45.52</v>
      </c>
      <c r="F60">
        <v>38.57</v>
      </c>
      <c r="G60">
        <v>15.12</v>
      </c>
      <c r="H60">
        <v>0.23</v>
      </c>
      <c r="I60">
        <v>153</v>
      </c>
      <c r="J60">
        <v>151.83000000000001</v>
      </c>
      <c r="K60">
        <v>49.1</v>
      </c>
      <c r="L60">
        <v>2</v>
      </c>
      <c r="M60">
        <v>151</v>
      </c>
      <c r="N60">
        <v>25.73</v>
      </c>
      <c r="O60">
        <v>18959.54</v>
      </c>
      <c r="P60">
        <v>422.31</v>
      </c>
      <c r="Q60">
        <v>4244.3</v>
      </c>
      <c r="R60">
        <v>335.18</v>
      </c>
      <c r="S60">
        <v>135.61000000000001</v>
      </c>
      <c r="T60">
        <v>95651.4</v>
      </c>
      <c r="U60">
        <v>0.4</v>
      </c>
      <c r="V60">
        <v>0.74</v>
      </c>
      <c r="W60">
        <v>12.15</v>
      </c>
      <c r="X60">
        <v>5.78</v>
      </c>
      <c r="Y60">
        <v>2</v>
      </c>
      <c r="Z60">
        <v>10</v>
      </c>
    </row>
    <row r="61" spans="1:26" x14ac:dyDescent="0.25">
      <c r="A61">
        <v>2</v>
      </c>
      <c r="B61">
        <v>75</v>
      </c>
      <c r="C61" t="s">
        <v>34</v>
      </c>
      <c r="D61">
        <v>2.4346999999999999</v>
      </c>
      <c r="E61">
        <v>41.07</v>
      </c>
      <c r="F61">
        <v>36.08</v>
      </c>
      <c r="G61">
        <v>24.32</v>
      </c>
      <c r="H61">
        <v>0.35</v>
      </c>
      <c r="I61">
        <v>89</v>
      </c>
      <c r="J61">
        <v>153.22999999999999</v>
      </c>
      <c r="K61">
        <v>49.1</v>
      </c>
      <c r="L61">
        <v>3</v>
      </c>
      <c r="M61">
        <v>87</v>
      </c>
      <c r="N61">
        <v>26.13</v>
      </c>
      <c r="O61">
        <v>19131.849999999999</v>
      </c>
      <c r="P61">
        <v>367.1</v>
      </c>
      <c r="Q61">
        <v>4243.24</v>
      </c>
      <c r="R61">
        <v>252.63</v>
      </c>
      <c r="S61">
        <v>135.61000000000001</v>
      </c>
      <c r="T61">
        <v>54701.14</v>
      </c>
      <c r="U61">
        <v>0.54</v>
      </c>
      <c r="V61">
        <v>0.79</v>
      </c>
      <c r="W61">
        <v>12.02</v>
      </c>
      <c r="X61">
        <v>3.29</v>
      </c>
      <c r="Y61">
        <v>2</v>
      </c>
      <c r="Z61">
        <v>10</v>
      </c>
    </row>
    <row r="62" spans="1:26" x14ac:dyDescent="0.25">
      <c r="A62">
        <v>3</v>
      </c>
      <c r="B62">
        <v>75</v>
      </c>
      <c r="C62" t="s">
        <v>34</v>
      </c>
      <c r="D62">
        <v>2.5501999999999998</v>
      </c>
      <c r="E62">
        <v>39.21</v>
      </c>
      <c r="F62">
        <v>35.07</v>
      </c>
      <c r="G62">
        <v>34.5</v>
      </c>
      <c r="H62">
        <v>0.46</v>
      </c>
      <c r="I62">
        <v>61</v>
      </c>
      <c r="J62">
        <v>154.63</v>
      </c>
      <c r="K62">
        <v>49.1</v>
      </c>
      <c r="L62">
        <v>4</v>
      </c>
      <c r="M62">
        <v>31</v>
      </c>
      <c r="N62">
        <v>26.53</v>
      </c>
      <c r="O62">
        <v>19304.72</v>
      </c>
      <c r="P62">
        <v>326.52</v>
      </c>
      <c r="Q62">
        <v>4243.45</v>
      </c>
      <c r="R62">
        <v>218.02</v>
      </c>
      <c r="S62">
        <v>135.61000000000001</v>
      </c>
      <c r="T62">
        <v>37534.44</v>
      </c>
      <c r="U62">
        <v>0.62</v>
      </c>
      <c r="V62">
        <v>0.81</v>
      </c>
      <c r="W62">
        <v>12.01</v>
      </c>
      <c r="X62">
        <v>2.29</v>
      </c>
      <c r="Y62">
        <v>2</v>
      </c>
      <c r="Z62">
        <v>10</v>
      </c>
    </row>
    <row r="63" spans="1:26" x14ac:dyDescent="0.25">
      <c r="A63">
        <v>4</v>
      </c>
      <c r="B63">
        <v>75</v>
      </c>
      <c r="C63" t="s">
        <v>34</v>
      </c>
      <c r="D63">
        <v>2.5632000000000001</v>
      </c>
      <c r="E63">
        <v>39.01</v>
      </c>
      <c r="F63">
        <v>34.97</v>
      </c>
      <c r="G63">
        <v>36.17</v>
      </c>
      <c r="H63">
        <v>0.56999999999999995</v>
      </c>
      <c r="I63">
        <v>58</v>
      </c>
      <c r="J63">
        <v>156.03</v>
      </c>
      <c r="K63">
        <v>49.1</v>
      </c>
      <c r="L63">
        <v>5</v>
      </c>
      <c r="M63">
        <v>0</v>
      </c>
      <c r="N63">
        <v>26.94</v>
      </c>
      <c r="O63">
        <v>19478.150000000001</v>
      </c>
      <c r="P63">
        <v>323.95999999999998</v>
      </c>
      <c r="Q63">
        <v>4244.2700000000004</v>
      </c>
      <c r="R63">
        <v>213.37</v>
      </c>
      <c r="S63">
        <v>135.61000000000001</v>
      </c>
      <c r="T63">
        <v>35223.79</v>
      </c>
      <c r="U63">
        <v>0.64</v>
      </c>
      <c r="V63">
        <v>0.82</v>
      </c>
      <c r="W63">
        <v>12.04</v>
      </c>
      <c r="X63">
        <v>2.1800000000000002</v>
      </c>
      <c r="Y63">
        <v>2</v>
      </c>
      <c r="Z63">
        <v>10</v>
      </c>
    </row>
    <row r="64" spans="1:26" x14ac:dyDescent="0.25">
      <c r="A64">
        <v>0</v>
      </c>
      <c r="B64">
        <v>95</v>
      </c>
      <c r="C64" t="s">
        <v>34</v>
      </c>
      <c r="D64">
        <v>1.3186</v>
      </c>
      <c r="E64">
        <v>75.84</v>
      </c>
      <c r="F64">
        <v>53.76</v>
      </c>
      <c r="G64">
        <v>6.12</v>
      </c>
      <c r="H64">
        <v>0.1</v>
      </c>
      <c r="I64">
        <v>527</v>
      </c>
      <c r="J64">
        <v>185.69</v>
      </c>
      <c r="K64">
        <v>53.44</v>
      </c>
      <c r="L64">
        <v>1</v>
      </c>
      <c r="M64">
        <v>525</v>
      </c>
      <c r="N64">
        <v>36.26</v>
      </c>
      <c r="O64">
        <v>23136.14</v>
      </c>
      <c r="P64">
        <v>721.82</v>
      </c>
      <c r="Q64">
        <v>4247.26</v>
      </c>
      <c r="R64">
        <v>844.6</v>
      </c>
      <c r="S64">
        <v>135.61000000000001</v>
      </c>
      <c r="T64">
        <v>348493.9</v>
      </c>
      <c r="U64">
        <v>0.16</v>
      </c>
      <c r="V64">
        <v>0.53</v>
      </c>
      <c r="W64">
        <v>12.75</v>
      </c>
      <c r="X64">
        <v>20.95</v>
      </c>
      <c r="Y64">
        <v>2</v>
      </c>
      <c r="Z64">
        <v>10</v>
      </c>
    </row>
    <row r="65" spans="1:26" x14ac:dyDescent="0.25">
      <c r="A65">
        <v>1</v>
      </c>
      <c r="B65">
        <v>95</v>
      </c>
      <c r="C65" t="s">
        <v>34</v>
      </c>
      <c r="D65">
        <v>2.0285000000000002</v>
      </c>
      <c r="E65">
        <v>49.3</v>
      </c>
      <c r="F65">
        <v>39.869999999999997</v>
      </c>
      <c r="G65">
        <v>12.79</v>
      </c>
      <c r="H65">
        <v>0.19</v>
      </c>
      <c r="I65">
        <v>187</v>
      </c>
      <c r="J65">
        <v>187.21</v>
      </c>
      <c r="K65">
        <v>53.44</v>
      </c>
      <c r="L65">
        <v>2</v>
      </c>
      <c r="M65">
        <v>185</v>
      </c>
      <c r="N65">
        <v>36.770000000000003</v>
      </c>
      <c r="O65">
        <v>23322.880000000001</v>
      </c>
      <c r="P65">
        <v>515.74</v>
      </c>
      <c r="Q65">
        <v>4243.9799999999996</v>
      </c>
      <c r="R65">
        <v>379.51</v>
      </c>
      <c r="S65">
        <v>135.61000000000001</v>
      </c>
      <c r="T65">
        <v>117649.96</v>
      </c>
      <c r="U65">
        <v>0.36</v>
      </c>
      <c r="V65">
        <v>0.72</v>
      </c>
      <c r="W65">
        <v>12.18</v>
      </c>
      <c r="X65">
        <v>7.08</v>
      </c>
      <c r="Y65">
        <v>2</v>
      </c>
      <c r="Z65">
        <v>10</v>
      </c>
    </row>
    <row r="66" spans="1:26" x14ac:dyDescent="0.25">
      <c r="A66">
        <v>2</v>
      </c>
      <c r="B66">
        <v>95</v>
      </c>
      <c r="C66" t="s">
        <v>34</v>
      </c>
      <c r="D66">
        <v>2.2963</v>
      </c>
      <c r="E66">
        <v>43.55</v>
      </c>
      <c r="F66">
        <v>36.950000000000003</v>
      </c>
      <c r="G66">
        <v>19.97</v>
      </c>
      <c r="H66">
        <v>0.28000000000000003</v>
      </c>
      <c r="I66">
        <v>111</v>
      </c>
      <c r="J66">
        <v>188.73</v>
      </c>
      <c r="K66">
        <v>53.44</v>
      </c>
      <c r="L66">
        <v>3</v>
      </c>
      <c r="M66">
        <v>109</v>
      </c>
      <c r="N66">
        <v>37.29</v>
      </c>
      <c r="O66">
        <v>23510.33</v>
      </c>
      <c r="P66">
        <v>457.13</v>
      </c>
      <c r="Q66">
        <v>4243.41</v>
      </c>
      <c r="R66">
        <v>282.22000000000003</v>
      </c>
      <c r="S66">
        <v>135.61000000000001</v>
      </c>
      <c r="T66">
        <v>69381.45</v>
      </c>
      <c r="U66">
        <v>0.48</v>
      </c>
      <c r="V66">
        <v>0.77</v>
      </c>
      <c r="W66">
        <v>12.05</v>
      </c>
      <c r="X66">
        <v>4.16</v>
      </c>
      <c r="Y66">
        <v>2</v>
      </c>
      <c r="Z66">
        <v>10</v>
      </c>
    </row>
    <row r="67" spans="1:26" x14ac:dyDescent="0.25">
      <c r="A67">
        <v>3</v>
      </c>
      <c r="B67">
        <v>95</v>
      </c>
      <c r="C67" t="s">
        <v>34</v>
      </c>
      <c r="D67">
        <v>2.4456000000000002</v>
      </c>
      <c r="E67">
        <v>40.89</v>
      </c>
      <c r="F67">
        <v>35.590000000000003</v>
      </c>
      <c r="G67">
        <v>28.1</v>
      </c>
      <c r="H67">
        <v>0.37</v>
      </c>
      <c r="I67">
        <v>76</v>
      </c>
      <c r="J67">
        <v>190.25</v>
      </c>
      <c r="K67">
        <v>53.44</v>
      </c>
      <c r="L67">
        <v>4</v>
      </c>
      <c r="M67">
        <v>74</v>
      </c>
      <c r="N67">
        <v>37.82</v>
      </c>
      <c r="O67">
        <v>23698.48</v>
      </c>
      <c r="P67">
        <v>418.23</v>
      </c>
      <c r="Q67">
        <v>4243.92</v>
      </c>
      <c r="R67">
        <v>236.65</v>
      </c>
      <c r="S67">
        <v>135.61000000000001</v>
      </c>
      <c r="T67">
        <v>46775.17</v>
      </c>
      <c r="U67">
        <v>0.56999999999999995</v>
      </c>
      <c r="V67">
        <v>0.8</v>
      </c>
      <c r="W67">
        <v>12</v>
      </c>
      <c r="X67">
        <v>2.81</v>
      </c>
      <c r="Y67">
        <v>2</v>
      </c>
      <c r="Z67">
        <v>10</v>
      </c>
    </row>
    <row r="68" spans="1:26" x14ac:dyDescent="0.25">
      <c r="A68">
        <v>4</v>
      </c>
      <c r="B68">
        <v>95</v>
      </c>
      <c r="C68" t="s">
        <v>34</v>
      </c>
      <c r="D68">
        <v>2.5327999999999999</v>
      </c>
      <c r="E68">
        <v>39.479999999999997</v>
      </c>
      <c r="F68">
        <v>34.89</v>
      </c>
      <c r="G68">
        <v>36.729999999999997</v>
      </c>
      <c r="H68">
        <v>0.46</v>
      </c>
      <c r="I68">
        <v>57</v>
      </c>
      <c r="J68">
        <v>191.78</v>
      </c>
      <c r="K68">
        <v>53.44</v>
      </c>
      <c r="L68">
        <v>5</v>
      </c>
      <c r="M68">
        <v>55</v>
      </c>
      <c r="N68">
        <v>38.35</v>
      </c>
      <c r="O68">
        <v>23887.360000000001</v>
      </c>
      <c r="P68">
        <v>385.03</v>
      </c>
      <c r="Q68">
        <v>4242.7</v>
      </c>
      <c r="R68">
        <v>213.53</v>
      </c>
      <c r="S68">
        <v>135.61000000000001</v>
      </c>
      <c r="T68">
        <v>35308.31</v>
      </c>
      <c r="U68">
        <v>0.64</v>
      </c>
      <c r="V68">
        <v>0.82</v>
      </c>
      <c r="W68">
        <v>11.97</v>
      </c>
      <c r="X68">
        <v>2.11</v>
      </c>
      <c r="Y68">
        <v>2</v>
      </c>
      <c r="Z68">
        <v>10</v>
      </c>
    </row>
    <row r="69" spans="1:26" x14ac:dyDescent="0.25">
      <c r="A69">
        <v>5</v>
      </c>
      <c r="B69">
        <v>95</v>
      </c>
      <c r="C69" t="s">
        <v>34</v>
      </c>
      <c r="D69">
        <v>2.58</v>
      </c>
      <c r="E69">
        <v>38.76</v>
      </c>
      <c r="F69">
        <v>34.54</v>
      </c>
      <c r="G69">
        <v>44.1</v>
      </c>
      <c r="H69">
        <v>0.55000000000000004</v>
      </c>
      <c r="I69">
        <v>47</v>
      </c>
      <c r="J69">
        <v>193.32</v>
      </c>
      <c r="K69">
        <v>53.44</v>
      </c>
      <c r="L69">
        <v>6</v>
      </c>
      <c r="M69">
        <v>10</v>
      </c>
      <c r="N69">
        <v>38.89</v>
      </c>
      <c r="O69">
        <v>24076.95</v>
      </c>
      <c r="P69">
        <v>362.5</v>
      </c>
      <c r="Q69">
        <v>4243.3599999999997</v>
      </c>
      <c r="R69">
        <v>200.16</v>
      </c>
      <c r="S69">
        <v>135.61000000000001</v>
      </c>
      <c r="T69">
        <v>28672.93</v>
      </c>
      <c r="U69">
        <v>0.68</v>
      </c>
      <c r="V69">
        <v>0.83</v>
      </c>
      <c r="W69">
        <v>12</v>
      </c>
      <c r="X69">
        <v>1.76</v>
      </c>
      <c r="Y69">
        <v>2</v>
      </c>
      <c r="Z69">
        <v>10</v>
      </c>
    </row>
    <row r="70" spans="1:26" x14ac:dyDescent="0.25">
      <c r="A70">
        <v>6</v>
      </c>
      <c r="B70">
        <v>95</v>
      </c>
      <c r="C70" t="s">
        <v>34</v>
      </c>
      <c r="D70">
        <v>2.5848</v>
      </c>
      <c r="E70">
        <v>38.69</v>
      </c>
      <c r="F70">
        <v>34.51</v>
      </c>
      <c r="G70">
        <v>45.01</v>
      </c>
      <c r="H70">
        <v>0.64</v>
      </c>
      <c r="I70">
        <v>46</v>
      </c>
      <c r="J70">
        <v>194.86</v>
      </c>
      <c r="K70">
        <v>53.44</v>
      </c>
      <c r="L70">
        <v>7</v>
      </c>
      <c r="M70">
        <v>0</v>
      </c>
      <c r="N70">
        <v>39.43</v>
      </c>
      <c r="O70">
        <v>24267.279999999999</v>
      </c>
      <c r="P70">
        <v>364.53</v>
      </c>
      <c r="Q70">
        <v>4244.53</v>
      </c>
      <c r="R70">
        <v>198.85</v>
      </c>
      <c r="S70">
        <v>135.61000000000001</v>
      </c>
      <c r="T70">
        <v>28026.07</v>
      </c>
      <c r="U70">
        <v>0.68</v>
      </c>
      <c r="V70">
        <v>0.83</v>
      </c>
      <c r="W70">
        <v>12</v>
      </c>
      <c r="X70">
        <v>1.72</v>
      </c>
      <c r="Y70">
        <v>2</v>
      </c>
      <c r="Z70">
        <v>10</v>
      </c>
    </row>
    <row r="71" spans="1:26" x14ac:dyDescent="0.25">
      <c r="A71">
        <v>0</v>
      </c>
      <c r="B71">
        <v>55</v>
      </c>
      <c r="C71" t="s">
        <v>34</v>
      </c>
      <c r="D71">
        <v>1.8381000000000001</v>
      </c>
      <c r="E71">
        <v>54.4</v>
      </c>
      <c r="F71">
        <v>44.87</v>
      </c>
      <c r="G71">
        <v>8.6300000000000008</v>
      </c>
      <c r="H71">
        <v>0.15</v>
      </c>
      <c r="I71">
        <v>312</v>
      </c>
      <c r="J71">
        <v>116.05</v>
      </c>
      <c r="K71">
        <v>43.4</v>
      </c>
      <c r="L71">
        <v>1</v>
      </c>
      <c r="M71">
        <v>310</v>
      </c>
      <c r="N71">
        <v>16.649999999999999</v>
      </c>
      <c r="O71">
        <v>14546.17</v>
      </c>
      <c r="P71">
        <v>429.5</v>
      </c>
      <c r="Q71">
        <v>4245.34</v>
      </c>
      <c r="R71">
        <v>546.12</v>
      </c>
      <c r="S71">
        <v>135.61000000000001</v>
      </c>
      <c r="T71">
        <v>200328</v>
      </c>
      <c r="U71">
        <v>0.25</v>
      </c>
      <c r="V71">
        <v>0.64</v>
      </c>
      <c r="W71">
        <v>12.4</v>
      </c>
      <c r="X71">
        <v>12.07</v>
      </c>
      <c r="Y71">
        <v>2</v>
      </c>
      <c r="Z71">
        <v>10</v>
      </c>
    </row>
    <row r="72" spans="1:26" x14ac:dyDescent="0.25">
      <c r="A72">
        <v>1</v>
      </c>
      <c r="B72">
        <v>55</v>
      </c>
      <c r="C72" t="s">
        <v>34</v>
      </c>
      <c r="D72">
        <v>2.3815</v>
      </c>
      <c r="E72">
        <v>41.99</v>
      </c>
      <c r="F72">
        <v>37.14</v>
      </c>
      <c r="G72">
        <v>19.21</v>
      </c>
      <c r="H72">
        <v>0.3</v>
      </c>
      <c r="I72">
        <v>116</v>
      </c>
      <c r="J72">
        <v>117.34</v>
      </c>
      <c r="K72">
        <v>43.4</v>
      </c>
      <c r="L72">
        <v>2</v>
      </c>
      <c r="M72">
        <v>114</v>
      </c>
      <c r="N72">
        <v>16.940000000000001</v>
      </c>
      <c r="O72">
        <v>14705.49</v>
      </c>
      <c r="P72">
        <v>318.91000000000003</v>
      </c>
      <c r="Q72">
        <v>4243.83</v>
      </c>
      <c r="R72">
        <v>288.10000000000002</v>
      </c>
      <c r="S72">
        <v>135.61000000000001</v>
      </c>
      <c r="T72">
        <v>72298.94</v>
      </c>
      <c r="U72">
        <v>0.47</v>
      </c>
      <c r="V72">
        <v>0.77</v>
      </c>
      <c r="W72">
        <v>12.07</v>
      </c>
      <c r="X72">
        <v>4.3499999999999996</v>
      </c>
      <c r="Y72">
        <v>2</v>
      </c>
      <c r="Z72">
        <v>10</v>
      </c>
    </row>
    <row r="73" spans="1:26" x14ac:dyDescent="0.25">
      <c r="A73">
        <v>2</v>
      </c>
      <c r="B73">
        <v>55</v>
      </c>
      <c r="C73" t="s">
        <v>34</v>
      </c>
      <c r="D73">
        <v>2.5156000000000001</v>
      </c>
      <c r="E73">
        <v>39.75</v>
      </c>
      <c r="F73">
        <v>35.78</v>
      </c>
      <c r="G73">
        <v>27.17</v>
      </c>
      <c r="H73">
        <v>0.45</v>
      </c>
      <c r="I73">
        <v>79</v>
      </c>
      <c r="J73">
        <v>118.63</v>
      </c>
      <c r="K73">
        <v>43.4</v>
      </c>
      <c r="L73">
        <v>3</v>
      </c>
      <c r="M73">
        <v>2</v>
      </c>
      <c r="N73">
        <v>17.23</v>
      </c>
      <c r="O73">
        <v>14865.24</v>
      </c>
      <c r="P73">
        <v>282.76</v>
      </c>
      <c r="Q73">
        <v>4244.32</v>
      </c>
      <c r="R73">
        <v>239.63</v>
      </c>
      <c r="S73">
        <v>135.61000000000001</v>
      </c>
      <c r="T73">
        <v>48247.15</v>
      </c>
      <c r="U73">
        <v>0.56999999999999995</v>
      </c>
      <c r="V73">
        <v>0.8</v>
      </c>
      <c r="W73">
        <v>12.1</v>
      </c>
      <c r="X73">
        <v>2.99</v>
      </c>
      <c r="Y73">
        <v>2</v>
      </c>
      <c r="Z73">
        <v>10</v>
      </c>
    </row>
    <row r="74" spans="1:26" x14ac:dyDescent="0.25">
      <c r="A74">
        <v>3</v>
      </c>
      <c r="B74">
        <v>55</v>
      </c>
      <c r="C74" t="s">
        <v>34</v>
      </c>
      <c r="D74">
        <v>2.5152000000000001</v>
      </c>
      <c r="E74">
        <v>39.76</v>
      </c>
      <c r="F74">
        <v>35.79</v>
      </c>
      <c r="G74">
        <v>27.18</v>
      </c>
      <c r="H74">
        <v>0.59</v>
      </c>
      <c r="I74">
        <v>79</v>
      </c>
      <c r="J74">
        <v>119.93</v>
      </c>
      <c r="K74">
        <v>43.4</v>
      </c>
      <c r="L74">
        <v>4</v>
      </c>
      <c r="M74">
        <v>0</v>
      </c>
      <c r="N74">
        <v>17.53</v>
      </c>
      <c r="O74">
        <v>15025.44</v>
      </c>
      <c r="P74">
        <v>285.51</v>
      </c>
      <c r="Q74">
        <v>4244.16</v>
      </c>
      <c r="R74">
        <v>239.6</v>
      </c>
      <c r="S74">
        <v>135.61000000000001</v>
      </c>
      <c r="T74">
        <v>48231.98</v>
      </c>
      <c r="U74">
        <v>0.56999999999999995</v>
      </c>
      <c r="V74">
        <v>0.8</v>
      </c>
      <c r="W74">
        <v>12.11</v>
      </c>
      <c r="X74">
        <v>3</v>
      </c>
      <c r="Y74">
        <v>2</v>
      </c>
      <c r="Z7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79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INDEX(resultados!$A$2:$ZZ$74, 1, MATCH($B$1, resultados!$A$1:$ZZ$1, 0))</f>
        <v>#N/A</v>
      </c>
      <c r="B7" t="e">
        <f>INDEX(resultados!$A$2:$ZZ$74, 1, MATCH($B$2, resultados!$A$1:$ZZ$1, 0))</f>
        <v>#N/A</v>
      </c>
      <c r="C7" t="e">
        <f>INDEX(resultados!$A$2:$ZZ$74, 1, MATCH($B$3, resultados!$A$1:$ZZ$1, 0))</f>
        <v>#N/A</v>
      </c>
    </row>
    <row r="8" spans="1:3" x14ac:dyDescent="0.25">
      <c r="A8" t="e">
        <f>INDEX(resultados!$A$2:$ZZ$74, 2, MATCH($B$1, resultados!$A$1:$ZZ$1, 0))</f>
        <v>#N/A</v>
      </c>
      <c r="B8" t="e">
        <f>INDEX(resultados!$A$2:$ZZ$74, 2, MATCH($B$2, resultados!$A$1:$ZZ$1, 0))</f>
        <v>#N/A</v>
      </c>
      <c r="C8" t="e">
        <f>INDEX(resultados!$A$2:$ZZ$74, 2, MATCH($B$3, resultados!$A$1:$ZZ$1, 0))</f>
        <v>#N/A</v>
      </c>
    </row>
    <row r="9" spans="1:3" x14ac:dyDescent="0.25">
      <c r="A9" t="e">
        <f>INDEX(resultados!$A$2:$ZZ$74, 3, MATCH($B$1, resultados!$A$1:$ZZ$1, 0))</f>
        <v>#N/A</v>
      </c>
      <c r="B9" t="e">
        <f>INDEX(resultados!$A$2:$ZZ$74, 3, MATCH($B$2, resultados!$A$1:$ZZ$1, 0))</f>
        <v>#N/A</v>
      </c>
      <c r="C9" t="e">
        <f>INDEX(resultados!$A$2:$ZZ$74, 3, MATCH($B$3, resultados!$A$1:$ZZ$1, 0))</f>
        <v>#N/A</v>
      </c>
    </row>
    <row r="10" spans="1:3" x14ac:dyDescent="0.25">
      <c r="A10" t="e">
        <f>INDEX(resultados!$A$2:$ZZ$74, 4, MATCH($B$1, resultados!$A$1:$ZZ$1, 0))</f>
        <v>#N/A</v>
      </c>
      <c r="B10" t="e">
        <f>INDEX(resultados!$A$2:$ZZ$74, 4, MATCH($B$2, resultados!$A$1:$ZZ$1, 0))</f>
        <v>#N/A</v>
      </c>
      <c r="C10" t="e">
        <f>INDEX(resultados!$A$2:$ZZ$74, 4, MATCH($B$3, resultados!$A$1:$ZZ$1, 0))</f>
        <v>#N/A</v>
      </c>
    </row>
    <row r="11" spans="1:3" x14ac:dyDescent="0.25">
      <c r="A11" t="e">
        <f>INDEX(resultados!$A$2:$ZZ$74, 5, MATCH($B$1, resultados!$A$1:$ZZ$1, 0))</f>
        <v>#N/A</v>
      </c>
      <c r="B11" t="e">
        <f>INDEX(resultados!$A$2:$ZZ$74, 5, MATCH($B$2, resultados!$A$1:$ZZ$1, 0))</f>
        <v>#N/A</v>
      </c>
      <c r="C11" t="e">
        <f>INDEX(resultados!$A$2:$ZZ$74, 5, MATCH($B$3, resultados!$A$1:$ZZ$1, 0))</f>
        <v>#N/A</v>
      </c>
    </row>
    <row r="12" spans="1:3" x14ac:dyDescent="0.25">
      <c r="A12" t="e">
        <f>INDEX(resultados!$A$2:$ZZ$74, 6, MATCH($B$1, resultados!$A$1:$ZZ$1, 0))</f>
        <v>#N/A</v>
      </c>
      <c r="B12" t="e">
        <f>INDEX(resultados!$A$2:$ZZ$74, 6, MATCH($B$2, resultados!$A$1:$ZZ$1, 0))</f>
        <v>#N/A</v>
      </c>
      <c r="C12" t="e">
        <f>INDEX(resultados!$A$2:$ZZ$74, 6, MATCH($B$3, resultados!$A$1:$ZZ$1, 0))</f>
        <v>#N/A</v>
      </c>
    </row>
    <row r="13" spans="1:3" x14ac:dyDescent="0.25">
      <c r="A13" t="e">
        <f>INDEX(resultados!$A$2:$ZZ$74, 7, MATCH($B$1, resultados!$A$1:$ZZ$1, 0))</f>
        <v>#N/A</v>
      </c>
      <c r="B13" t="e">
        <f>INDEX(resultados!$A$2:$ZZ$74, 7, MATCH($B$2, resultados!$A$1:$ZZ$1, 0))</f>
        <v>#N/A</v>
      </c>
      <c r="C13" t="e">
        <f>INDEX(resultados!$A$2:$ZZ$74, 7, MATCH($B$3, resultados!$A$1:$ZZ$1, 0))</f>
        <v>#N/A</v>
      </c>
    </row>
    <row r="14" spans="1:3" x14ac:dyDescent="0.25">
      <c r="A14" t="e">
        <f>INDEX(resultados!$A$2:$ZZ$74, 8, MATCH($B$1, resultados!$A$1:$ZZ$1, 0))</f>
        <v>#N/A</v>
      </c>
      <c r="B14" t="e">
        <f>INDEX(resultados!$A$2:$ZZ$74, 8, MATCH($B$2, resultados!$A$1:$ZZ$1, 0))</f>
        <v>#N/A</v>
      </c>
      <c r="C14" t="e">
        <f>INDEX(resultados!$A$2:$ZZ$74, 8, MATCH($B$3, resultados!$A$1:$ZZ$1, 0))</f>
        <v>#N/A</v>
      </c>
    </row>
    <row r="15" spans="1:3" x14ac:dyDescent="0.25">
      <c r="A15" t="e">
        <f>INDEX(resultados!$A$2:$ZZ$74, 9, MATCH($B$1, resultados!$A$1:$ZZ$1, 0))</f>
        <v>#N/A</v>
      </c>
      <c r="B15" t="e">
        <f>INDEX(resultados!$A$2:$ZZ$74, 9, MATCH($B$2, resultados!$A$1:$ZZ$1, 0))</f>
        <v>#N/A</v>
      </c>
      <c r="C15" t="e">
        <f>INDEX(resultados!$A$2:$ZZ$74, 9, MATCH($B$3, resultados!$A$1:$ZZ$1, 0))</f>
        <v>#N/A</v>
      </c>
    </row>
    <row r="16" spans="1:3" x14ac:dyDescent="0.25">
      <c r="A16" t="e">
        <f>INDEX(resultados!$A$2:$ZZ$74, 10, MATCH($B$1, resultados!$A$1:$ZZ$1, 0))</f>
        <v>#N/A</v>
      </c>
      <c r="B16" t="e">
        <f>INDEX(resultados!$A$2:$ZZ$74, 10, MATCH($B$2, resultados!$A$1:$ZZ$1, 0))</f>
        <v>#N/A</v>
      </c>
      <c r="C16" t="e">
        <f>INDEX(resultados!$A$2:$ZZ$74, 10, MATCH($B$3, resultados!$A$1:$ZZ$1, 0))</f>
        <v>#N/A</v>
      </c>
    </row>
    <row r="17" spans="1:3" x14ac:dyDescent="0.25">
      <c r="A17" t="e">
        <f>INDEX(resultados!$A$2:$ZZ$74, 11, MATCH($B$1, resultados!$A$1:$ZZ$1, 0))</f>
        <v>#N/A</v>
      </c>
      <c r="B17" t="e">
        <f>INDEX(resultados!$A$2:$ZZ$74, 11, MATCH($B$2, resultados!$A$1:$ZZ$1, 0))</f>
        <v>#N/A</v>
      </c>
      <c r="C17" t="e">
        <f>INDEX(resultados!$A$2:$ZZ$74, 11, MATCH($B$3, resultados!$A$1:$ZZ$1, 0))</f>
        <v>#N/A</v>
      </c>
    </row>
    <row r="18" spans="1:3" x14ac:dyDescent="0.25">
      <c r="A18" t="e">
        <f>INDEX(resultados!$A$2:$ZZ$74, 12, MATCH($B$1, resultados!$A$1:$ZZ$1, 0))</f>
        <v>#N/A</v>
      </c>
      <c r="B18" t="e">
        <f>INDEX(resultados!$A$2:$ZZ$74, 12, MATCH($B$2, resultados!$A$1:$ZZ$1, 0))</f>
        <v>#N/A</v>
      </c>
      <c r="C18" t="e">
        <f>INDEX(resultados!$A$2:$ZZ$74, 12, MATCH($B$3, resultados!$A$1:$ZZ$1, 0))</f>
        <v>#N/A</v>
      </c>
    </row>
    <row r="19" spans="1:3" x14ac:dyDescent="0.25">
      <c r="A19" t="e">
        <f>INDEX(resultados!$A$2:$ZZ$74, 13, MATCH($B$1, resultados!$A$1:$ZZ$1, 0))</f>
        <v>#N/A</v>
      </c>
      <c r="B19" t="e">
        <f>INDEX(resultados!$A$2:$ZZ$74, 13, MATCH($B$2, resultados!$A$1:$ZZ$1, 0))</f>
        <v>#N/A</v>
      </c>
      <c r="C19" t="e">
        <f>INDEX(resultados!$A$2:$ZZ$74, 13, MATCH($B$3, resultados!$A$1:$ZZ$1, 0))</f>
        <v>#N/A</v>
      </c>
    </row>
    <row r="20" spans="1:3" x14ac:dyDescent="0.25">
      <c r="A20" t="e">
        <f>INDEX(resultados!$A$2:$ZZ$74, 14, MATCH($B$1, resultados!$A$1:$ZZ$1, 0))</f>
        <v>#N/A</v>
      </c>
      <c r="B20" t="e">
        <f>INDEX(resultados!$A$2:$ZZ$74, 14, MATCH($B$2, resultados!$A$1:$ZZ$1, 0))</f>
        <v>#N/A</v>
      </c>
      <c r="C20" t="e">
        <f>INDEX(resultados!$A$2:$ZZ$74, 14, MATCH($B$3, resultados!$A$1:$ZZ$1, 0))</f>
        <v>#N/A</v>
      </c>
    </row>
    <row r="21" spans="1:3" x14ac:dyDescent="0.25">
      <c r="A21" t="e">
        <f>INDEX(resultados!$A$2:$ZZ$74, 15, MATCH($B$1, resultados!$A$1:$ZZ$1, 0))</f>
        <v>#N/A</v>
      </c>
      <c r="B21" t="e">
        <f>INDEX(resultados!$A$2:$ZZ$74, 15, MATCH($B$2, resultados!$A$1:$ZZ$1, 0))</f>
        <v>#N/A</v>
      </c>
      <c r="C21" t="e">
        <f>INDEX(resultados!$A$2:$ZZ$74, 15, MATCH($B$3, resultados!$A$1:$ZZ$1, 0))</f>
        <v>#N/A</v>
      </c>
    </row>
    <row r="22" spans="1:3" x14ac:dyDescent="0.25">
      <c r="A22" t="e">
        <f>INDEX(resultados!$A$2:$ZZ$74, 16, MATCH($B$1, resultados!$A$1:$ZZ$1, 0))</f>
        <v>#N/A</v>
      </c>
      <c r="B22" t="e">
        <f>INDEX(resultados!$A$2:$ZZ$74, 16, MATCH($B$2, resultados!$A$1:$ZZ$1, 0))</f>
        <v>#N/A</v>
      </c>
      <c r="C22" t="e">
        <f>INDEX(resultados!$A$2:$ZZ$74, 16, MATCH($B$3, resultados!$A$1:$ZZ$1, 0))</f>
        <v>#N/A</v>
      </c>
    </row>
    <row r="23" spans="1:3" x14ac:dyDescent="0.25">
      <c r="A23" t="e">
        <f>INDEX(resultados!$A$2:$ZZ$74, 17, MATCH($B$1, resultados!$A$1:$ZZ$1, 0))</f>
        <v>#N/A</v>
      </c>
      <c r="B23" t="e">
        <f>INDEX(resultados!$A$2:$ZZ$74, 17, MATCH($B$2, resultados!$A$1:$ZZ$1, 0))</f>
        <v>#N/A</v>
      </c>
      <c r="C23" t="e">
        <f>INDEX(resultados!$A$2:$ZZ$74, 17, MATCH($B$3, resultados!$A$1:$ZZ$1, 0))</f>
        <v>#N/A</v>
      </c>
    </row>
    <row r="24" spans="1:3" x14ac:dyDescent="0.25">
      <c r="A24" t="e">
        <f>INDEX(resultados!$A$2:$ZZ$74, 18, MATCH($B$1, resultados!$A$1:$ZZ$1, 0))</f>
        <v>#N/A</v>
      </c>
      <c r="B24" t="e">
        <f>INDEX(resultados!$A$2:$ZZ$74, 18, MATCH($B$2, resultados!$A$1:$ZZ$1, 0))</f>
        <v>#N/A</v>
      </c>
      <c r="C24" t="e">
        <f>INDEX(resultados!$A$2:$ZZ$74, 18, MATCH($B$3, resultados!$A$1:$ZZ$1, 0))</f>
        <v>#N/A</v>
      </c>
    </row>
    <row r="25" spans="1:3" x14ac:dyDescent="0.25">
      <c r="A25" t="e">
        <f>INDEX(resultados!$A$2:$ZZ$74, 19, MATCH($B$1, resultados!$A$1:$ZZ$1, 0))</f>
        <v>#N/A</v>
      </c>
      <c r="B25" t="e">
        <f>INDEX(resultados!$A$2:$ZZ$74, 19, MATCH($B$2, resultados!$A$1:$ZZ$1, 0))</f>
        <v>#N/A</v>
      </c>
      <c r="C25" t="e">
        <f>INDEX(resultados!$A$2:$ZZ$74, 19, MATCH($B$3, resultados!$A$1:$ZZ$1, 0))</f>
        <v>#N/A</v>
      </c>
    </row>
    <row r="26" spans="1:3" x14ac:dyDescent="0.25">
      <c r="A26" t="e">
        <f>INDEX(resultados!$A$2:$ZZ$74, 20, MATCH($B$1, resultados!$A$1:$ZZ$1, 0))</f>
        <v>#N/A</v>
      </c>
      <c r="B26" t="e">
        <f>INDEX(resultados!$A$2:$ZZ$74, 20, MATCH($B$2, resultados!$A$1:$ZZ$1, 0))</f>
        <v>#N/A</v>
      </c>
      <c r="C26" t="e">
        <f>INDEX(resultados!$A$2:$ZZ$74, 20, MATCH($B$3, resultados!$A$1:$ZZ$1, 0))</f>
        <v>#N/A</v>
      </c>
    </row>
    <row r="27" spans="1:3" x14ac:dyDescent="0.25">
      <c r="A27" t="e">
        <f>INDEX(resultados!$A$2:$ZZ$74, 21, MATCH($B$1, resultados!$A$1:$ZZ$1, 0))</f>
        <v>#N/A</v>
      </c>
      <c r="B27" t="e">
        <f>INDEX(resultados!$A$2:$ZZ$74, 21, MATCH($B$2, resultados!$A$1:$ZZ$1, 0))</f>
        <v>#N/A</v>
      </c>
      <c r="C27" t="e">
        <f>INDEX(resultados!$A$2:$ZZ$74, 21, MATCH($B$3, resultados!$A$1:$ZZ$1, 0))</f>
        <v>#N/A</v>
      </c>
    </row>
    <row r="28" spans="1:3" x14ac:dyDescent="0.25">
      <c r="A28" t="e">
        <f>INDEX(resultados!$A$2:$ZZ$74, 22, MATCH($B$1, resultados!$A$1:$ZZ$1, 0))</f>
        <v>#N/A</v>
      </c>
      <c r="B28" t="e">
        <f>INDEX(resultados!$A$2:$ZZ$74, 22, MATCH($B$2, resultados!$A$1:$ZZ$1, 0))</f>
        <v>#N/A</v>
      </c>
      <c r="C28" t="e">
        <f>INDEX(resultados!$A$2:$ZZ$74, 22, MATCH($B$3, resultados!$A$1:$ZZ$1, 0))</f>
        <v>#N/A</v>
      </c>
    </row>
    <row r="29" spans="1:3" x14ac:dyDescent="0.25">
      <c r="A29" t="e">
        <f>INDEX(resultados!$A$2:$ZZ$74, 23, MATCH($B$1, resultados!$A$1:$ZZ$1, 0))</f>
        <v>#N/A</v>
      </c>
      <c r="B29" t="e">
        <f>INDEX(resultados!$A$2:$ZZ$74, 23, MATCH($B$2, resultados!$A$1:$ZZ$1, 0))</f>
        <v>#N/A</v>
      </c>
      <c r="C29" t="e">
        <f>INDEX(resultados!$A$2:$ZZ$74, 23, MATCH($B$3, resultados!$A$1:$ZZ$1, 0))</f>
        <v>#N/A</v>
      </c>
    </row>
    <row r="30" spans="1:3" x14ac:dyDescent="0.25">
      <c r="A30" t="e">
        <f>INDEX(resultados!$A$2:$ZZ$74, 24, MATCH($B$1, resultados!$A$1:$ZZ$1, 0))</f>
        <v>#N/A</v>
      </c>
      <c r="B30" t="e">
        <f>INDEX(resultados!$A$2:$ZZ$74, 24, MATCH($B$2, resultados!$A$1:$ZZ$1, 0))</f>
        <v>#N/A</v>
      </c>
      <c r="C30" t="e">
        <f>INDEX(resultados!$A$2:$ZZ$74, 24, MATCH($B$3, resultados!$A$1:$ZZ$1, 0))</f>
        <v>#N/A</v>
      </c>
    </row>
    <row r="31" spans="1:3" x14ac:dyDescent="0.25">
      <c r="A31" t="e">
        <f>INDEX(resultados!$A$2:$ZZ$74, 25, MATCH($B$1, resultados!$A$1:$ZZ$1, 0))</f>
        <v>#N/A</v>
      </c>
      <c r="B31" t="e">
        <f>INDEX(resultados!$A$2:$ZZ$74, 25, MATCH($B$2, resultados!$A$1:$ZZ$1, 0))</f>
        <v>#N/A</v>
      </c>
      <c r="C31" t="e">
        <f>INDEX(resultados!$A$2:$ZZ$74, 25, MATCH($B$3, resultados!$A$1:$ZZ$1, 0))</f>
        <v>#N/A</v>
      </c>
    </row>
    <row r="32" spans="1:3" x14ac:dyDescent="0.25">
      <c r="A32" t="e">
        <f>INDEX(resultados!$A$2:$ZZ$74, 26, MATCH($B$1, resultados!$A$1:$ZZ$1, 0))</f>
        <v>#N/A</v>
      </c>
      <c r="B32" t="e">
        <f>INDEX(resultados!$A$2:$ZZ$74, 26, MATCH($B$2, resultados!$A$1:$ZZ$1, 0))</f>
        <v>#N/A</v>
      </c>
      <c r="C32" t="e">
        <f>INDEX(resultados!$A$2:$ZZ$74, 26, MATCH($B$3, resultados!$A$1:$ZZ$1, 0))</f>
        <v>#N/A</v>
      </c>
    </row>
    <row r="33" spans="1:3" x14ac:dyDescent="0.25">
      <c r="A33" t="e">
        <f>INDEX(resultados!$A$2:$ZZ$74, 27, MATCH($B$1, resultados!$A$1:$ZZ$1, 0))</f>
        <v>#N/A</v>
      </c>
      <c r="B33" t="e">
        <f>INDEX(resultados!$A$2:$ZZ$74, 27, MATCH($B$2, resultados!$A$1:$ZZ$1, 0))</f>
        <v>#N/A</v>
      </c>
      <c r="C33" t="e">
        <f>INDEX(resultados!$A$2:$ZZ$74, 27, MATCH($B$3, resultados!$A$1:$ZZ$1, 0))</f>
        <v>#N/A</v>
      </c>
    </row>
    <row r="34" spans="1:3" x14ac:dyDescent="0.25">
      <c r="A34" t="e">
        <f>INDEX(resultados!$A$2:$ZZ$74, 28, MATCH($B$1, resultados!$A$1:$ZZ$1, 0))</f>
        <v>#N/A</v>
      </c>
      <c r="B34" t="e">
        <f>INDEX(resultados!$A$2:$ZZ$74, 28, MATCH($B$2, resultados!$A$1:$ZZ$1, 0))</f>
        <v>#N/A</v>
      </c>
      <c r="C34" t="e">
        <f>INDEX(resultados!$A$2:$ZZ$74, 28, MATCH($B$3, resultados!$A$1:$ZZ$1, 0))</f>
        <v>#N/A</v>
      </c>
    </row>
    <row r="35" spans="1:3" x14ac:dyDescent="0.25">
      <c r="A35" t="e">
        <f>INDEX(resultados!$A$2:$ZZ$74, 29, MATCH($B$1, resultados!$A$1:$ZZ$1, 0))</f>
        <v>#N/A</v>
      </c>
      <c r="B35" t="e">
        <f>INDEX(resultados!$A$2:$ZZ$74, 29, MATCH($B$2, resultados!$A$1:$ZZ$1, 0))</f>
        <v>#N/A</v>
      </c>
      <c r="C35" t="e">
        <f>INDEX(resultados!$A$2:$ZZ$74, 29, MATCH($B$3, resultados!$A$1:$ZZ$1, 0))</f>
        <v>#N/A</v>
      </c>
    </row>
    <row r="36" spans="1:3" x14ac:dyDescent="0.25">
      <c r="A36" t="e">
        <f>INDEX(resultados!$A$2:$ZZ$74, 30, MATCH($B$1, resultados!$A$1:$ZZ$1, 0))</f>
        <v>#N/A</v>
      </c>
      <c r="B36" t="e">
        <f>INDEX(resultados!$A$2:$ZZ$74, 30, MATCH($B$2, resultados!$A$1:$ZZ$1, 0))</f>
        <v>#N/A</v>
      </c>
      <c r="C36" t="e">
        <f>INDEX(resultados!$A$2:$ZZ$74, 30, MATCH($B$3, resultados!$A$1:$ZZ$1, 0))</f>
        <v>#N/A</v>
      </c>
    </row>
    <row r="37" spans="1:3" x14ac:dyDescent="0.25">
      <c r="A37" t="e">
        <f>INDEX(resultados!$A$2:$ZZ$74, 31, MATCH($B$1, resultados!$A$1:$ZZ$1, 0))</f>
        <v>#N/A</v>
      </c>
      <c r="B37" t="e">
        <f>INDEX(resultados!$A$2:$ZZ$74, 31, MATCH($B$2, resultados!$A$1:$ZZ$1, 0))</f>
        <v>#N/A</v>
      </c>
      <c r="C37" t="e">
        <f>INDEX(resultados!$A$2:$ZZ$74, 31, MATCH($B$3, resultados!$A$1:$ZZ$1, 0))</f>
        <v>#N/A</v>
      </c>
    </row>
    <row r="38" spans="1:3" x14ac:dyDescent="0.25">
      <c r="A38" t="e">
        <f>INDEX(resultados!$A$2:$ZZ$74, 32, MATCH($B$1, resultados!$A$1:$ZZ$1, 0))</f>
        <v>#N/A</v>
      </c>
      <c r="B38" t="e">
        <f>INDEX(resultados!$A$2:$ZZ$74, 32, MATCH($B$2, resultados!$A$1:$ZZ$1, 0))</f>
        <v>#N/A</v>
      </c>
      <c r="C38" t="e">
        <f>INDEX(resultados!$A$2:$ZZ$74, 32, MATCH($B$3, resultados!$A$1:$ZZ$1, 0))</f>
        <v>#N/A</v>
      </c>
    </row>
    <row r="39" spans="1:3" x14ac:dyDescent="0.25">
      <c r="A39" t="e">
        <f>INDEX(resultados!$A$2:$ZZ$74, 33, MATCH($B$1, resultados!$A$1:$ZZ$1, 0))</f>
        <v>#N/A</v>
      </c>
      <c r="B39" t="e">
        <f>INDEX(resultados!$A$2:$ZZ$74, 33, MATCH($B$2, resultados!$A$1:$ZZ$1, 0))</f>
        <v>#N/A</v>
      </c>
      <c r="C39" t="e">
        <f>INDEX(resultados!$A$2:$ZZ$74, 33, MATCH($B$3, resultados!$A$1:$ZZ$1, 0))</f>
        <v>#N/A</v>
      </c>
    </row>
    <row r="40" spans="1:3" x14ac:dyDescent="0.25">
      <c r="A40" t="e">
        <f>INDEX(resultados!$A$2:$ZZ$74, 34, MATCH($B$1, resultados!$A$1:$ZZ$1, 0))</f>
        <v>#N/A</v>
      </c>
      <c r="B40" t="e">
        <f>INDEX(resultados!$A$2:$ZZ$74, 34, MATCH($B$2, resultados!$A$1:$ZZ$1, 0))</f>
        <v>#N/A</v>
      </c>
      <c r="C40" t="e">
        <f>INDEX(resultados!$A$2:$ZZ$74, 34, MATCH($B$3, resultados!$A$1:$ZZ$1, 0))</f>
        <v>#N/A</v>
      </c>
    </row>
    <row r="41" spans="1:3" x14ac:dyDescent="0.25">
      <c r="A41" t="e">
        <f>INDEX(resultados!$A$2:$ZZ$74, 35, MATCH($B$1, resultados!$A$1:$ZZ$1, 0))</f>
        <v>#N/A</v>
      </c>
      <c r="B41" t="e">
        <f>INDEX(resultados!$A$2:$ZZ$74, 35, MATCH($B$2, resultados!$A$1:$ZZ$1, 0))</f>
        <v>#N/A</v>
      </c>
      <c r="C41" t="e">
        <f>INDEX(resultados!$A$2:$ZZ$74, 35, MATCH($B$3, resultados!$A$1:$ZZ$1, 0))</f>
        <v>#N/A</v>
      </c>
    </row>
    <row r="42" spans="1:3" x14ac:dyDescent="0.25">
      <c r="A42" t="e">
        <f>INDEX(resultados!$A$2:$ZZ$74, 36, MATCH($B$1, resultados!$A$1:$ZZ$1, 0))</f>
        <v>#N/A</v>
      </c>
      <c r="B42" t="e">
        <f>INDEX(resultados!$A$2:$ZZ$74, 36, MATCH($B$2, resultados!$A$1:$ZZ$1, 0))</f>
        <v>#N/A</v>
      </c>
      <c r="C42" t="e">
        <f>INDEX(resultados!$A$2:$ZZ$74, 36, MATCH($B$3, resultados!$A$1:$ZZ$1, 0))</f>
        <v>#N/A</v>
      </c>
    </row>
    <row r="43" spans="1:3" x14ac:dyDescent="0.25">
      <c r="A43" t="e">
        <f>INDEX(resultados!$A$2:$ZZ$74, 37, MATCH($B$1, resultados!$A$1:$ZZ$1, 0))</f>
        <v>#N/A</v>
      </c>
      <c r="B43" t="e">
        <f>INDEX(resultados!$A$2:$ZZ$74, 37, MATCH($B$2, resultados!$A$1:$ZZ$1, 0))</f>
        <v>#N/A</v>
      </c>
      <c r="C43" t="e">
        <f>INDEX(resultados!$A$2:$ZZ$74, 37, MATCH($B$3, resultados!$A$1:$ZZ$1, 0))</f>
        <v>#N/A</v>
      </c>
    </row>
    <row r="44" spans="1:3" x14ac:dyDescent="0.25">
      <c r="A44" t="e">
        <f>INDEX(resultados!$A$2:$ZZ$74, 38, MATCH($B$1, resultados!$A$1:$ZZ$1, 0))</f>
        <v>#N/A</v>
      </c>
      <c r="B44" t="e">
        <f>INDEX(resultados!$A$2:$ZZ$74, 38, MATCH($B$2, resultados!$A$1:$ZZ$1, 0))</f>
        <v>#N/A</v>
      </c>
      <c r="C44" t="e">
        <f>INDEX(resultados!$A$2:$ZZ$74, 38, MATCH($B$3, resultados!$A$1:$ZZ$1, 0))</f>
        <v>#N/A</v>
      </c>
    </row>
    <row r="45" spans="1:3" x14ac:dyDescent="0.25">
      <c r="A45" t="e">
        <f>INDEX(resultados!$A$2:$ZZ$74, 39, MATCH($B$1, resultados!$A$1:$ZZ$1, 0))</f>
        <v>#N/A</v>
      </c>
      <c r="B45" t="e">
        <f>INDEX(resultados!$A$2:$ZZ$74, 39, MATCH($B$2, resultados!$A$1:$ZZ$1, 0))</f>
        <v>#N/A</v>
      </c>
      <c r="C45" t="e">
        <f>INDEX(resultados!$A$2:$ZZ$74, 39, MATCH($B$3, resultados!$A$1:$ZZ$1, 0))</f>
        <v>#N/A</v>
      </c>
    </row>
    <row r="46" spans="1:3" x14ac:dyDescent="0.25">
      <c r="A46" t="e">
        <f>INDEX(resultados!$A$2:$ZZ$74, 40, MATCH($B$1, resultados!$A$1:$ZZ$1, 0))</f>
        <v>#N/A</v>
      </c>
      <c r="B46" t="e">
        <f>INDEX(resultados!$A$2:$ZZ$74, 40, MATCH($B$2, resultados!$A$1:$ZZ$1, 0))</f>
        <v>#N/A</v>
      </c>
      <c r="C46" t="e">
        <f>INDEX(resultados!$A$2:$ZZ$74, 40, MATCH($B$3, resultados!$A$1:$ZZ$1, 0))</f>
        <v>#N/A</v>
      </c>
    </row>
    <row r="47" spans="1:3" x14ac:dyDescent="0.25">
      <c r="A47" t="e">
        <f>INDEX(resultados!$A$2:$ZZ$74, 41, MATCH($B$1, resultados!$A$1:$ZZ$1, 0))</f>
        <v>#N/A</v>
      </c>
      <c r="B47" t="e">
        <f>INDEX(resultados!$A$2:$ZZ$74, 41, MATCH($B$2, resultados!$A$1:$ZZ$1, 0))</f>
        <v>#N/A</v>
      </c>
      <c r="C47" t="e">
        <f>INDEX(resultados!$A$2:$ZZ$74, 41, MATCH($B$3, resultados!$A$1:$ZZ$1, 0))</f>
        <v>#N/A</v>
      </c>
    </row>
    <row r="48" spans="1:3" x14ac:dyDescent="0.25">
      <c r="A48" t="e">
        <f>INDEX(resultados!$A$2:$ZZ$74, 42, MATCH($B$1, resultados!$A$1:$ZZ$1, 0))</f>
        <v>#N/A</v>
      </c>
      <c r="B48" t="e">
        <f>INDEX(resultados!$A$2:$ZZ$74, 42, MATCH($B$2, resultados!$A$1:$ZZ$1, 0))</f>
        <v>#N/A</v>
      </c>
      <c r="C48" t="e">
        <f>INDEX(resultados!$A$2:$ZZ$74, 42, MATCH($B$3, resultados!$A$1:$ZZ$1, 0))</f>
        <v>#N/A</v>
      </c>
    </row>
    <row r="49" spans="1:3" x14ac:dyDescent="0.25">
      <c r="A49" t="e">
        <f>INDEX(resultados!$A$2:$ZZ$74, 43, MATCH($B$1, resultados!$A$1:$ZZ$1, 0))</f>
        <v>#N/A</v>
      </c>
      <c r="B49" t="e">
        <f>INDEX(resultados!$A$2:$ZZ$74, 43, MATCH($B$2, resultados!$A$1:$ZZ$1, 0))</f>
        <v>#N/A</v>
      </c>
      <c r="C49" t="e">
        <f>INDEX(resultados!$A$2:$ZZ$74, 43, MATCH($B$3, resultados!$A$1:$ZZ$1, 0))</f>
        <v>#N/A</v>
      </c>
    </row>
    <row r="50" spans="1:3" x14ac:dyDescent="0.25">
      <c r="A50" t="e">
        <f>INDEX(resultados!$A$2:$ZZ$74, 44, MATCH($B$1, resultados!$A$1:$ZZ$1, 0))</f>
        <v>#N/A</v>
      </c>
      <c r="B50" t="e">
        <f>INDEX(resultados!$A$2:$ZZ$74, 44, MATCH($B$2, resultados!$A$1:$ZZ$1, 0))</f>
        <v>#N/A</v>
      </c>
      <c r="C50" t="e">
        <f>INDEX(resultados!$A$2:$ZZ$74, 44, MATCH($B$3, resultados!$A$1:$ZZ$1, 0))</f>
        <v>#N/A</v>
      </c>
    </row>
    <row r="51" spans="1:3" x14ac:dyDescent="0.25">
      <c r="A51" t="e">
        <f>INDEX(resultados!$A$2:$ZZ$74, 45, MATCH($B$1, resultados!$A$1:$ZZ$1, 0))</f>
        <v>#N/A</v>
      </c>
      <c r="B51" t="e">
        <f>INDEX(resultados!$A$2:$ZZ$74, 45, MATCH($B$2, resultados!$A$1:$ZZ$1, 0))</f>
        <v>#N/A</v>
      </c>
      <c r="C51" t="e">
        <f>INDEX(resultados!$A$2:$ZZ$74, 45, MATCH($B$3, resultados!$A$1:$ZZ$1, 0))</f>
        <v>#N/A</v>
      </c>
    </row>
    <row r="52" spans="1:3" x14ac:dyDescent="0.25">
      <c r="A52" t="e">
        <f>INDEX(resultados!$A$2:$ZZ$74, 46, MATCH($B$1, resultados!$A$1:$ZZ$1, 0))</f>
        <v>#N/A</v>
      </c>
      <c r="B52" t="e">
        <f>INDEX(resultados!$A$2:$ZZ$74, 46, MATCH($B$2, resultados!$A$1:$ZZ$1, 0))</f>
        <v>#N/A</v>
      </c>
      <c r="C52" t="e">
        <f>INDEX(resultados!$A$2:$ZZ$74, 46, MATCH($B$3, resultados!$A$1:$ZZ$1, 0))</f>
        <v>#N/A</v>
      </c>
    </row>
    <row r="53" spans="1:3" x14ac:dyDescent="0.25">
      <c r="A53" t="e">
        <f>INDEX(resultados!$A$2:$ZZ$74, 47, MATCH($B$1, resultados!$A$1:$ZZ$1, 0))</f>
        <v>#N/A</v>
      </c>
      <c r="B53" t="e">
        <f>INDEX(resultados!$A$2:$ZZ$74, 47, MATCH($B$2, resultados!$A$1:$ZZ$1, 0))</f>
        <v>#N/A</v>
      </c>
      <c r="C53" t="e">
        <f>INDEX(resultados!$A$2:$ZZ$74, 47, MATCH($B$3, resultados!$A$1:$ZZ$1, 0))</f>
        <v>#N/A</v>
      </c>
    </row>
    <row r="54" spans="1:3" x14ac:dyDescent="0.25">
      <c r="A54" t="e">
        <f>INDEX(resultados!$A$2:$ZZ$74, 48, MATCH($B$1, resultados!$A$1:$ZZ$1, 0))</f>
        <v>#N/A</v>
      </c>
      <c r="B54" t="e">
        <f>INDEX(resultados!$A$2:$ZZ$74, 48, MATCH($B$2, resultados!$A$1:$ZZ$1, 0))</f>
        <v>#N/A</v>
      </c>
      <c r="C54" t="e">
        <f>INDEX(resultados!$A$2:$ZZ$74, 48, MATCH($B$3, resultados!$A$1:$ZZ$1, 0))</f>
        <v>#N/A</v>
      </c>
    </row>
    <row r="55" spans="1:3" x14ac:dyDescent="0.25">
      <c r="A55" t="e">
        <f>INDEX(resultados!$A$2:$ZZ$74, 49, MATCH($B$1, resultados!$A$1:$ZZ$1, 0))</f>
        <v>#N/A</v>
      </c>
      <c r="B55" t="e">
        <f>INDEX(resultados!$A$2:$ZZ$74, 49, MATCH($B$2, resultados!$A$1:$ZZ$1, 0))</f>
        <v>#N/A</v>
      </c>
      <c r="C55" t="e">
        <f>INDEX(resultados!$A$2:$ZZ$74, 49, MATCH($B$3, resultados!$A$1:$ZZ$1, 0))</f>
        <v>#N/A</v>
      </c>
    </row>
    <row r="56" spans="1:3" x14ac:dyDescent="0.25">
      <c r="A56" t="e">
        <f>INDEX(resultados!$A$2:$ZZ$74, 50, MATCH($B$1, resultados!$A$1:$ZZ$1, 0))</f>
        <v>#N/A</v>
      </c>
      <c r="B56" t="e">
        <f>INDEX(resultados!$A$2:$ZZ$74, 50, MATCH($B$2, resultados!$A$1:$ZZ$1, 0))</f>
        <v>#N/A</v>
      </c>
      <c r="C56" t="e">
        <f>INDEX(resultados!$A$2:$ZZ$74, 50, MATCH($B$3, resultados!$A$1:$ZZ$1, 0))</f>
        <v>#N/A</v>
      </c>
    </row>
    <row r="57" spans="1:3" x14ac:dyDescent="0.25">
      <c r="A57" t="e">
        <f>INDEX(resultados!$A$2:$ZZ$74, 51, MATCH($B$1, resultados!$A$1:$ZZ$1, 0))</f>
        <v>#N/A</v>
      </c>
      <c r="B57" t="e">
        <f>INDEX(resultados!$A$2:$ZZ$74, 51, MATCH($B$2, resultados!$A$1:$ZZ$1, 0))</f>
        <v>#N/A</v>
      </c>
      <c r="C57" t="e">
        <f>INDEX(resultados!$A$2:$ZZ$74, 51, MATCH($B$3, resultados!$A$1:$ZZ$1, 0))</f>
        <v>#N/A</v>
      </c>
    </row>
    <row r="58" spans="1:3" x14ac:dyDescent="0.25">
      <c r="A58" t="e">
        <f>INDEX(resultados!$A$2:$ZZ$74, 52, MATCH($B$1, resultados!$A$1:$ZZ$1, 0))</f>
        <v>#N/A</v>
      </c>
      <c r="B58" t="e">
        <f>INDEX(resultados!$A$2:$ZZ$74, 52, MATCH($B$2, resultados!$A$1:$ZZ$1, 0))</f>
        <v>#N/A</v>
      </c>
      <c r="C58" t="e">
        <f>INDEX(resultados!$A$2:$ZZ$74, 52, MATCH($B$3, resultados!$A$1:$ZZ$1, 0))</f>
        <v>#N/A</v>
      </c>
    </row>
    <row r="59" spans="1:3" x14ac:dyDescent="0.25">
      <c r="A59" t="e">
        <f>INDEX(resultados!$A$2:$ZZ$74, 53, MATCH($B$1, resultados!$A$1:$ZZ$1, 0))</f>
        <v>#N/A</v>
      </c>
      <c r="B59" t="e">
        <f>INDEX(resultados!$A$2:$ZZ$74, 53, MATCH($B$2, resultados!$A$1:$ZZ$1, 0))</f>
        <v>#N/A</v>
      </c>
      <c r="C59" t="e">
        <f>INDEX(resultados!$A$2:$ZZ$74, 53, MATCH($B$3, resultados!$A$1:$ZZ$1, 0))</f>
        <v>#N/A</v>
      </c>
    </row>
    <row r="60" spans="1:3" x14ac:dyDescent="0.25">
      <c r="A60" t="e">
        <f>INDEX(resultados!$A$2:$ZZ$74, 54, MATCH($B$1, resultados!$A$1:$ZZ$1, 0))</f>
        <v>#N/A</v>
      </c>
      <c r="B60" t="e">
        <f>INDEX(resultados!$A$2:$ZZ$74, 54, MATCH($B$2, resultados!$A$1:$ZZ$1, 0))</f>
        <v>#N/A</v>
      </c>
      <c r="C60" t="e">
        <f>INDEX(resultados!$A$2:$ZZ$74, 54, MATCH($B$3, resultados!$A$1:$ZZ$1, 0))</f>
        <v>#N/A</v>
      </c>
    </row>
    <row r="61" spans="1:3" x14ac:dyDescent="0.25">
      <c r="A61" t="e">
        <f>INDEX(resultados!$A$2:$ZZ$74, 55, MATCH($B$1, resultados!$A$1:$ZZ$1, 0))</f>
        <v>#N/A</v>
      </c>
      <c r="B61" t="e">
        <f>INDEX(resultados!$A$2:$ZZ$74, 55, MATCH($B$2, resultados!$A$1:$ZZ$1, 0))</f>
        <v>#N/A</v>
      </c>
      <c r="C61" t="e">
        <f>INDEX(resultados!$A$2:$ZZ$74, 55, MATCH($B$3, resultados!$A$1:$ZZ$1, 0))</f>
        <v>#N/A</v>
      </c>
    </row>
    <row r="62" spans="1:3" x14ac:dyDescent="0.25">
      <c r="A62" t="e">
        <f>INDEX(resultados!$A$2:$ZZ$74, 56, MATCH($B$1, resultados!$A$1:$ZZ$1, 0))</f>
        <v>#N/A</v>
      </c>
      <c r="B62" t="e">
        <f>INDEX(resultados!$A$2:$ZZ$74, 56, MATCH($B$2, resultados!$A$1:$ZZ$1, 0))</f>
        <v>#N/A</v>
      </c>
      <c r="C62" t="e">
        <f>INDEX(resultados!$A$2:$ZZ$74, 56, MATCH($B$3, resultados!$A$1:$ZZ$1, 0))</f>
        <v>#N/A</v>
      </c>
    </row>
    <row r="63" spans="1:3" x14ac:dyDescent="0.25">
      <c r="A63" t="e">
        <f>INDEX(resultados!$A$2:$ZZ$74, 57, MATCH($B$1, resultados!$A$1:$ZZ$1, 0))</f>
        <v>#N/A</v>
      </c>
      <c r="B63" t="e">
        <f>INDEX(resultados!$A$2:$ZZ$74, 57, MATCH($B$2, resultados!$A$1:$ZZ$1, 0))</f>
        <v>#N/A</v>
      </c>
      <c r="C63" t="e">
        <f>INDEX(resultados!$A$2:$ZZ$74, 57, MATCH($B$3, resultados!$A$1:$ZZ$1, 0))</f>
        <v>#N/A</v>
      </c>
    </row>
    <row r="64" spans="1:3" x14ac:dyDescent="0.25">
      <c r="A64" t="e">
        <f>INDEX(resultados!$A$2:$ZZ$74, 58, MATCH($B$1, resultados!$A$1:$ZZ$1, 0))</f>
        <v>#N/A</v>
      </c>
      <c r="B64" t="e">
        <f>INDEX(resultados!$A$2:$ZZ$74, 58, MATCH($B$2, resultados!$A$1:$ZZ$1, 0))</f>
        <v>#N/A</v>
      </c>
      <c r="C64" t="e">
        <f>INDEX(resultados!$A$2:$ZZ$74, 58, MATCH($B$3, resultados!$A$1:$ZZ$1, 0))</f>
        <v>#N/A</v>
      </c>
    </row>
    <row r="65" spans="1:3" x14ac:dyDescent="0.25">
      <c r="A65" t="e">
        <f>INDEX(resultados!$A$2:$ZZ$74, 59, MATCH($B$1, resultados!$A$1:$ZZ$1, 0))</f>
        <v>#N/A</v>
      </c>
      <c r="B65" t="e">
        <f>INDEX(resultados!$A$2:$ZZ$74, 59, MATCH($B$2, resultados!$A$1:$ZZ$1, 0))</f>
        <v>#N/A</v>
      </c>
      <c r="C65" t="e">
        <f>INDEX(resultados!$A$2:$ZZ$74, 59, MATCH($B$3, resultados!$A$1:$ZZ$1, 0))</f>
        <v>#N/A</v>
      </c>
    </row>
    <row r="66" spans="1:3" x14ac:dyDescent="0.25">
      <c r="A66" t="e">
        <f>INDEX(resultados!$A$2:$ZZ$74, 60, MATCH($B$1, resultados!$A$1:$ZZ$1, 0))</f>
        <v>#N/A</v>
      </c>
      <c r="B66" t="e">
        <f>INDEX(resultados!$A$2:$ZZ$74, 60, MATCH($B$2, resultados!$A$1:$ZZ$1, 0))</f>
        <v>#N/A</v>
      </c>
      <c r="C66" t="e">
        <f>INDEX(resultados!$A$2:$ZZ$74, 60, MATCH($B$3, resultados!$A$1:$ZZ$1, 0))</f>
        <v>#N/A</v>
      </c>
    </row>
    <row r="67" spans="1:3" x14ac:dyDescent="0.25">
      <c r="A67" t="e">
        <f>INDEX(resultados!$A$2:$ZZ$74, 61, MATCH($B$1, resultados!$A$1:$ZZ$1, 0))</f>
        <v>#N/A</v>
      </c>
      <c r="B67" t="e">
        <f>INDEX(resultados!$A$2:$ZZ$74, 61, MATCH($B$2, resultados!$A$1:$ZZ$1, 0))</f>
        <v>#N/A</v>
      </c>
      <c r="C67" t="e">
        <f>INDEX(resultados!$A$2:$ZZ$74, 61, MATCH($B$3, resultados!$A$1:$ZZ$1, 0))</f>
        <v>#N/A</v>
      </c>
    </row>
    <row r="68" spans="1:3" x14ac:dyDescent="0.25">
      <c r="A68" t="e">
        <f>INDEX(resultados!$A$2:$ZZ$74, 62, MATCH($B$1, resultados!$A$1:$ZZ$1, 0))</f>
        <v>#N/A</v>
      </c>
      <c r="B68" t="e">
        <f>INDEX(resultados!$A$2:$ZZ$74, 62, MATCH($B$2, resultados!$A$1:$ZZ$1, 0))</f>
        <v>#N/A</v>
      </c>
      <c r="C68" t="e">
        <f>INDEX(resultados!$A$2:$ZZ$74, 62, MATCH($B$3, resultados!$A$1:$ZZ$1, 0))</f>
        <v>#N/A</v>
      </c>
    </row>
    <row r="69" spans="1:3" x14ac:dyDescent="0.25">
      <c r="A69" t="e">
        <f>INDEX(resultados!$A$2:$ZZ$74, 63, MATCH($B$1, resultados!$A$1:$ZZ$1, 0))</f>
        <v>#N/A</v>
      </c>
      <c r="B69" t="e">
        <f>INDEX(resultados!$A$2:$ZZ$74, 63, MATCH($B$2, resultados!$A$1:$ZZ$1, 0))</f>
        <v>#N/A</v>
      </c>
      <c r="C69" t="e">
        <f>INDEX(resultados!$A$2:$ZZ$74, 63, MATCH($B$3, resultados!$A$1:$ZZ$1, 0))</f>
        <v>#N/A</v>
      </c>
    </row>
    <row r="70" spans="1:3" x14ac:dyDescent="0.25">
      <c r="A70" t="e">
        <f>INDEX(resultados!$A$2:$ZZ$74, 64, MATCH($B$1, resultados!$A$1:$ZZ$1, 0))</f>
        <v>#N/A</v>
      </c>
      <c r="B70" t="e">
        <f>INDEX(resultados!$A$2:$ZZ$74, 64, MATCH($B$2, resultados!$A$1:$ZZ$1, 0))</f>
        <v>#N/A</v>
      </c>
      <c r="C70" t="e">
        <f>INDEX(resultados!$A$2:$ZZ$74, 64, MATCH($B$3, resultados!$A$1:$ZZ$1, 0))</f>
        <v>#N/A</v>
      </c>
    </row>
    <row r="71" spans="1:3" x14ac:dyDescent="0.25">
      <c r="A71" t="e">
        <f>INDEX(resultados!$A$2:$ZZ$74, 65, MATCH($B$1, resultados!$A$1:$ZZ$1, 0))</f>
        <v>#N/A</v>
      </c>
      <c r="B71" t="e">
        <f>INDEX(resultados!$A$2:$ZZ$74, 65, MATCH($B$2, resultados!$A$1:$ZZ$1, 0))</f>
        <v>#N/A</v>
      </c>
      <c r="C71" t="e">
        <f>INDEX(resultados!$A$2:$ZZ$74, 65, MATCH($B$3, resultados!$A$1:$ZZ$1, 0))</f>
        <v>#N/A</v>
      </c>
    </row>
    <row r="72" spans="1:3" x14ac:dyDescent="0.25">
      <c r="A72" t="e">
        <f>INDEX(resultados!$A$2:$ZZ$74, 66, MATCH($B$1, resultados!$A$1:$ZZ$1, 0))</f>
        <v>#N/A</v>
      </c>
      <c r="B72" t="e">
        <f>INDEX(resultados!$A$2:$ZZ$74, 66, MATCH($B$2, resultados!$A$1:$ZZ$1, 0))</f>
        <v>#N/A</v>
      </c>
      <c r="C72" t="e">
        <f>INDEX(resultados!$A$2:$ZZ$74, 66, MATCH($B$3, resultados!$A$1:$ZZ$1, 0))</f>
        <v>#N/A</v>
      </c>
    </row>
    <row r="73" spans="1:3" x14ac:dyDescent="0.25">
      <c r="A73" t="e">
        <f>INDEX(resultados!$A$2:$ZZ$74, 67, MATCH($B$1, resultados!$A$1:$ZZ$1, 0))</f>
        <v>#N/A</v>
      </c>
      <c r="B73" t="e">
        <f>INDEX(resultados!$A$2:$ZZ$74, 67, MATCH($B$2, resultados!$A$1:$ZZ$1, 0))</f>
        <v>#N/A</v>
      </c>
      <c r="C73" t="e">
        <f>INDEX(resultados!$A$2:$ZZ$74, 67, MATCH($B$3, resultados!$A$1:$ZZ$1, 0))</f>
        <v>#N/A</v>
      </c>
    </row>
    <row r="74" spans="1:3" x14ac:dyDescent="0.25">
      <c r="A74" t="e">
        <f>INDEX(resultados!$A$2:$ZZ$74, 68, MATCH($B$1, resultados!$A$1:$ZZ$1, 0))</f>
        <v>#N/A</v>
      </c>
      <c r="B74" t="e">
        <f>INDEX(resultados!$A$2:$ZZ$74, 68, MATCH($B$2, resultados!$A$1:$ZZ$1, 0))</f>
        <v>#N/A</v>
      </c>
      <c r="C74" t="e">
        <f>INDEX(resultados!$A$2:$ZZ$74, 68, MATCH($B$3, resultados!$A$1:$ZZ$1, 0))</f>
        <v>#N/A</v>
      </c>
    </row>
    <row r="75" spans="1:3" x14ac:dyDescent="0.25">
      <c r="A75" t="e">
        <f>INDEX(resultados!$A$2:$ZZ$74, 69, MATCH($B$1, resultados!$A$1:$ZZ$1, 0))</f>
        <v>#N/A</v>
      </c>
      <c r="B75" t="e">
        <f>INDEX(resultados!$A$2:$ZZ$74, 69, MATCH($B$2, resultados!$A$1:$ZZ$1, 0))</f>
        <v>#N/A</v>
      </c>
      <c r="C75" t="e">
        <f>INDEX(resultados!$A$2:$ZZ$74, 69, MATCH($B$3, resultados!$A$1:$ZZ$1, 0))</f>
        <v>#N/A</v>
      </c>
    </row>
    <row r="76" spans="1:3" x14ac:dyDescent="0.25">
      <c r="A76" t="e">
        <f>INDEX(resultados!$A$2:$ZZ$74, 70, MATCH($B$1, resultados!$A$1:$ZZ$1, 0))</f>
        <v>#N/A</v>
      </c>
      <c r="B76" t="e">
        <f>INDEX(resultados!$A$2:$ZZ$74, 70, MATCH($B$2, resultados!$A$1:$ZZ$1, 0))</f>
        <v>#N/A</v>
      </c>
      <c r="C76" t="e">
        <f>INDEX(resultados!$A$2:$ZZ$74, 70, MATCH($B$3, resultados!$A$1:$ZZ$1, 0))</f>
        <v>#N/A</v>
      </c>
    </row>
    <row r="77" spans="1:3" x14ac:dyDescent="0.25">
      <c r="A77" t="e">
        <f>INDEX(resultados!$A$2:$ZZ$74, 71, MATCH($B$1, resultados!$A$1:$ZZ$1, 0))</f>
        <v>#N/A</v>
      </c>
      <c r="B77" t="e">
        <f>INDEX(resultados!$A$2:$ZZ$74, 71, MATCH($B$2, resultados!$A$1:$ZZ$1, 0))</f>
        <v>#N/A</v>
      </c>
      <c r="C77" t="e">
        <f>INDEX(resultados!$A$2:$ZZ$74, 71, MATCH($B$3, resultados!$A$1:$ZZ$1, 0))</f>
        <v>#N/A</v>
      </c>
    </row>
    <row r="78" spans="1:3" x14ac:dyDescent="0.25">
      <c r="A78" t="e">
        <f>INDEX(resultados!$A$2:$ZZ$74, 72, MATCH($B$1, resultados!$A$1:$ZZ$1, 0))</f>
        <v>#N/A</v>
      </c>
      <c r="B78" t="e">
        <f>INDEX(resultados!$A$2:$ZZ$74, 72, MATCH($B$2, resultados!$A$1:$ZZ$1, 0))</f>
        <v>#N/A</v>
      </c>
      <c r="C78" t="e">
        <f>INDEX(resultados!$A$2:$ZZ$74, 72, MATCH($B$3, resultados!$A$1:$ZZ$1, 0))</f>
        <v>#N/A</v>
      </c>
    </row>
    <row r="79" spans="1:3" x14ac:dyDescent="0.25">
      <c r="A79" t="e">
        <f>INDEX(resultados!$A$2:$ZZ$74, 73, MATCH($B$1, resultados!$A$1:$ZZ$1, 0))</f>
        <v>#N/A</v>
      </c>
      <c r="B79" t="e">
        <f>INDEX(resultados!$A$2:$ZZ$74, 73, MATCH($B$2, resultados!$A$1:$ZZ$1, 0))</f>
        <v>#N/A</v>
      </c>
      <c r="C79" t="e">
        <f>INDEX(resultados!$A$2:$ZZ$74, 73,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2.2688000000000001</v>
      </c>
      <c r="E2">
        <v>44.08</v>
      </c>
      <c r="F2">
        <v>39.49</v>
      </c>
      <c r="G2">
        <v>13.46</v>
      </c>
      <c r="H2">
        <v>0.24</v>
      </c>
      <c r="I2">
        <v>176</v>
      </c>
      <c r="J2">
        <v>71.52</v>
      </c>
      <c r="K2">
        <v>32.270000000000003</v>
      </c>
      <c r="L2">
        <v>1</v>
      </c>
      <c r="M2">
        <v>161</v>
      </c>
      <c r="N2">
        <v>8.25</v>
      </c>
      <c r="O2">
        <v>9054.6</v>
      </c>
      <c r="P2">
        <v>241.74</v>
      </c>
      <c r="Q2">
        <v>4243.82</v>
      </c>
      <c r="R2">
        <v>366.3</v>
      </c>
      <c r="S2">
        <v>135.61000000000001</v>
      </c>
      <c r="T2">
        <v>111099.57</v>
      </c>
      <c r="U2">
        <v>0.37</v>
      </c>
      <c r="V2">
        <v>0.72</v>
      </c>
      <c r="W2">
        <v>12.19</v>
      </c>
      <c r="X2">
        <v>6.7</v>
      </c>
      <c r="Y2">
        <v>2</v>
      </c>
      <c r="Z2">
        <v>10</v>
      </c>
      <c r="AA2">
        <v>342.73342852520619</v>
      </c>
      <c r="AB2">
        <v>468.94299723991509</v>
      </c>
      <c r="AC2">
        <v>424.18773574896733</v>
      </c>
      <c r="AD2">
        <v>342733.42852520623</v>
      </c>
      <c r="AE2">
        <v>468942.99723991507</v>
      </c>
      <c r="AF2">
        <v>2.4891418483105852E-6</v>
      </c>
      <c r="AG2">
        <v>15</v>
      </c>
      <c r="AH2">
        <v>424187.73574896727</v>
      </c>
    </row>
    <row r="3" spans="1:34" x14ac:dyDescent="0.25">
      <c r="A3">
        <v>1</v>
      </c>
      <c r="B3">
        <v>30</v>
      </c>
      <c r="C3" t="s">
        <v>34</v>
      </c>
      <c r="D3">
        <v>2.3620000000000001</v>
      </c>
      <c r="E3">
        <v>42.34</v>
      </c>
      <c r="F3">
        <v>38.270000000000003</v>
      </c>
      <c r="G3">
        <v>16.059999999999999</v>
      </c>
      <c r="H3">
        <v>0.48</v>
      </c>
      <c r="I3">
        <v>143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227.4</v>
      </c>
      <c r="Q3">
        <v>4246.2700000000004</v>
      </c>
      <c r="R3">
        <v>319.33</v>
      </c>
      <c r="S3">
        <v>135.61000000000001</v>
      </c>
      <c r="T3">
        <v>87778.96</v>
      </c>
      <c r="U3">
        <v>0.42</v>
      </c>
      <c r="V3">
        <v>0.75</v>
      </c>
      <c r="W3">
        <v>12.3</v>
      </c>
      <c r="X3">
        <v>5.48</v>
      </c>
      <c r="Y3">
        <v>2</v>
      </c>
      <c r="Z3">
        <v>10</v>
      </c>
      <c r="AA3">
        <v>315.46913118820521</v>
      </c>
      <c r="AB3">
        <v>431.63878280752238</v>
      </c>
      <c r="AC3">
        <v>390.44378318520819</v>
      </c>
      <c r="AD3">
        <v>315469.13118820521</v>
      </c>
      <c r="AE3">
        <v>431638.78280752251</v>
      </c>
      <c r="AF3">
        <v>2.5913932676787729E-6</v>
      </c>
      <c r="AG3">
        <v>14</v>
      </c>
      <c r="AH3">
        <v>390443.78318520822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2.0594999999999999</v>
      </c>
      <c r="E2">
        <v>48.56</v>
      </c>
      <c r="F2">
        <v>43.7</v>
      </c>
      <c r="G2">
        <v>9.23</v>
      </c>
      <c r="H2">
        <v>0.43</v>
      </c>
      <c r="I2">
        <v>284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174.18</v>
      </c>
      <c r="Q2">
        <v>4249.92</v>
      </c>
      <c r="R2">
        <v>494.22</v>
      </c>
      <c r="S2">
        <v>135.61000000000001</v>
      </c>
      <c r="T2">
        <v>174516.82</v>
      </c>
      <c r="U2">
        <v>0.27</v>
      </c>
      <c r="V2">
        <v>0.65</v>
      </c>
      <c r="W2">
        <v>12.7</v>
      </c>
      <c r="X2">
        <v>10.9</v>
      </c>
      <c r="Y2">
        <v>2</v>
      </c>
      <c r="Z2">
        <v>10</v>
      </c>
      <c r="AA2">
        <v>308.30241167148239</v>
      </c>
      <c r="AB2">
        <v>421.83296099139159</v>
      </c>
      <c r="AC2">
        <v>381.57381524065153</v>
      </c>
      <c r="AD2">
        <v>308302.41167148238</v>
      </c>
      <c r="AE2">
        <v>421832.96099139162</v>
      </c>
      <c r="AF2">
        <v>2.4251488660719291E-6</v>
      </c>
      <c r="AG2">
        <v>16</v>
      </c>
      <c r="AH2">
        <v>381573.81524065149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1.6296999999999999</v>
      </c>
      <c r="E2">
        <v>61.36</v>
      </c>
      <c r="F2">
        <v>47.92</v>
      </c>
      <c r="G2">
        <v>7.41</v>
      </c>
      <c r="H2">
        <v>0.12</v>
      </c>
      <c r="I2">
        <v>388</v>
      </c>
      <c r="J2">
        <v>141.81</v>
      </c>
      <c r="K2">
        <v>47.83</v>
      </c>
      <c r="L2">
        <v>1</v>
      </c>
      <c r="M2">
        <v>386</v>
      </c>
      <c r="N2">
        <v>22.98</v>
      </c>
      <c r="O2">
        <v>17723.39</v>
      </c>
      <c r="P2">
        <v>533.20000000000005</v>
      </c>
      <c r="Q2">
        <v>4246.72</v>
      </c>
      <c r="R2">
        <v>649.46</v>
      </c>
      <c r="S2">
        <v>135.61000000000001</v>
      </c>
      <c r="T2">
        <v>251621.26</v>
      </c>
      <c r="U2">
        <v>0.21</v>
      </c>
      <c r="V2">
        <v>0.6</v>
      </c>
      <c r="W2">
        <v>12.5</v>
      </c>
      <c r="X2">
        <v>15.12</v>
      </c>
      <c r="Y2">
        <v>2</v>
      </c>
      <c r="Z2">
        <v>10</v>
      </c>
      <c r="AA2">
        <v>804.46614679223626</v>
      </c>
      <c r="AB2">
        <v>1100.706072582738</v>
      </c>
      <c r="AC2">
        <v>995.65622986611606</v>
      </c>
      <c r="AD2">
        <v>804466.14679223625</v>
      </c>
      <c r="AE2">
        <v>1100706.072582738</v>
      </c>
      <c r="AF2">
        <v>1.604873644379828E-6</v>
      </c>
      <c r="AG2">
        <v>20</v>
      </c>
      <c r="AH2">
        <v>995656.22986611607</v>
      </c>
    </row>
    <row r="3" spans="1:34" x14ac:dyDescent="0.25">
      <c r="A3">
        <v>1</v>
      </c>
      <c r="B3">
        <v>70</v>
      </c>
      <c r="C3" t="s">
        <v>34</v>
      </c>
      <c r="D3">
        <v>2.2437</v>
      </c>
      <c r="E3">
        <v>44.57</v>
      </c>
      <c r="F3">
        <v>38.18</v>
      </c>
      <c r="G3">
        <v>15.91</v>
      </c>
      <c r="H3">
        <v>0.25</v>
      </c>
      <c r="I3">
        <v>144</v>
      </c>
      <c r="J3">
        <v>143.16999999999999</v>
      </c>
      <c r="K3">
        <v>47.83</v>
      </c>
      <c r="L3">
        <v>2</v>
      </c>
      <c r="M3">
        <v>142</v>
      </c>
      <c r="N3">
        <v>23.34</v>
      </c>
      <c r="O3">
        <v>17891.86</v>
      </c>
      <c r="P3">
        <v>397.53</v>
      </c>
      <c r="Q3">
        <v>4244.47</v>
      </c>
      <c r="R3">
        <v>322.76</v>
      </c>
      <c r="S3">
        <v>135.61000000000001</v>
      </c>
      <c r="T3">
        <v>89488.08</v>
      </c>
      <c r="U3">
        <v>0.42</v>
      </c>
      <c r="V3">
        <v>0.75</v>
      </c>
      <c r="W3">
        <v>12.11</v>
      </c>
      <c r="X3">
        <v>5.39</v>
      </c>
      <c r="Y3">
        <v>2</v>
      </c>
      <c r="Z3">
        <v>10</v>
      </c>
      <c r="AA3">
        <v>478.33564154672899</v>
      </c>
      <c r="AB3">
        <v>654.47992744338831</v>
      </c>
      <c r="AC3">
        <v>592.01728173653783</v>
      </c>
      <c r="AD3">
        <v>478335.64154672902</v>
      </c>
      <c r="AE3">
        <v>654479.92744338827</v>
      </c>
      <c r="AF3">
        <v>2.2095201545652698E-6</v>
      </c>
      <c r="AG3">
        <v>15</v>
      </c>
      <c r="AH3">
        <v>592017.28173653781</v>
      </c>
    </row>
    <row r="4" spans="1:34" x14ac:dyDescent="0.25">
      <c r="A4">
        <v>2</v>
      </c>
      <c r="B4">
        <v>70</v>
      </c>
      <c r="C4" t="s">
        <v>34</v>
      </c>
      <c r="D4">
        <v>2.4687000000000001</v>
      </c>
      <c r="E4">
        <v>40.51</v>
      </c>
      <c r="F4">
        <v>35.880000000000003</v>
      </c>
      <c r="G4">
        <v>25.94</v>
      </c>
      <c r="H4">
        <v>0.37</v>
      </c>
      <c r="I4">
        <v>83</v>
      </c>
      <c r="J4">
        <v>144.54</v>
      </c>
      <c r="K4">
        <v>47.83</v>
      </c>
      <c r="L4">
        <v>3</v>
      </c>
      <c r="M4">
        <v>81</v>
      </c>
      <c r="N4">
        <v>23.71</v>
      </c>
      <c r="O4">
        <v>18060.849999999999</v>
      </c>
      <c r="P4">
        <v>342.99</v>
      </c>
      <c r="Q4">
        <v>4243.3999999999996</v>
      </c>
      <c r="R4">
        <v>246.36</v>
      </c>
      <c r="S4">
        <v>135.61000000000001</v>
      </c>
      <c r="T4">
        <v>51591.61</v>
      </c>
      <c r="U4">
        <v>0.55000000000000004</v>
      </c>
      <c r="V4">
        <v>0.8</v>
      </c>
      <c r="W4">
        <v>12.01</v>
      </c>
      <c r="X4">
        <v>3.1</v>
      </c>
      <c r="Y4">
        <v>2</v>
      </c>
      <c r="Z4">
        <v>10</v>
      </c>
      <c r="AA4">
        <v>401.86584086572941</v>
      </c>
      <c r="AB4">
        <v>549.85057254213609</v>
      </c>
      <c r="AC4">
        <v>497.37360561883929</v>
      </c>
      <c r="AD4">
        <v>401865.84086572938</v>
      </c>
      <c r="AE4">
        <v>549850.57254213607</v>
      </c>
      <c r="AF4">
        <v>2.4310925727928339E-6</v>
      </c>
      <c r="AG4">
        <v>14</v>
      </c>
      <c r="AH4">
        <v>497373.60561883933</v>
      </c>
    </row>
    <row r="5" spans="1:34" x14ac:dyDescent="0.25">
      <c r="A5">
        <v>3</v>
      </c>
      <c r="B5">
        <v>70</v>
      </c>
      <c r="C5" t="s">
        <v>34</v>
      </c>
      <c r="D5">
        <v>2.5528</v>
      </c>
      <c r="E5">
        <v>39.17</v>
      </c>
      <c r="F5">
        <v>35.15</v>
      </c>
      <c r="G5">
        <v>34.020000000000003</v>
      </c>
      <c r="H5">
        <v>0.49</v>
      </c>
      <c r="I5">
        <v>62</v>
      </c>
      <c r="J5">
        <v>145.91999999999999</v>
      </c>
      <c r="K5">
        <v>47.83</v>
      </c>
      <c r="L5">
        <v>4</v>
      </c>
      <c r="M5">
        <v>7</v>
      </c>
      <c r="N5">
        <v>24.09</v>
      </c>
      <c r="O5">
        <v>18230.349999999999</v>
      </c>
      <c r="P5">
        <v>312.31</v>
      </c>
      <c r="Q5">
        <v>4243.8900000000003</v>
      </c>
      <c r="R5">
        <v>219.73</v>
      </c>
      <c r="S5">
        <v>135.61000000000001</v>
      </c>
      <c r="T5">
        <v>38384.07</v>
      </c>
      <c r="U5">
        <v>0.62</v>
      </c>
      <c r="V5">
        <v>0.81</v>
      </c>
      <c r="W5">
        <v>12.05</v>
      </c>
      <c r="X5">
        <v>2.37</v>
      </c>
      <c r="Y5">
        <v>2</v>
      </c>
      <c r="Z5">
        <v>10</v>
      </c>
      <c r="AA5">
        <v>365.95792020334142</v>
      </c>
      <c r="AB5">
        <v>500.71977134620039</v>
      </c>
      <c r="AC5">
        <v>452.93177913353122</v>
      </c>
      <c r="AD5">
        <v>365957.92020334129</v>
      </c>
      <c r="AE5">
        <v>500719.77134620037</v>
      </c>
      <c r="AF5">
        <v>2.5139114188947809E-6</v>
      </c>
      <c r="AG5">
        <v>13</v>
      </c>
      <c r="AH5">
        <v>452931.77913353109</v>
      </c>
    </row>
    <row r="6" spans="1:34" x14ac:dyDescent="0.25">
      <c r="A6">
        <v>4</v>
      </c>
      <c r="B6">
        <v>70</v>
      </c>
      <c r="C6" t="s">
        <v>34</v>
      </c>
      <c r="D6">
        <v>2.5522999999999998</v>
      </c>
      <c r="E6">
        <v>39.18</v>
      </c>
      <c r="F6">
        <v>35.159999999999997</v>
      </c>
      <c r="G6">
        <v>34.03</v>
      </c>
      <c r="H6">
        <v>0.6</v>
      </c>
      <c r="I6">
        <v>62</v>
      </c>
      <c r="J6">
        <v>147.30000000000001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315.14999999999998</v>
      </c>
      <c r="Q6">
        <v>4243.6400000000003</v>
      </c>
      <c r="R6">
        <v>219.8</v>
      </c>
      <c r="S6">
        <v>135.61000000000001</v>
      </c>
      <c r="T6">
        <v>38417.17</v>
      </c>
      <c r="U6">
        <v>0.62</v>
      </c>
      <c r="V6">
        <v>0.81</v>
      </c>
      <c r="W6">
        <v>12.05</v>
      </c>
      <c r="X6">
        <v>2.38</v>
      </c>
      <c r="Y6">
        <v>2</v>
      </c>
      <c r="Z6">
        <v>10</v>
      </c>
      <c r="AA6">
        <v>367.54717306404962</v>
      </c>
      <c r="AB6">
        <v>502.89425722310932</v>
      </c>
      <c r="AC6">
        <v>454.89873513025799</v>
      </c>
      <c r="AD6">
        <v>367547.17306404962</v>
      </c>
      <c r="AE6">
        <v>502894.25722310931</v>
      </c>
      <c r="AF6">
        <v>2.5134190357431639E-6</v>
      </c>
      <c r="AG6">
        <v>13</v>
      </c>
      <c r="AH6">
        <v>454898.73513025802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AH8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1.3785000000000001</v>
      </c>
      <c r="E2">
        <v>72.540000000000006</v>
      </c>
      <c r="F2">
        <v>52.45</v>
      </c>
      <c r="G2">
        <v>6.33</v>
      </c>
      <c r="H2">
        <v>0.1</v>
      </c>
      <c r="I2">
        <v>497</v>
      </c>
      <c r="J2">
        <v>176.73</v>
      </c>
      <c r="K2">
        <v>52.44</v>
      </c>
      <c r="L2">
        <v>1</v>
      </c>
      <c r="M2">
        <v>495</v>
      </c>
      <c r="N2">
        <v>33.29</v>
      </c>
      <c r="O2">
        <v>22031.19</v>
      </c>
      <c r="P2">
        <v>681.04</v>
      </c>
      <c r="Q2">
        <v>4247.13</v>
      </c>
      <c r="R2">
        <v>801.77</v>
      </c>
      <c r="S2">
        <v>135.61000000000001</v>
      </c>
      <c r="T2">
        <v>327227.5</v>
      </c>
      <c r="U2">
        <v>0.17</v>
      </c>
      <c r="V2">
        <v>0.54</v>
      </c>
      <c r="W2">
        <v>12.68</v>
      </c>
      <c r="X2">
        <v>19.64</v>
      </c>
      <c r="Y2">
        <v>2</v>
      </c>
      <c r="Z2">
        <v>10</v>
      </c>
      <c r="AA2">
        <v>1152.769448288308</v>
      </c>
      <c r="AB2">
        <v>1577.270015746843</v>
      </c>
      <c r="AC2">
        <v>1426.737579156335</v>
      </c>
      <c r="AD2">
        <v>1152769.448288308</v>
      </c>
      <c r="AE2">
        <v>1577270.015746844</v>
      </c>
      <c r="AF2">
        <v>1.3081305342462079E-6</v>
      </c>
      <c r="AG2">
        <v>24</v>
      </c>
      <c r="AH2">
        <v>1426737.579156335</v>
      </c>
    </row>
    <row r="3" spans="1:34" x14ac:dyDescent="0.25">
      <c r="A3">
        <v>1</v>
      </c>
      <c r="B3">
        <v>90</v>
      </c>
      <c r="C3" t="s">
        <v>34</v>
      </c>
      <c r="D3">
        <v>2.0682</v>
      </c>
      <c r="E3">
        <v>48.35</v>
      </c>
      <c r="F3">
        <v>39.57</v>
      </c>
      <c r="G3">
        <v>13.26</v>
      </c>
      <c r="H3">
        <v>0.2</v>
      </c>
      <c r="I3">
        <v>179</v>
      </c>
      <c r="J3">
        <v>178.21</v>
      </c>
      <c r="K3">
        <v>52.44</v>
      </c>
      <c r="L3">
        <v>2</v>
      </c>
      <c r="M3">
        <v>177</v>
      </c>
      <c r="N3">
        <v>33.770000000000003</v>
      </c>
      <c r="O3">
        <v>22213.89</v>
      </c>
      <c r="P3">
        <v>493.2</v>
      </c>
      <c r="Q3">
        <v>4244.3100000000004</v>
      </c>
      <c r="R3">
        <v>369.39</v>
      </c>
      <c r="S3">
        <v>135.61000000000001</v>
      </c>
      <c r="T3">
        <v>112629.03</v>
      </c>
      <c r="U3">
        <v>0.37</v>
      </c>
      <c r="V3">
        <v>0.72</v>
      </c>
      <c r="W3">
        <v>12.17</v>
      </c>
      <c r="X3">
        <v>6.78</v>
      </c>
      <c r="Y3">
        <v>2</v>
      </c>
      <c r="Z3">
        <v>10</v>
      </c>
      <c r="AA3">
        <v>600.7101891533805</v>
      </c>
      <c r="AB3">
        <v>821.91818226282203</v>
      </c>
      <c r="AC3">
        <v>743.47546451707137</v>
      </c>
      <c r="AD3">
        <v>600710.18915338046</v>
      </c>
      <c r="AE3">
        <v>821918.18226282205</v>
      </c>
      <c r="AF3">
        <v>1.9626228298353339E-6</v>
      </c>
      <c r="AG3">
        <v>16</v>
      </c>
      <c r="AH3">
        <v>743475.46451707138</v>
      </c>
    </row>
    <row r="4" spans="1:34" x14ac:dyDescent="0.25">
      <c r="A4">
        <v>2</v>
      </c>
      <c r="B4">
        <v>90</v>
      </c>
      <c r="C4" t="s">
        <v>34</v>
      </c>
      <c r="D4">
        <v>2.3294999999999999</v>
      </c>
      <c r="E4">
        <v>42.93</v>
      </c>
      <c r="F4">
        <v>36.74</v>
      </c>
      <c r="G4">
        <v>20.8</v>
      </c>
      <c r="H4">
        <v>0.3</v>
      </c>
      <c r="I4">
        <v>106</v>
      </c>
      <c r="J4">
        <v>179.7</v>
      </c>
      <c r="K4">
        <v>52.44</v>
      </c>
      <c r="L4">
        <v>3</v>
      </c>
      <c r="M4">
        <v>104</v>
      </c>
      <c r="N4">
        <v>34.26</v>
      </c>
      <c r="O4">
        <v>22397.24</v>
      </c>
      <c r="P4">
        <v>435.85</v>
      </c>
      <c r="Q4">
        <v>4243.1400000000003</v>
      </c>
      <c r="R4">
        <v>275.14</v>
      </c>
      <c r="S4">
        <v>135.61000000000001</v>
      </c>
      <c r="T4">
        <v>65867.320000000007</v>
      </c>
      <c r="U4">
        <v>0.49</v>
      </c>
      <c r="V4">
        <v>0.78</v>
      </c>
      <c r="W4">
        <v>12.04</v>
      </c>
      <c r="X4">
        <v>3.95</v>
      </c>
      <c r="Y4">
        <v>2</v>
      </c>
      <c r="Z4">
        <v>10</v>
      </c>
      <c r="AA4">
        <v>489.53204523909062</v>
      </c>
      <c r="AB4">
        <v>669.79934092574706</v>
      </c>
      <c r="AC4">
        <v>605.87463189707205</v>
      </c>
      <c r="AD4">
        <v>489532.04523909063</v>
      </c>
      <c r="AE4">
        <v>669799.34092574706</v>
      </c>
      <c r="AF4">
        <v>2.2105840257718838E-6</v>
      </c>
      <c r="AG4">
        <v>14</v>
      </c>
      <c r="AH4">
        <v>605874.63189707207</v>
      </c>
    </row>
    <row r="5" spans="1:34" x14ac:dyDescent="0.25">
      <c r="A5">
        <v>3</v>
      </c>
      <c r="B5">
        <v>90</v>
      </c>
      <c r="C5" t="s">
        <v>34</v>
      </c>
      <c r="D5">
        <v>2.4748000000000001</v>
      </c>
      <c r="E5">
        <v>40.409999999999997</v>
      </c>
      <c r="F5">
        <v>35.43</v>
      </c>
      <c r="G5">
        <v>29.52</v>
      </c>
      <c r="H5">
        <v>0.39</v>
      </c>
      <c r="I5">
        <v>72</v>
      </c>
      <c r="J5">
        <v>181.19</v>
      </c>
      <c r="K5">
        <v>52.44</v>
      </c>
      <c r="L5">
        <v>4</v>
      </c>
      <c r="M5">
        <v>70</v>
      </c>
      <c r="N5">
        <v>34.75</v>
      </c>
      <c r="O5">
        <v>22581.25</v>
      </c>
      <c r="P5">
        <v>396.21</v>
      </c>
      <c r="Q5">
        <v>4243.33</v>
      </c>
      <c r="R5">
        <v>231.08</v>
      </c>
      <c r="S5">
        <v>135.61000000000001</v>
      </c>
      <c r="T5">
        <v>44007.75</v>
      </c>
      <c r="U5">
        <v>0.59</v>
      </c>
      <c r="V5">
        <v>0.81</v>
      </c>
      <c r="W5">
        <v>11.99</v>
      </c>
      <c r="X5">
        <v>2.64</v>
      </c>
      <c r="Y5">
        <v>2</v>
      </c>
      <c r="Z5">
        <v>10</v>
      </c>
      <c r="AA5">
        <v>442.37551467749017</v>
      </c>
      <c r="AB5">
        <v>605.27769541206396</v>
      </c>
      <c r="AC5">
        <v>547.51084167451688</v>
      </c>
      <c r="AD5">
        <v>442375.51467749022</v>
      </c>
      <c r="AE5">
        <v>605277.69541206397</v>
      </c>
      <c r="AF5">
        <v>2.3484667726895299E-6</v>
      </c>
      <c r="AG5">
        <v>14</v>
      </c>
      <c r="AH5">
        <v>547510.84167451691</v>
      </c>
    </row>
    <row r="6" spans="1:34" x14ac:dyDescent="0.25">
      <c r="A6">
        <v>4</v>
      </c>
      <c r="B6">
        <v>90</v>
      </c>
      <c r="C6" t="s">
        <v>34</v>
      </c>
      <c r="D6">
        <v>2.5613000000000001</v>
      </c>
      <c r="E6">
        <v>39.04</v>
      </c>
      <c r="F6">
        <v>34.74</v>
      </c>
      <c r="G6">
        <v>39.33</v>
      </c>
      <c r="H6">
        <v>0.49</v>
      </c>
      <c r="I6">
        <v>53</v>
      </c>
      <c r="J6">
        <v>182.69</v>
      </c>
      <c r="K6">
        <v>52.44</v>
      </c>
      <c r="L6">
        <v>5</v>
      </c>
      <c r="M6">
        <v>44</v>
      </c>
      <c r="N6">
        <v>35.25</v>
      </c>
      <c r="O6">
        <v>22766.06</v>
      </c>
      <c r="P6">
        <v>362.2</v>
      </c>
      <c r="Q6">
        <v>4242.7</v>
      </c>
      <c r="R6">
        <v>208.04</v>
      </c>
      <c r="S6">
        <v>135.61000000000001</v>
      </c>
      <c r="T6">
        <v>32585.7</v>
      </c>
      <c r="U6">
        <v>0.65</v>
      </c>
      <c r="V6">
        <v>0.82</v>
      </c>
      <c r="W6">
        <v>11.97</v>
      </c>
      <c r="X6">
        <v>1.96</v>
      </c>
      <c r="Y6">
        <v>2</v>
      </c>
      <c r="Z6">
        <v>10</v>
      </c>
      <c r="AA6">
        <v>402.94971914302022</v>
      </c>
      <c r="AB6">
        <v>551.33358261846001</v>
      </c>
      <c r="AC6">
        <v>498.71507929489661</v>
      </c>
      <c r="AD6">
        <v>402949.71914302022</v>
      </c>
      <c r="AE6">
        <v>551333.58261846006</v>
      </c>
      <c r="AF6">
        <v>2.4305511333803501E-6</v>
      </c>
      <c r="AG6">
        <v>13</v>
      </c>
      <c r="AH6">
        <v>498715.07929489663</v>
      </c>
    </row>
    <row r="7" spans="1:34" x14ac:dyDescent="0.25">
      <c r="A7">
        <v>5</v>
      </c>
      <c r="B7">
        <v>90</v>
      </c>
      <c r="C7" t="s">
        <v>34</v>
      </c>
      <c r="D7">
        <v>2.5785999999999998</v>
      </c>
      <c r="E7">
        <v>38.78</v>
      </c>
      <c r="F7">
        <v>34.619999999999997</v>
      </c>
      <c r="G7">
        <v>42.39</v>
      </c>
      <c r="H7">
        <v>0.57999999999999996</v>
      </c>
      <c r="I7">
        <v>49</v>
      </c>
      <c r="J7">
        <v>184.19</v>
      </c>
      <c r="K7">
        <v>52.44</v>
      </c>
      <c r="L7">
        <v>6</v>
      </c>
      <c r="M7">
        <v>1</v>
      </c>
      <c r="N7">
        <v>35.75</v>
      </c>
      <c r="O7">
        <v>22951.43</v>
      </c>
      <c r="P7">
        <v>353.21</v>
      </c>
      <c r="Q7">
        <v>4243.3500000000004</v>
      </c>
      <c r="R7">
        <v>202.42</v>
      </c>
      <c r="S7">
        <v>135.61000000000001</v>
      </c>
      <c r="T7">
        <v>29795.32</v>
      </c>
      <c r="U7">
        <v>0.67</v>
      </c>
      <c r="V7">
        <v>0.82</v>
      </c>
      <c r="W7">
        <v>12.01</v>
      </c>
      <c r="X7">
        <v>1.83</v>
      </c>
      <c r="Y7">
        <v>2</v>
      </c>
      <c r="Z7">
        <v>10</v>
      </c>
      <c r="AA7">
        <v>395.93102405793729</v>
      </c>
      <c r="AB7">
        <v>541.73029436007607</v>
      </c>
      <c r="AC7">
        <v>490.02831538959299</v>
      </c>
      <c r="AD7">
        <v>395931.02405793732</v>
      </c>
      <c r="AE7">
        <v>541730.29436007608</v>
      </c>
      <c r="AF7">
        <v>2.4469680055185149E-6</v>
      </c>
      <c r="AG7">
        <v>13</v>
      </c>
      <c r="AH7">
        <v>490028.31538959302</v>
      </c>
    </row>
    <row r="8" spans="1:34" x14ac:dyDescent="0.25">
      <c r="A8">
        <v>6</v>
      </c>
      <c r="B8">
        <v>90</v>
      </c>
      <c r="C8" t="s">
        <v>34</v>
      </c>
      <c r="D8">
        <v>2.5790000000000002</v>
      </c>
      <c r="E8">
        <v>38.770000000000003</v>
      </c>
      <c r="F8">
        <v>34.61</v>
      </c>
      <c r="G8">
        <v>42.38</v>
      </c>
      <c r="H8">
        <v>0.67</v>
      </c>
      <c r="I8">
        <v>49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355.64</v>
      </c>
      <c r="Q8">
        <v>4243.6000000000004</v>
      </c>
      <c r="R8">
        <v>202.48</v>
      </c>
      <c r="S8">
        <v>135.61000000000001</v>
      </c>
      <c r="T8">
        <v>29825.200000000001</v>
      </c>
      <c r="U8">
        <v>0.67</v>
      </c>
      <c r="V8">
        <v>0.82</v>
      </c>
      <c r="W8">
        <v>12</v>
      </c>
      <c r="X8">
        <v>1.83</v>
      </c>
      <c r="Y8">
        <v>2</v>
      </c>
      <c r="Z8">
        <v>10</v>
      </c>
      <c r="AA8">
        <v>397.14133676524273</v>
      </c>
      <c r="AB8">
        <v>543.38629760143942</v>
      </c>
      <c r="AC8">
        <v>491.52627200581588</v>
      </c>
      <c r="AD8">
        <v>397141.33676524268</v>
      </c>
      <c r="AE8">
        <v>543386.29760143941</v>
      </c>
      <c r="AF8">
        <v>2.447347586377201E-6</v>
      </c>
      <c r="AG8">
        <v>13</v>
      </c>
      <c r="AH8">
        <v>491526.27200581587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1.8007</v>
      </c>
      <c r="E2">
        <v>55.53</v>
      </c>
      <c r="F2">
        <v>49.16</v>
      </c>
      <c r="G2">
        <v>6.94</v>
      </c>
      <c r="H2">
        <v>0.64</v>
      </c>
      <c r="I2">
        <v>425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143.28</v>
      </c>
      <c r="Q2">
        <v>4254.7299999999996</v>
      </c>
      <c r="R2">
        <v>668.47</v>
      </c>
      <c r="S2">
        <v>135.61000000000001</v>
      </c>
      <c r="T2">
        <v>260940.23</v>
      </c>
      <c r="U2">
        <v>0.2</v>
      </c>
      <c r="V2">
        <v>0.57999999999999996</v>
      </c>
      <c r="W2">
        <v>13.16</v>
      </c>
      <c r="X2">
        <v>16.350000000000001</v>
      </c>
      <c r="Y2">
        <v>2</v>
      </c>
      <c r="Z2">
        <v>10</v>
      </c>
      <c r="AA2">
        <v>327.09996093826152</v>
      </c>
      <c r="AB2">
        <v>447.55259718754411</v>
      </c>
      <c r="AC2">
        <v>404.83880545597941</v>
      </c>
      <c r="AD2">
        <v>327099.96093826147</v>
      </c>
      <c r="AE2">
        <v>447552.5971875441</v>
      </c>
      <c r="AF2">
        <v>2.1956797946612741E-6</v>
      </c>
      <c r="AG2">
        <v>19</v>
      </c>
      <c r="AH2">
        <v>404838.80545597943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1.9962</v>
      </c>
      <c r="E2">
        <v>50.1</v>
      </c>
      <c r="F2">
        <v>42.76</v>
      </c>
      <c r="G2">
        <v>9.8699999999999992</v>
      </c>
      <c r="H2">
        <v>0.18</v>
      </c>
      <c r="I2">
        <v>260</v>
      </c>
      <c r="J2">
        <v>98.71</v>
      </c>
      <c r="K2">
        <v>39.72</v>
      </c>
      <c r="L2">
        <v>1</v>
      </c>
      <c r="M2">
        <v>258</v>
      </c>
      <c r="N2">
        <v>12.99</v>
      </c>
      <c r="O2">
        <v>12407.75</v>
      </c>
      <c r="P2">
        <v>358.67</v>
      </c>
      <c r="Q2">
        <v>4245.58</v>
      </c>
      <c r="R2">
        <v>476.14</v>
      </c>
      <c r="S2">
        <v>135.61000000000001</v>
      </c>
      <c r="T2">
        <v>165598.76999999999</v>
      </c>
      <c r="U2">
        <v>0.28000000000000003</v>
      </c>
      <c r="V2">
        <v>0.67</v>
      </c>
      <c r="W2">
        <v>12.3</v>
      </c>
      <c r="X2">
        <v>9.9600000000000009</v>
      </c>
      <c r="Y2">
        <v>2</v>
      </c>
      <c r="Z2">
        <v>10</v>
      </c>
      <c r="AA2">
        <v>498.34339737524192</v>
      </c>
      <c r="AB2">
        <v>681.85542164785033</v>
      </c>
      <c r="AC2">
        <v>616.7800971958734</v>
      </c>
      <c r="AD2">
        <v>498343.39737524191</v>
      </c>
      <c r="AE2">
        <v>681855.42164785031</v>
      </c>
      <c r="AF2">
        <v>2.086265281867496E-6</v>
      </c>
      <c r="AG2">
        <v>17</v>
      </c>
      <c r="AH2">
        <v>616780.09719587339</v>
      </c>
    </row>
    <row r="3" spans="1:34" x14ac:dyDescent="0.25">
      <c r="A3">
        <v>1</v>
      </c>
      <c r="B3">
        <v>45</v>
      </c>
      <c r="C3" t="s">
        <v>34</v>
      </c>
      <c r="D3">
        <v>2.4660000000000002</v>
      </c>
      <c r="E3">
        <v>40.549999999999997</v>
      </c>
      <c r="F3">
        <v>36.53</v>
      </c>
      <c r="G3">
        <v>22.14</v>
      </c>
      <c r="H3">
        <v>0.35</v>
      </c>
      <c r="I3">
        <v>99</v>
      </c>
      <c r="J3">
        <v>99.95</v>
      </c>
      <c r="K3">
        <v>39.72</v>
      </c>
      <c r="L3">
        <v>2</v>
      </c>
      <c r="M3">
        <v>38</v>
      </c>
      <c r="N3">
        <v>13.24</v>
      </c>
      <c r="O3">
        <v>12561.45</v>
      </c>
      <c r="P3">
        <v>263.69</v>
      </c>
      <c r="Q3">
        <v>4244.99</v>
      </c>
      <c r="R3">
        <v>265.02999999999997</v>
      </c>
      <c r="S3">
        <v>135.61000000000001</v>
      </c>
      <c r="T3">
        <v>60849.47</v>
      </c>
      <c r="U3">
        <v>0.51</v>
      </c>
      <c r="V3">
        <v>0.78</v>
      </c>
      <c r="W3">
        <v>12.12</v>
      </c>
      <c r="X3">
        <v>3.74</v>
      </c>
      <c r="Y3">
        <v>2</v>
      </c>
      <c r="Z3">
        <v>10</v>
      </c>
      <c r="AA3">
        <v>339.52121804843989</v>
      </c>
      <c r="AB3">
        <v>464.5479091528789</v>
      </c>
      <c r="AC3">
        <v>420.21210870041278</v>
      </c>
      <c r="AD3">
        <v>339521.21804843989</v>
      </c>
      <c r="AE3">
        <v>464547.90915287891</v>
      </c>
      <c r="AF3">
        <v>2.5772618901338769E-6</v>
      </c>
      <c r="AG3">
        <v>14</v>
      </c>
      <c r="AH3">
        <v>420212.10870041279</v>
      </c>
    </row>
    <row r="4" spans="1:34" x14ac:dyDescent="0.25">
      <c r="A4">
        <v>2</v>
      </c>
      <c r="B4">
        <v>45</v>
      </c>
      <c r="C4" t="s">
        <v>34</v>
      </c>
      <c r="D4">
        <v>2.4761000000000002</v>
      </c>
      <c r="E4">
        <v>40.39</v>
      </c>
      <c r="F4">
        <v>36.42</v>
      </c>
      <c r="G4">
        <v>22.76</v>
      </c>
      <c r="H4">
        <v>0.52</v>
      </c>
      <c r="I4">
        <v>96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263.97000000000003</v>
      </c>
      <c r="Q4">
        <v>4244.21</v>
      </c>
      <c r="R4">
        <v>260.45</v>
      </c>
      <c r="S4">
        <v>135.61000000000001</v>
      </c>
      <c r="T4">
        <v>58573.24</v>
      </c>
      <c r="U4">
        <v>0.52</v>
      </c>
      <c r="V4">
        <v>0.78</v>
      </c>
      <c r="W4">
        <v>12.15</v>
      </c>
      <c r="X4">
        <v>3.64</v>
      </c>
      <c r="Y4">
        <v>2</v>
      </c>
      <c r="Z4">
        <v>10</v>
      </c>
      <c r="AA4">
        <v>338.51405602926809</v>
      </c>
      <c r="AB4">
        <v>463.16986564539559</v>
      </c>
      <c r="AC4">
        <v>418.96558373118751</v>
      </c>
      <c r="AD4">
        <v>338514.05602926807</v>
      </c>
      <c r="AE4">
        <v>463169.86564539571</v>
      </c>
      <c r="AF4">
        <v>2.5878175856287481E-6</v>
      </c>
      <c r="AG4">
        <v>14</v>
      </c>
      <c r="AH4">
        <v>418965.58373118751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1.7663</v>
      </c>
      <c r="E2">
        <v>56.61</v>
      </c>
      <c r="F2">
        <v>45.87</v>
      </c>
      <c r="G2">
        <v>8.17</v>
      </c>
      <c r="H2">
        <v>0.14000000000000001</v>
      </c>
      <c r="I2">
        <v>337</v>
      </c>
      <c r="J2">
        <v>124.63</v>
      </c>
      <c r="K2">
        <v>45</v>
      </c>
      <c r="L2">
        <v>1</v>
      </c>
      <c r="M2">
        <v>335</v>
      </c>
      <c r="N2">
        <v>18.64</v>
      </c>
      <c r="O2">
        <v>15605.44</v>
      </c>
      <c r="P2">
        <v>463.91</v>
      </c>
      <c r="Q2">
        <v>4245.95</v>
      </c>
      <c r="R2">
        <v>580.14</v>
      </c>
      <c r="S2">
        <v>135.61000000000001</v>
      </c>
      <c r="T2">
        <v>217215.15</v>
      </c>
      <c r="U2">
        <v>0.23</v>
      </c>
      <c r="V2">
        <v>0.62</v>
      </c>
      <c r="W2">
        <v>12.43</v>
      </c>
      <c r="X2">
        <v>13.07</v>
      </c>
      <c r="Y2">
        <v>2</v>
      </c>
      <c r="Z2">
        <v>10</v>
      </c>
      <c r="AA2">
        <v>673.45053931206996</v>
      </c>
      <c r="AB2">
        <v>921.44473842770469</v>
      </c>
      <c r="AC2">
        <v>833.50334584797645</v>
      </c>
      <c r="AD2">
        <v>673450.53931207</v>
      </c>
      <c r="AE2">
        <v>921444.73842770467</v>
      </c>
      <c r="AF2">
        <v>1.7772951663688419E-6</v>
      </c>
      <c r="AG2">
        <v>19</v>
      </c>
      <c r="AH2">
        <v>833503.34584797639</v>
      </c>
    </row>
    <row r="3" spans="1:34" x14ac:dyDescent="0.25">
      <c r="A3">
        <v>1</v>
      </c>
      <c r="B3">
        <v>60</v>
      </c>
      <c r="C3" t="s">
        <v>34</v>
      </c>
      <c r="D3">
        <v>2.3327</v>
      </c>
      <c r="E3">
        <v>42.87</v>
      </c>
      <c r="F3">
        <v>37.520000000000003</v>
      </c>
      <c r="G3">
        <v>17.86</v>
      </c>
      <c r="H3">
        <v>0.28000000000000003</v>
      </c>
      <c r="I3">
        <v>126</v>
      </c>
      <c r="J3">
        <v>125.95</v>
      </c>
      <c r="K3">
        <v>45</v>
      </c>
      <c r="L3">
        <v>2</v>
      </c>
      <c r="M3">
        <v>124</v>
      </c>
      <c r="N3">
        <v>18.95</v>
      </c>
      <c r="O3">
        <v>15767.7</v>
      </c>
      <c r="P3">
        <v>346.95</v>
      </c>
      <c r="Q3">
        <v>4244.03</v>
      </c>
      <c r="R3">
        <v>300.83999999999997</v>
      </c>
      <c r="S3">
        <v>135.61000000000001</v>
      </c>
      <c r="T3">
        <v>78617.08</v>
      </c>
      <c r="U3">
        <v>0.45</v>
      </c>
      <c r="V3">
        <v>0.76</v>
      </c>
      <c r="W3">
        <v>12.08</v>
      </c>
      <c r="X3">
        <v>4.7300000000000004</v>
      </c>
      <c r="Y3">
        <v>2</v>
      </c>
      <c r="Z3">
        <v>10</v>
      </c>
      <c r="AA3">
        <v>417.11916911226558</v>
      </c>
      <c r="AB3">
        <v>570.72084917839618</v>
      </c>
      <c r="AC3">
        <v>516.25205234455188</v>
      </c>
      <c r="AD3">
        <v>417119.16911226558</v>
      </c>
      <c r="AE3">
        <v>570720.84917839617</v>
      </c>
      <c r="AF3">
        <v>2.3472209899725958E-6</v>
      </c>
      <c r="AG3">
        <v>14</v>
      </c>
      <c r="AH3">
        <v>516252.05234455178</v>
      </c>
    </row>
    <row r="4" spans="1:34" x14ac:dyDescent="0.25">
      <c r="A4">
        <v>2</v>
      </c>
      <c r="B4">
        <v>60</v>
      </c>
      <c r="C4" t="s">
        <v>34</v>
      </c>
      <c r="D4">
        <v>2.5251000000000001</v>
      </c>
      <c r="E4">
        <v>39.6</v>
      </c>
      <c r="F4">
        <v>35.58</v>
      </c>
      <c r="G4">
        <v>28.85</v>
      </c>
      <c r="H4">
        <v>0.42</v>
      </c>
      <c r="I4">
        <v>74</v>
      </c>
      <c r="J4">
        <v>127.27</v>
      </c>
      <c r="K4">
        <v>45</v>
      </c>
      <c r="L4">
        <v>3</v>
      </c>
      <c r="M4">
        <v>26</v>
      </c>
      <c r="N4">
        <v>19.27</v>
      </c>
      <c r="O4">
        <v>15930.42</v>
      </c>
      <c r="P4">
        <v>294.62</v>
      </c>
      <c r="Q4">
        <v>4244.32</v>
      </c>
      <c r="R4">
        <v>234.19</v>
      </c>
      <c r="S4">
        <v>135.61000000000001</v>
      </c>
      <c r="T4">
        <v>45553.32</v>
      </c>
      <c r="U4">
        <v>0.57999999999999996</v>
      </c>
      <c r="V4">
        <v>0.8</v>
      </c>
      <c r="W4">
        <v>12.06</v>
      </c>
      <c r="X4">
        <v>2.79</v>
      </c>
      <c r="Y4">
        <v>2</v>
      </c>
      <c r="Z4">
        <v>10</v>
      </c>
      <c r="AA4">
        <v>353.13318268148339</v>
      </c>
      <c r="AB4">
        <v>483.17239968130627</v>
      </c>
      <c r="AC4">
        <v>437.05910399244362</v>
      </c>
      <c r="AD4">
        <v>353133.18268148339</v>
      </c>
      <c r="AE4">
        <v>483172.39968130633</v>
      </c>
      <c r="AF4">
        <v>2.5408186744029679E-6</v>
      </c>
      <c r="AG4">
        <v>13</v>
      </c>
      <c r="AH4">
        <v>437059.10399244359</v>
      </c>
    </row>
    <row r="5" spans="1:34" x14ac:dyDescent="0.25">
      <c r="A5">
        <v>3</v>
      </c>
      <c r="B5">
        <v>60</v>
      </c>
      <c r="C5" t="s">
        <v>34</v>
      </c>
      <c r="D5">
        <v>2.5318999999999998</v>
      </c>
      <c r="E5">
        <v>39.5</v>
      </c>
      <c r="F5">
        <v>35.520000000000003</v>
      </c>
      <c r="G5">
        <v>29.6</v>
      </c>
      <c r="H5">
        <v>0.55000000000000004</v>
      </c>
      <c r="I5">
        <v>72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294.61</v>
      </c>
      <c r="Q5">
        <v>4243.57</v>
      </c>
      <c r="R5">
        <v>231.16</v>
      </c>
      <c r="S5">
        <v>135.61000000000001</v>
      </c>
      <c r="T5">
        <v>44049.87</v>
      </c>
      <c r="U5">
        <v>0.59</v>
      </c>
      <c r="V5">
        <v>0.8</v>
      </c>
      <c r="W5">
        <v>12.09</v>
      </c>
      <c r="X5">
        <v>2.74</v>
      </c>
      <c r="Y5">
        <v>2</v>
      </c>
      <c r="Z5">
        <v>10</v>
      </c>
      <c r="AA5">
        <v>352.32733523147959</v>
      </c>
      <c r="AB5">
        <v>482.06980364873061</v>
      </c>
      <c r="AC5">
        <v>436.06173817771378</v>
      </c>
      <c r="AD5">
        <v>352327.33523147961</v>
      </c>
      <c r="AE5">
        <v>482069.80364873062</v>
      </c>
      <c r="AF5">
        <v>2.5476610042061201E-6</v>
      </c>
      <c r="AG5">
        <v>13</v>
      </c>
      <c r="AH5">
        <v>436061.73817771382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2024-09-25T23:04:39Z</dcterms:created>
  <dcterms:modified xsi:type="dcterms:W3CDTF">2024-09-27T19:30:49Z</dcterms:modified>
</cp:coreProperties>
</file>