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14%_12m_0_TSP/"/>
    </mc:Choice>
  </mc:AlternateContent>
  <xr:revisionPtr revIDLastSave="268" documentId="11_633EEBD6E7862C3CD7945CE4AF41127763B9E0E3" xr6:coauthVersionLast="47" xr6:coauthVersionMax="47" xr10:uidLastSave="{9395F0E4-74AF-472D-B832-794F5F8D76C3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<sst xmlns="http://schemas.openxmlformats.org/spreadsheetml/2006/main" count="821" uniqueCount="71">
  <si>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</si>
  <si>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</si>
  <si>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</si>
  <si>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</si>
  <si>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</si>
  <si>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</si>
  <si>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</si>
  <si>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</si>
  <si>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</si>
  <si>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</si>
  <si>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</si>
  <si>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</si>
  <si>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</si>
  <si>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</si>
  <si>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</si>
  <si>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</si>
  <si>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</si>
  <si>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</si>
  <si>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</si>
  <si>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</si>
  <si>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</si>
  <si>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</si>
  <si>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</si>
  <si>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</si>
  <si>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</si>
  <si>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</si>
  <si>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</si>
  <si>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</si>
  <si>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</si>
  <si>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</si>
  <si>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</si>
  <si>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</si>
  <si>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</si>
  <si>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</si>
  <si>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</si>
  <si>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</si>
  <si>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</si>
  <si>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</si>
  <si>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</si>
  <si>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</si>
  <si>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</si>
  <si>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</si>
  <si>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</si>
  <si>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</si>
  <si>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</si>
  <si>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</si>
  <si>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</si>
  <si>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</si>
  <si>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</si>
  <si>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</si>
  <si>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</si>
  <si>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</si>
  <si>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</si>
  <si>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</si>
  <si>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</si>
  <si>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</si>
  <si>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</si>
  <si>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</si>
  <si>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</si>
  <si>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</si>
  <si>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</si>
  <si>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</si>
  <si>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</si>
  <si>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</si>
  <si>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</si>
  <si>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</si>
  <si>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</si>
  <si>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</si>
  <si>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</si>
  <si>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</si>
  <si>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eld_64ha_100ha_14%_12m_0_TSP\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</si>
</sst>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FE-4DA0-8E74-8501104C2A0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CFE-4DA0-8E74-8501104C2A0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CFE-4DA0-8E74-8501104C2A0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CFE-4DA0-8E74-8501104C2A0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CFE-4DA0-8E74-8501104C2A0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CFE-4DA0-8E74-8501104C2A0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CFE-4DA0-8E74-8501104C2A0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CFE-4DA0-8E74-8501104C2A0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CFE-4DA0-8E74-8501104C2A0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CFE-4DA0-8E74-8501104C2A0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CFE-4DA0-8E74-8501104C2A0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CFE-4DA0-8E74-8501104C2A0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CFE-4DA0-8E74-8501104C2A0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CFE-4DA0-8E74-8501104C2A0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CFE-4DA0-8E74-8501104C2A0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CFE-4DA0-8E74-8501104C2A0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CFE-4DA0-8E74-8501104C2A0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CFE-4DA0-8E74-8501104C2A0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CFE-4DA0-8E74-8501104C2A0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CFE-4DA0-8E74-8501104C2A0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CFE-4DA0-8E74-8501104C2A0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CFE-4DA0-8E74-8501104C2A0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CFE-4DA0-8E74-8501104C2A0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CFE-4DA0-8E74-8501104C2A0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CFE-4DA0-8E74-8501104C2A0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CFE-4DA0-8E74-8501104C2A0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CFE-4DA0-8E74-8501104C2A0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CFE-4DA0-8E74-8501104C2A0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CFE-4DA0-8E74-8501104C2A0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CFE-4DA0-8E74-8501104C2A0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CFE-4DA0-8E74-8501104C2A0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CFE-4DA0-8E74-8501104C2A0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CFE-4DA0-8E74-8501104C2A0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CFE-4DA0-8E74-8501104C2A0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CFE-4DA0-8E74-8501104C2A0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CFE-4DA0-8E74-8501104C2A0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CFE-4DA0-8E74-8501104C2A0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CFE-4DA0-8E74-8501104C2A0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CFE-4DA0-8E74-8501104C2A0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CFE-4DA0-8E74-8501104C2A0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CFE-4DA0-8E74-8501104C2A0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CFE-4DA0-8E74-8501104C2A05}"/>
              </c:ext>
            </c:extLst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9CFE-4DA0-8E74-8501104C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9BCB-1143-4061-A915-158B49E4FED8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2.1070000000000002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550</v>
      </c>
      <c r="F2">
        <f>_xlfn.XLOOKUP(B2,RESULTADOS_0!D:D,RESULTADOS_0!F:F,0,0,1)</f>
        <v>39.700000000000003</v>
      </c>
      <c r="G2">
        <f>_xlfn.XLOOKUP(B2,RESULTADOS_0!D:D,RESULTADOS_0!M:M,0,0,1)</f>
        <v>0</v>
      </c>
      <c r="H2">
        <f>_xlfn.XLOOKUP(B2,RESULTADOS_0!D:D,RESULTADOS_0!AF:AF,0,0,1)</f>
        <v>2.5691660617267199E-6</v>
      </c>
      <c r="I2">
        <f>_xlfn.XLOOKUP(B2,RESULTADOS_0!D:D,RESULTADOS_0!AC:AC,0,0,1)</f>
        <v>305.09754821559932</v>
      </c>
      <c r="J2">
        <f>_xlfn.XLOOKUP(B2,RESULTADOS_0!D:D,RESULTADOS_0!G:G,0,0,1)</f>
        <v>4.33</v>
      </c>
      <c r="K2">
        <v>1.3484800000000001</v>
      </c>
      <c r="L2">
        <v>64</v>
      </c>
      <c r="M2">
        <v>14</v>
      </c>
      <c r="N2">
        <f>_xlfn.XLOOKUP(B2,RESULTADOS_0!D:D,RESULTADOS_0!AH:AH,0,0,1)</f>
        <v>305097.54821559932</v>
      </c>
      <c r="T2">
        <v>20</v>
      </c>
    </row>
    <row r="3" spans="1:20" x14ac:dyDescent="0.25">
      <c r="A3" t="s">
        <v>52</v>
      </c>
      <c r="B3">
        <v>2.6009000000000002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368</v>
      </c>
      <c r="F3">
        <f>_xlfn.XLOOKUP(B3,RESULTADOS_1!D:D,RESULTADOS_1!F:F,0,0,1)</f>
        <v>32.659999999999997</v>
      </c>
      <c r="G3">
        <f>_xlfn.XLOOKUP(B3,RESULTADOS_1!D:D,RESULTADOS_1!M:M,0,0,1)</f>
        <v>0</v>
      </c>
      <c r="H3">
        <f>_xlfn.XLOOKUP(B3,RESULTADOS_1!D:D,RESULTADOS_1!AF:AF,0,0,1)</f>
        <v>3.0626703985270598E-6</v>
      </c>
      <c r="I3">
        <f>_xlfn.XLOOKUP(B3,RESULTADOS_1!D:D,RESULTADOS_1!AC:AC,0,0,1)</f>
        <v>258.09673102851139</v>
      </c>
      <c r="J3">
        <f>_xlfn.XLOOKUP(B3,RESULTADOS_1!D:D,RESULTADOS_1!G:G,0,0,1)</f>
        <v>5.33</v>
      </c>
      <c r="K3">
        <v>1.6645760000000001</v>
      </c>
      <c r="N3">
        <f>_xlfn.XLOOKUP(B3,RESULTADOS_1!D:D,RESULTADOS_1!AH:AH,0,0,1)</f>
        <v>258096.73102851139</v>
      </c>
    </row>
    <row r="4" spans="1:20" x14ac:dyDescent="0.25">
      <c r="A4" t="s">
        <v>53</v>
      </c>
      <c r="B4">
        <v>2.9188000000000001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277</v>
      </c>
      <c r="F4">
        <f>_xlfn.XLOOKUP(B4,RESULTADOS_2!D:D,RESULTADOS_2!F:F,0,0,1)</f>
        <v>29.13</v>
      </c>
      <c r="G4">
        <f>_xlfn.XLOOKUP(B4,RESULTADOS_2!D:D,RESULTADOS_2!M:M,0,0,1)</f>
        <v>0</v>
      </c>
      <c r="H4">
        <f>_xlfn.XLOOKUP(B4,RESULTADOS_2!D:D,RESULTADOS_2!AF:AF,0,0,1)</f>
        <v>3.3435263337466561E-6</v>
      </c>
      <c r="I4">
        <f>_xlfn.XLOOKUP(B4,RESULTADOS_2!D:D,RESULTADOS_2!AC:AC,0,0,1)</f>
        <v>240.85447607131019</v>
      </c>
      <c r="J4">
        <f>_xlfn.XLOOKUP(B4,RESULTADOS_2!D:D,RESULTADOS_2!G:G,0,0,1)</f>
        <v>6.31</v>
      </c>
      <c r="K4">
        <v>1.8680320000000001</v>
      </c>
      <c r="N4">
        <f>_xlfn.XLOOKUP(B4,RESULTADOS_2!D:D,RESULTADOS_2!AH:AH,0,0,1)</f>
        <v>240854.4760713102</v>
      </c>
    </row>
    <row r="5" spans="1:20" x14ac:dyDescent="0.25">
      <c r="A5" t="s">
        <v>54</v>
      </c>
      <c r="B5">
        <v>3.1286999999999998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222</v>
      </c>
      <c r="F5">
        <f>_xlfn.XLOOKUP(B5,RESULTADOS_3!D:D,RESULTADOS_3!F:F,0,0,1)</f>
        <v>27.08</v>
      </c>
      <c r="G5">
        <f>_xlfn.XLOOKUP(B5,RESULTADOS_3!D:D,RESULTADOS_3!M:M,0,0,1)</f>
        <v>0</v>
      </c>
      <c r="H5">
        <f>_xlfn.XLOOKUP(B5,RESULTADOS_3!D:D,RESULTADOS_3!AF:AF,0,0,1)</f>
        <v>3.5020846585679669E-6</v>
      </c>
      <c r="I5">
        <f>_xlfn.XLOOKUP(B5,RESULTADOS_3!D:D,RESULTADOS_3!AC:AC,0,0,1)</f>
        <v>229.14830305306651</v>
      </c>
      <c r="J5">
        <f>_xlfn.XLOOKUP(B5,RESULTADOS_3!D:D,RESULTADOS_3!G:G,0,0,1)</f>
        <v>7.32</v>
      </c>
      <c r="K5">
        <v>2.0023679999999997</v>
      </c>
      <c r="N5">
        <f>_xlfn.XLOOKUP(B5,RESULTADOS_3!D:D,RESULTADOS_3!AH:AH,0,0,1)</f>
        <v>229148.30305306651</v>
      </c>
    </row>
    <row r="6" spans="1:20" x14ac:dyDescent="0.25">
      <c r="A6" t="s">
        <v>55</v>
      </c>
      <c r="B6">
        <v>3.2948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185</v>
      </c>
      <c r="F6">
        <f>_xlfn.XLOOKUP(B6,RESULTADOS_4!D:D,RESULTADOS_4!F:F,0,0,1)</f>
        <v>25.63</v>
      </c>
      <c r="G6">
        <f>_xlfn.XLOOKUP(B6,RESULTADOS_4!D:D,RESULTADOS_4!M:M,0,0,1)</f>
        <v>0</v>
      </c>
      <c r="H6">
        <f>_xlfn.XLOOKUP(B6,RESULTADOS_4!D:D,RESULTADOS_4!AF:AF,0,0,1)</f>
        <v>3.6147851559475111E-6</v>
      </c>
      <c r="I6">
        <f>_xlfn.XLOOKUP(B6,RESULTADOS_4!D:D,RESULTADOS_4!AC:AC,0,0,1)</f>
        <v>218.1181017251771</v>
      </c>
      <c r="J6">
        <f>_xlfn.XLOOKUP(B6,RESULTADOS_4!D:D,RESULTADOS_4!G:G,0,0,1)</f>
        <v>8.31</v>
      </c>
      <c r="K6">
        <v>2.1086719999999999</v>
      </c>
      <c r="N6">
        <f>_xlfn.XLOOKUP(B6,RESULTADOS_4!D:D,RESULTADOS_4!AH:AH,0,0,1)</f>
        <v>218118.10172517711</v>
      </c>
    </row>
    <row r="7" spans="1:20" x14ac:dyDescent="0.25">
      <c r="A7" t="s">
        <v>56</v>
      </c>
      <c r="B7">
        <v>3.4165000000000001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159</v>
      </c>
      <c r="F7">
        <f>_xlfn.XLOOKUP(B7,RESULTADOS_5!D:D,RESULTADOS_5!F:F,0,0,1)</f>
        <v>24.64</v>
      </c>
      <c r="G7">
        <f>_xlfn.XLOOKUP(B7,RESULTADOS_5!D:D,RESULTADOS_5!M:M,0,0,1)</f>
        <v>1</v>
      </c>
      <c r="H7">
        <f>_xlfn.XLOOKUP(B7,RESULTADOS_5!D:D,RESULTADOS_5!AF:AF,0,0,1)</f>
        <v>3.6821583050844368E-6</v>
      </c>
      <c r="I7">
        <f>_xlfn.XLOOKUP(B7,RESULTADOS_5!D:D,RESULTADOS_5!AC:AC,0,0,1)</f>
        <v>218.76106824850129</v>
      </c>
      <c r="J7">
        <f>_xlfn.XLOOKUP(B7,RESULTADOS_5!D:D,RESULTADOS_5!G:G,0,0,1)</f>
        <v>9.3000000000000007</v>
      </c>
      <c r="K7">
        <v>2.1865600000000001</v>
      </c>
      <c r="N7">
        <f>_xlfn.XLOOKUP(B7,RESULTADOS_5!D:D,RESULTADOS_5!AH:AH,0,0,1)</f>
        <v>218761.06824850131</v>
      </c>
    </row>
    <row r="8" spans="1:20" x14ac:dyDescent="0.25">
      <c r="A8" t="s">
        <v>57</v>
      </c>
      <c r="B8">
        <v>3.5215000000000001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139</v>
      </c>
      <c r="F8">
        <f>_xlfn.XLOOKUP(B8,RESULTADOS_6!D:D,RESULTADOS_6!F:F,0,0,1)</f>
        <v>23.83</v>
      </c>
      <c r="G8">
        <f>_xlfn.XLOOKUP(B8,RESULTADOS_6!D:D,RESULTADOS_6!M:M,0,0,1)</f>
        <v>0</v>
      </c>
      <c r="H8">
        <f>_xlfn.XLOOKUP(B8,RESULTADOS_6!D:D,RESULTADOS_6!AF:AF,0,0,1)</f>
        <v>3.734822440029718E-6</v>
      </c>
      <c r="I8">
        <f>_xlfn.XLOOKUP(B8,RESULTADOS_6!D:D,RESULTADOS_6!AC:AC,0,0,1)</f>
        <v>220.13520541327699</v>
      </c>
      <c r="J8">
        <f>_xlfn.XLOOKUP(B8,RESULTADOS_6!D:D,RESULTADOS_6!G:G,0,0,1)</f>
        <v>10.29</v>
      </c>
      <c r="K8">
        <v>2.2537600000000002</v>
      </c>
      <c r="N8">
        <f>_xlfn.XLOOKUP(B8,RESULTADOS_6!D:D,RESULTADOS_6!AH:AH,0,0,1)</f>
        <v>220135.205413277</v>
      </c>
    </row>
    <row r="9" spans="1:20" x14ac:dyDescent="0.25">
      <c r="A9" t="s">
        <v>58</v>
      </c>
      <c r="B9">
        <v>3.6004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124</v>
      </c>
      <c r="F9">
        <f>_xlfn.XLOOKUP(B9,RESULTADOS_7!D:D,RESULTADOS_7!F:F,0,0,1)</f>
        <v>23.24</v>
      </c>
      <c r="G9">
        <f>_xlfn.XLOOKUP(B9,RESULTADOS_7!D:D,RESULTADOS_7!M:M,0,0,1)</f>
        <v>0</v>
      </c>
      <c r="H9">
        <f>_xlfn.XLOOKUP(B9,RESULTADOS_7!D:D,RESULTADOS_7!AF:AF,0,0,1)</f>
        <v>3.7628441643300929E-6</v>
      </c>
      <c r="I9">
        <f>_xlfn.XLOOKUP(B9,RESULTADOS_7!D:D,RESULTADOS_7!AC:AC,0,0,1)</f>
        <v>221.5759526724033</v>
      </c>
      <c r="J9">
        <f>_xlfn.XLOOKUP(B9,RESULTADOS_7!D:D,RESULTADOS_7!G:G,0,0,1)</f>
        <v>11.24</v>
      </c>
      <c r="K9">
        <v>2.3042560000000001</v>
      </c>
      <c r="N9">
        <f>_xlfn.XLOOKUP(B9,RESULTADOS_7!D:D,RESULTADOS_7!AH:AH,0,0,1)</f>
        <v>221575.95267240331</v>
      </c>
    </row>
    <row r="10" spans="1:20" x14ac:dyDescent="0.25">
      <c r="A10" t="s">
        <v>59</v>
      </c>
      <c r="B10">
        <v>3.6575000000000002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112</v>
      </c>
      <c r="F10">
        <f>_xlfn.XLOOKUP(B10,RESULTADOS_8!D:D,RESULTADOS_8!F:F,0,0,1)</f>
        <v>22.82</v>
      </c>
      <c r="G10">
        <f>_xlfn.XLOOKUP(B10,RESULTADOS_8!D:D,RESULTADOS_8!M:M,0,0,1)</f>
        <v>0</v>
      </c>
      <c r="H10">
        <f>_xlfn.XLOOKUP(B10,RESULTADOS_8!D:D,RESULTADOS_8!AF:AF,0,0,1)</f>
        <v>3.7710885862639652E-6</v>
      </c>
      <c r="I10">
        <f>_xlfn.XLOOKUP(B10,RESULTADOS_8!D:D,RESULTADOS_8!AC:AC,0,0,1)</f>
        <v>214.24030408963549</v>
      </c>
      <c r="J10">
        <f>_xlfn.XLOOKUP(B10,RESULTADOS_8!D:D,RESULTADOS_8!G:G,0,0,1)</f>
        <v>12.22</v>
      </c>
      <c r="K10">
        <v>2.3408000000000002</v>
      </c>
      <c r="N10">
        <f>_xlfn.XLOOKUP(B10,RESULTADOS_8!D:D,RESULTADOS_8!AH:AH,0,0,1)</f>
        <v>214240.30408963549</v>
      </c>
    </row>
    <row r="11" spans="1:20" x14ac:dyDescent="0.25">
      <c r="A11" t="s">
        <v>60</v>
      </c>
      <c r="B11">
        <v>3.7086999999999999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102</v>
      </c>
      <c r="F11">
        <f>_xlfn.XLOOKUP(B11,RESULTADOS_9!D:D,RESULTADOS_9!F:F,0,0,1)</f>
        <v>22.44</v>
      </c>
      <c r="G11">
        <f>_xlfn.XLOOKUP(B11,RESULTADOS_9!D:D,RESULTADOS_9!M:M,0,0,1)</f>
        <v>0</v>
      </c>
      <c r="H11">
        <f>_xlfn.XLOOKUP(B11,RESULTADOS_9!D:D,RESULTADOS_9!AF:AF,0,0,1)</f>
        <v>3.7760212917079071E-6</v>
      </c>
      <c r="I11">
        <f>_xlfn.XLOOKUP(B11,RESULTADOS_9!D:D,RESULTADOS_9!AC:AC,0,0,1)</f>
        <v>216.12185435928239</v>
      </c>
      <c r="J11">
        <f>_xlfn.XLOOKUP(B11,RESULTADOS_9!D:D,RESULTADOS_9!G:G,0,0,1)</f>
        <v>13.2</v>
      </c>
      <c r="K11">
        <v>2.3735680000000001</v>
      </c>
      <c r="N11">
        <f>_xlfn.XLOOKUP(B11,RESULTADOS_9!D:D,RESULTADOS_9!AH:AH,0,0,1)</f>
        <v>216121.85435928241</v>
      </c>
    </row>
    <row r="12" spans="1:20" x14ac:dyDescent="0.25">
      <c r="A12" t="s">
        <v>61</v>
      </c>
      <c r="B12">
        <v>3.7648999999999999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93</v>
      </c>
      <c r="F12">
        <f>_xlfn.XLOOKUP(B12,RESULTADOS_10!D:D,RESULTADOS_10!F:F,0,0,1)</f>
        <v>22.05</v>
      </c>
      <c r="G12">
        <f>_xlfn.XLOOKUP(B12,RESULTADOS_10!D:D,RESULTADOS_10!M:M,0,0,1)</f>
        <v>0</v>
      </c>
      <c r="H12">
        <f>_xlfn.XLOOKUP(B12,RESULTADOS_10!D:D,RESULTADOS_10!AF:AF,0,0,1)</f>
        <v>3.788336393513022E-6</v>
      </c>
      <c r="I12">
        <f>_xlfn.XLOOKUP(B12,RESULTADOS_10!D:D,RESULTADOS_10!AC:AC,0,0,1)</f>
        <v>217.46263578164479</v>
      </c>
      <c r="J12">
        <f>_xlfn.XLOOKUP(B12,RESULTADOS_10!D:D,RESULTADOS_10!G:G,0,0,1)</f>
        <v>14.23</v>
      </c>
      <c r="K12">
        <v>2.4095360000000001</v>
      </c>
      <c r="N12">
        <f>_xlfn.XLOOKUP(B12,RESULTADOS_10!D:D,RESULTADOS_10!AH:AH,0,0,1)</f>
        <v>217462.63578164481</v>
      </c>
    </row>
    <row r="13" spans="1:20" x14ac:dyDescent="0.25">
      <c r="A13" t="s">
        <v>62</v>
      </c>
      <c r="B13">
        <v>3.7970999999999999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86</v>
      </c>
      <c r="F13">
        <f>_xlfn.XLOOKUP(B13,RESULTADOS_11!D:D,RESULTADOS_11!F:F,0,0,1)</f>
        <v>21.81</v>
      </c>
      <c r="G13">
        <f>_xlfn.XLOOKUP(B13,RESULTADOS_11!D:D,RESULTADOS_11!M:M,0,0,1)</f>
        <v>0</v>
      </c>
      <c r="H13">
        <f>_xlfn.XLOOKUP(B13,RESULTADOS_11!D:D,RESULTADOS_11!AF:AF,0,0,1)</f>
        <v>3.778621809144555E-6</v>
      </c>
      <c r="I13">
        <f>_xlfn.XLOOKUP(B13,RESULTADOS_11!D:D,RESULTADOS_11!AC:AC,0,0,1)</f>
        <v>220.65194977108141</v>
      </c>
      <c r="J13">
        <f>_xlfn.XLOOKUP(B13,RESULTADOS_11!D:D,RESULTADOS_11!G:G,0,0,1)</f>
        <v>15.22</v>
      </c>
      <c r="K13">
        <v>2.4301439999999999</v>
      </c>
      <c r="N13">
        <f>_xlfn.XLOOKUP(B13,RESULTADOS_11!D:D,RESULTADOS_11!AH:AH,0,0,1)</f>
        <v>220651.94977108139</v>
      </c>
    </row>
    <row r="14" spans="1:20" x14ac:dyDescent="0.25">
      <c r="A14" t="s">
        <v>63</v>
      </c>
      <c r="B14">
        <v>3.8285999999999998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80</v>
      </c>
      <c r="F14">
        <f>_xlfn.XLOOKUP(B14,RESULTADOS_12!D:D,RESULTADOS_12!F:F,0,0,1)</f>
        <v>21.58</v>
      </c>
      <c r="G14">
        <f>_xlfn.XLOOKUP(B14,RESULTADOS_12!D:D,RESULTADOS_12!M:M,0,0,1)</f>
        <v>3</v>
      </c>
      <c r="H14">
        <f>_xlfn.XLOOKUP(B14,RESULTADOS_12!D:D,RESULTADOS_12!AF:AF,0,0,1)</f>
        <v>3.7702762685602319E-6</v>
      </c>
      <c r="I14">
        <f>_xlfn.XLOOKUP(B14,RESULTADOS_12!D:D,RESULTADOS_12!AC:AC,0,0,1)</f>
        <v>222.9128154096729</v>
      </c>
      <c r="J14">
        <f>_xlfn.XLOOKUP(B14,RESULTADOS_12!D:D,RESULTADOS_12!G:G,0,0,1)</f>
        <v>16.18</v>
      </c>
      <c r="K14">
        <v>2.450304</v>
      </c>
      <c r="N14">
        <f>_xlfn.XLOOKUP(B14,RESULTADOS_12!D:D,RESULTADOS_12!AH:AH,0,0,1)</f>
        <v>222912.81540967291</v>
      </c>
    </row>
    <row r="15" spans="1:20" x14ac:dyDescent="0.25">
      <c r="A15" t="s">
        <v>64</v>
      </c>
      <c r="B15">
        <v>3.8536000000000001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75</v>
      </c>
      <c r="F15">
        <f>_xlfn.XLOOKUP(B15,RESULTADOS_13!D:D,RESULTADOS_13!F:F,0,0,1)</f>
        <v>21.38</v>
      </c>
      <c r="G15">
        <f>_xlfn.XLOOKUP(B15,RESULTADOS_13!D:D,RESULTADOS_13!M:M,0,0,1)</f>
        <v>0</v>
      </c>
      <c r="H15">
        <f>_xlfn.XLOOKUP(B15,RESULTADOS_13!D:D,RESULTADOS_13!AF:AF,0,0,1)</f>
        <v>3.7573859068692961E-6</v>
      </c>
      <c r="I15">
        <f>_xlfn.XLOOKUP(B15,RESULTADOS_13!D:D,RESULTADOS_13!AC:AC,0,0,1)</f>
        <v>226.30554806371791</v>
      </c>
      <c r="J15">
        <f>_xlfn.XLOOKUP(B15,RESULTADOS_13!D:D,RESULTADOS_13!G:G,0,0,1)</f>
        <v>17.11</v>
      </c>
      <c r="K15">
        <v>2.4663040000000001</v>
      </c>
      <c r="N15">
        <f>_xlfn.XLOOKUP(B15,RESULTADOS_13!D:D,RESULTADOS_13!AH:AH,0,0,1)</f>
        <v>226305.54806371781</v>
      </c>
    </row>
    <row r="16" spans="1:20" x14ac:dyDescent="0.25">
      <c r="A16" t="s">
        <v>65</v>
      </c>
      <c r="B16">
        <v>3.8826000000000001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70</v>
      </c>
      <c r="F16">
        <f>_xlfn.XLOOKUP(B16,RESULTADOS_14!D:D,RESULTADOS_14!F:F,0,0,1)</f>
        <v>21.18</v>
      </c>
      <c r="G16">
        <f>_xlfn.XLOOKUP(B16,RESULTADOS_14!D:D,RESULTADOS_14!M:M,0,0,1)</f>
        <v>0</v>
      </c>
      <c r="H16">
        <f>_xlfn.XLOOKUP(B16,RESULTADOS_14!D:D,RESULTADOS_14!AF:AF,0,0,1)</f>
        <v>3.7500424254451312E-6</v>
      </c>
      <c r="I16">
        <f>_xlfn.XLOOKUP(B16,RESULTADOS_14!D:D,RESULTADOS_14!AC:AC,0,0,1)</f>
        <v>228.51308093493631</v>
      </c>
      <c r="J16">
        <f>_xlfn.XLOOKUP(B16,RESULTADOS_14!D:D,RESULTADOS_14!G:G,0,0,1)</f>
        <v>18.149999999999999</v>
      </c>
      <c r="K16">
        <v>2.484864</v>
      </c>
      <c r="N16">
        <f>_xlfn.XLOOKUP(B16,RESULTADOS_14!D:D,RESULTADOS_14!AH:AH,0,0,1)</f>
        <v>228513.0809349363</v>
      </c>
    </row>
    <row r="17" spans="1:14" x14ac:dyDescent="0.25">
      <c r="A17" t="s">
        <v>66</v>
      </c>
      <c r="B17">
        <v>3.9022000000000001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66</v>
      </c>
      <c r="F17">
        <f>_xlfn.XLOOKUP(B17,RESULTADOS_15!D:D,RESULTADOS_15!F:F,0,0,1)</f>
        <v>21.02</v>
      </c>
      <c r="G17">
        <f>_xlfn.XLOOKUP(B17,RESULTADOS_15!D:D,RESULTADOS_15!M:M,0,0,1)</f>
        <v>0</v>
      </c>
      <c r="H17">
        <f>_xlfn.XLOOKUP(B17,RESULTADOS_15!D:D,RESULTADOS_15!AF:AF,0,0,1)</f>
        <v>3.735116836811583E-6</v>
      </c>
      <c r="I17">
        <f>_xlfn.XLOOKUP(B17,RESULTADOS_15!D:D,RESULTADOS_15!AC:AC,0,0,1)</f>
        <v>231.08799023655021</v>
      </c>
      <c r="J17">
        <f>_xlfn.XLOOKUP(B17,RESULTADOS_15!D:D,RESULTADOS_15!G:G,0,0,1)</f>
        <v>19.11</v>
      </c>
      <c r="K17">
        <v>2.4974080000000001</v>
      </c>
      <c r="N17">
        <f>_xlfn.XLOOKUP(B17,RESULTADOS_15!D:D,RESULTADOS_15!AH:AH,0,0,1)</f>
        <v>231087.99023655019</v>
      </c>
    </row>
    <row r="18" spans="1:14" x14ac:dyDescent="0.25">
      <c r="A18" t="s">
        <v>67</v>
      </c>
      <c r="B18">
        <v>3.9110999999999998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63</v>
      </c>
      <c r="F18">
        <f>_xlfn.XLOOKUP(B18,RESULTADOS_16!D:D,RESULTADOS_16!F:F,0,0,1)</f>
        <v>20.91</v>
      </c>
      <c r="G18">
        <f>_xlfn.XLOOKUP(B18,RESULTADOS_16!D:D,RESULTADOS_16!M:M,0,0,1)</f>
        <v>0</v>
      </c>
      <c r="H18">
        <f>_xlfn.XLOOKUP(B18,RESULTADOS_16!D:D,RESULTADOS_16!AF:AF,0,0,1)</f>
        <v>3.7114467410158461E-6</v>
      </c>
      <c r="I18">
        <f>_xlfn.XLOOKUP(B18,RESULTADOS_16!D:D,RESULTADOS_16!AC:AC,0,0,1)</f>
        <v>234.54611375011609</v>
      </c>
      <c r="J18">
        <f>_xlfn.XLOOKUP(B18,RESULTADOS_16!D:D,RESULTADOS_16!G:G,0,0,1)</f>
        <v>19.91</v>
      </c>
      <c r="K18">
        <v>2.503104</v>
      </c>
      <c r="N18">
        <f>_xlfn.XLOOKUP(B18,RESULTADOS_16!D:D,RESULTADOS_16!AH:AH,0,0,1)</f>
        <v>234546.11375011611</v>
      </c>
    </row>
    <row r="19" spans="1:14" x14ac:dyDescent="0.25">
      <c r="A19" t="s">
        <v>68</v>
      </c>
      <c r="B19">
        <v>3.9188000000000001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60</v>
      </c>
      <c r="F19">
        <f>_xlfn.XLOOKUP(B19,RESULTADOS_17!D:D,RESULTADOS_17!F:F,0,0,1)</f>
        <v>20.82</v>
      </c>
      <c r="G19">
        <f>_xlfn.XLOOKUP(B19,RESULTADOS_17!D:D,RESULTADOS_17!M:M,0,0,1)</f>
        <v>2</v>
      </c>
      <c r="H19">
        <f>_xlfn.XLOOKUP(B19,RESULTADOS_17!D:D,RESULTADOS_17!AF:AF,0,0,1)</f>
        <v>3.688076928127243E-6</v>
      </c>
      <c r="I19">
        <f>_xlfn.XLOOKUP(B19,RESULTADOS_17!D:D,RESULTADOS_17!AC:AC,0,0,1)</f>
        <v>237.863668049795</v>
      </c>
      <c r="J19">
        <f>_xlfn.XLOOKUP(B19,RESULTADOS_17!D:D,RESULTADOS_17!G:G,0,0,1)</f>
        <v>20.82</v>
      </c>
      <c r="K19">
        <v>2.508032</v>
      </c>
      <c r="N19">
        <f>_xlfn.XLOOKUP(B19,RESULTADOS_17!D:D,RESULTADOS_17!AH:AH,0,0,1)</f>
        <v>237863.668049795</v>
      </c>
    </row>
    <row r="20" spans="1:14" x14ac:dyDescent="0.25">
      <c r="A20" t="s">
        <v>69</v>
      </c>
      <c r="B20">
        <v>3.9296000000000002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57</v>
      </c>
      <c r="F20">
        <f>_xlfn.XLOOKUP(B20,RESULTADOS_18!D:D,RESULTADOS_18!F:F,0,0,1)</f>
        <v>20.71</v>
      </c>
      <c r="G20">
        <f>_xlfn.XLOOKUP(B20,RESULTADOS_18!D:D,RESULTADOS_18!M:M,0,0,1)</f>
        <v>0</v>
      </c>
      <c r="H20">
        <f>_xlfn.XLOOKUP(B20,RESULTADOS_18!D:D,RESULTADOS_18!AF:AF,0,0,1)</f>
        <v>3.6689116564812499E-6</v>
      </c>
      <c r="I20">
        <f>_xlfn.XLOOKUP(B20,RESULTADOS_18!D:D,RESULTADOS_18!AC:AC,0,0,1)</f>
        <v>241.74488923312151</v>
      </c>
      <c r="J20">
        <f>_xlfn.XLOOKUP(B20,RESULTADOS_18!D:D,RESULTADOS_18!G:G,0,0,1)</f>
        <v>21.8</v>
      </c>
      <c r="K20">
        <v>2.5149440000000003</v>
      </c>
      <c r="N20">
        <f>_xlfn.XLOOKUP(B20,RESULTADOS_18!D:D,RESULTADOS_18!AH:AH,0,0,1)</f>
        <v>241744.8892331215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3.1953</v>
      </c>
      <c r="E2">
        <v>31.3</v>
      </c>
      <c r="F2">
        <v>24.95</v>
      </c>
      <c r="G2">
        <v>9.07</v>
      </c>
      <c r="H2">
        <v>0.14000000000000001</v>
      </c>
      <c r="I2">
        <v>165</v>
      </c>
      <c r="J2">
        <v>124.63</v>
      </c>
      <c r="K2">
        <v>45</v>
      </c>
      <c r="L2">
        <v>1</v>
      </c>
      <c r="M2">
        <v>162</v>
      </c>
      <c r="N2">
        <v>18.64</v>
      </c>
      <c r="O2">
        <v>15605.44</v>
      </c>
      <c r="P2">
        <v>226.76</v>
      </c>
      <c r="Q2">
        <v>5523.12</v>
      </c>
      <c r="R2">
        <v>317.13</v>
      </c>
      <c r="S2">
        <v>97.05</v>
      </c>
      <c r="T2">
        <v>106233.2</v>
      </c>
      <c r="U2">
        <v>0.31</v>
      </c>
      <c r="V2">
        <v>0.66</v>
      </c>
      <c r="W2">
        <v>4.96</v>
      </c>
      <c r="X2">
        <v>6.39</v>
      </c>
      <c r="Y2">
        <v>2</v>
      </c>
      <c r="Z2">
        <v>10</v>
      </c>
      <c r="AA2">
        <v>236.24905720416521</v>
      </c>
      <c r="AB2">
        <v>323.24638263940352</v>
      </c>
      <c r="AC2">
        <v>292.39620155954219</v>
      </c>
      <c r="AD2">
        <v>236249.0572041652</v>
      </c>
      <c r="AE2">
        <v>323246.38263940351</v>
      </c>
      <c r="AF2">
        <v>3.2151906500019019E-6</v>
      </c>
      <c r="AG2">
        <v>11</v>
      </c>
      <c r="AH2">
        <v>292396.20155954221</v>
      </c>
    </row>
    <row r="3" spans="1:34" x14ac:dyDescent="0.25">
      <c r="A3">
        <v>1</v>
      </c>
      <c r="B3">
        <v>60</v>
      </c>
      <c r="C3" t="s">
        <v>34</v>
      </c>
      <c r="D3">
        <v>3.7648999999999999</v>
      </c>
      <c r="E3">
        <v>26.56</v>
      </c>
      <c r="F3">
        <v>22.05</v>
      </c>
      <c r="G3">
        <v>14.23</v>
      </c>
      <c r="H3">
        <v>0.28000000000000003</v>
      </c>
      <c r="I3">
        <v>93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178.14</v>
      </c>
      <c r="Q3">
        <v>5522.7</v>
      </c>
      <c r="R3">
        <v>216.63</v>
      </c>
      <c r="S3">
        <v>97.05</v>
      </c>
      <c r="T3">
        <v>56340.9</v>
      </c>
      <c r="U3">
        <v>0.45</v>
      </c>
      <c r="V3">
        <v>0.75</v>
      </c>
      <c r="W3">
        <v>4.9400000000000004</v>
      </c>
      <c r="X3">
        <v>3.5</v>
      </c>
      <c r="Y3">
        <v>2</v>
      </c>
      <c r="Z3">
        <v>10</v>
      </c>
      <c r="AA3">
        <v>175.70454885025001</v>
      </c>
      <c r="AB3">
        <v>240.406715274422</v>
      </c>
      <c r="AC3">
        <v>217.46263578164479</v>
      </c>
      <c r="AD3">
        <v>175704.54885024999</v>
      </c>
      <c r="AE3">
        <v>240406.71527442199</v>
      </c>
      <c r="AF3">
        <v>3.788336393513022E-6</v>
      </c>
      <c r="AG3">
        <v>9</v>
      </c>
      <c r="AH3">
        <v>217462.63578164481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2.6791</v>
      </c>
      <c r="E2">
        <v>37.33</v>
      </c>
      <c r="F2">
        <v>27.59</v>
      </c>
      <c r="G2">
        <v>7.2</v>
      </c>
      <c r="H2">
        <v>0.11</v>
      </c>
      <c r="I2">
        <v>230</v>
      </c>
      <c r="J2">
        <v>159.12</v>
      </c>
      <c r="K2">
        <v>50.28</v>
      </c>
      <c r="L2">
        <v>1</v>
      </c>
      <c r="M2">
        <v>228</v>
      </c>
      <c r="N2">
        <v>27.84</v>
      </c>
      <c r="O2">
        <v>19859.16</v>
      </c>
      <c r="P2">
        <v>315.11</v>
      </c>
      <c r="Q2">
        <v>5524.32</v>
      </c>
      <c r="R2">
        <v>405.61</v>
      </c>
      <c r="S2">
        <v>97.05</v>
      </c>
      <c r="T2">
        <v>150146.76999999999</v>
      </c>
      <c r="U2">
        <v>0.24</v>
      </c>
      <c r="V2">
        <v>0.6</v>
      </c>
      <c r="W2">
        <v>5.07</v>
      </c>
      <c r="X2">
        <v>9.0299999999999994</v>
      </c>
      <c r="Y2">
        <v>2</v>
      </c>
      <c r="Z2">
        <v>10</v>
      </c>
      <c r="AA2">
        <v>342.3272170286707</v>
      </c>
      <c r="AB2">
        <v>468.38720074956888</v>
      </c>
      <c r="AC2">
        <v>423.68498369559438</v>
      </c>
      <c r="AD2">
        <v>342327.21702867071</v>
      </c>
      <c r="AE2">
        <v>468387.20074956887</v>
      </c>
      <c r="AF2">
        <v>2.587631654563965E-6</v>
      </c>
      <c r="AG2">
        <v>13</v>
      </c>
      <c r="AH2">
        <v>423684.98369559442</v>
      </c>
    </row>
    <row r="3" spans="1:34" x14ac:dyDescent="0.25">
      <c r="A3">
        <v>1</v>
      </c>
      <c r="B3">
        <v>80</v>
      </c>
      <c r="C3" t="s">
        <v>34</v>
      </c>
      <c r="D3">
        <v>3.8216000000000001</v>
      </c>
      <c r="E3">
        <v>26.17</v>
      </c>
      <c r="F3">
        <v>21.39</v>
      </c>
      <c r="G3">
        <v>16.89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46</v>
      </c>
      <c r="N3">
        <v>28.26</v>
      </c>
      <c r="O3">
        <v>20034.400000000001</v>
      </c>
      <c r="P3">
        <v>203.27</v>
      </c>
      <c r="Q3">
        <v>5521.78</v>
      </c>
      <c r="R3">
        <v>197.15</v>
      </c>
      <c r="S3">
        <v>97.05</v>
      </c>
      <c r="T3">
        <v>46686.26</v>
      </c>
      <c r="U3">
        <v>0.49</v>
      </c>
      <c r="V3">
        <v>0.77</v>
      </c>
      <c r="W3">
        <v>4.84</v>
      </c>
      <c r="X3">
        <v>2.84</v>
      </c>
      <c r="Y3">
        <v>2</v>
      </c>
      <c r="Z3">
        <v>10</v>
      </c>
      <c r="AA3">
        <v>188.5652879176412</v>
      </c>
      <c r="AB3">
        <v>258.00334584218189</v>
      </c>
      <c r="AC3">
        <v>233.3798686250494</v>
      </c>
      <c r="AD3">
        <v>188565.2879176412</v>
      </c>
      <c r="AE3">
        <v>258003.34584218191</v>
      </c>
      <c r="AF3">
        <v>3.6911250535932401E-6</v>
      </c>
      <c r="AG3">
        <v>9</v>
      </c>
      <c r="AH3">
        <v>233379.86862504939</v>
      </c>
    </row>
    <row r="4" spans="1:34" x14ac:dyDescent="0.25">
      <c r="A4">
        <v>2</v>
      </c>
      <c r="B4">
        <v>80</v>
      </c>
      <c r="C4" t="s">
        <v>34</v>
      </c>
      <c r="D4">
        <v>3.8826000000000001</v>
      </c>
      <c r="E4">
        <v>25.76</v>
      </c>
      <c r="F4">
        <v>21.18</v>
      </c>
      <c r="G4">
        <v>18.149999999999999</v>
      </c>
      <c r="H4">
        <v>0.33</v>
      </c>
      <c r="I4">
        <v>70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198.06</v>
      </c>
      <c r="Q4">
        <v>5522.48</v>
      </c>
      <c r="R4">
        <v>188.58</v>
      </c>
      <c r="S4">
        <v>97.05</v>
      </c>
      <c r="T4">
        <v>42430.83</v>
      </c>
      <c r="U4">
        <v>0.51</v>
      </c>
      <c r="V4">
        <v>0.78</v>
      </c>
      <c r="W4">
        <v>4.87</v>
      </c>
      <c r="X4">
        <v>2.62</v>
      </c>
      <c r="Y4">
        <v>2</v>
      </c>
      <c r="Z4">
        <v>10</v>
      </c>
      <c r="AA4">
        <v>184.63304120147461</v>
      </c>
      <c r="AB4">
        <v>252.62307240664401</v>
      </c>
      <c r="AC4">
        <v>228.51308093493631</v>
      </c>
      <c r="AD4">
        <v>184633.04120147461</v>
      </c>
      <c r="AE4">
        <v>252623.07240664391</v>
      </c>
      <c r="AF4">
        <v>3.7500424254451312E-6</v>
      </c>
      <c r="AG4">
        <v>9</v>
      </c>
      <c r="AH4">
        <v>228513.0809349363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3.4165000000000001</v>
      </c>
      <c r="E2">
        <v>29.27</v>
      </c>
      <c r="F2">
        <v>24.64</v>
      </c>
      <c r="G2">
        <v>9.3000000000000007</v>
      </c>
      <c r="H2">
        <v>0.22</v>
      </c>
      <c r="I2">
        <v>159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10204.209999999999</v>
      </c>
      <c r="P2">
        <v>154.41</v>
      </c>
      <c r="Q2">
        <v>5526.12</v>
      </c>
      <c r="R2">
        <v>299.67</v>
      </c>
      <c r="S2">
        <v>97.05</v>
      </c>
      <c r="T2">
        <v>97531.41</v>
      </c>
      <c r="U2">
        <v>0.32</v>
      </c>
      <c r="V2">
        <v>0.67</v>
      </c>
      <c r="W2">
        <v>5.14</v>
      </c>
      <c r="X2">
        <v>6.08</v>
      </c>
      <c r="Y2">
        <v>2</v>
      </c>
      <c r="Z2">
        <v>10</v>
      </c>
      <c r="AA2">
        <v>176.75365087176061</v>
      </c>
      <c r="AB2">
        <v>241.8421429433667</v>
      </c>
      <c r="AC2">
        <v>218.76106824850129</v>
      </c>
      <c r="AD2">
        <v>176753.65087176059</v>
      </c>
      <c r="AE2">
        <v>241842.14294336669</v>
      </c>
      <c r="AF2">
        <v>3.6821583050844368E-6</v>
      </c>
      <c r="AG2">
        <v>10</v>
      </c>
      <c r="AH2">
        <v>218761.06824850131</v>
      </c>
    </row>
    <row r="3" spans="1:34" x14ac:dyDescent="0.25">
      <c r="A3">
        <v>1</v>
      </c>
      <c r="B3">
        <v>35</v>
      </c>
      <c r="C3" t="s">
        <v>34</v>
      </c>
      <c r="D3">
        <v>3.4161999999999999</v>
      </c>
      <c r="E3">
        <v>29.27</v>
      </c>
      <c r="F3">
        <v>24.64</v>
      </c>
      <c r="G3">
        <v>9.3000000000000007</v>
      </c>
      <c r="H3">
        <v>0.43</v>
      </c>
      <c r="I3">
        <v>159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156.56</v>
      </c>
      <c r="Q3">
        <v>5525.75</v>
      </c>
      <c r="R3">
        <v>299.68</v>
      </c>
      <c r="S3">
        <v>97.05</v>
      </c>
      <c r="T3">
        <v>97538.83</v>
      </c>
      <c r="U3">
        <v>0.32</v>
      </c>
      <c r="V3">
        <v>0.67</v>
      </c>
      <c r="W3">
        <v>5.15</v>
      </c>
      <c r="X3">
        <v>6.08</v>
      </c>
      <c r="Y3">
        <v>2</v>
      </c>
      <c r="Z3">
        <v>10</v>
      </c>
      <c r="AA3">
        <v>177.61837858314411</v>
      </c>
      <c r="AB3">
        <v>243.0253015471751</v>
      </c>
      <c r="AC3">
        <v>219.83130785573621</v>
      </c>
      <c r="AD3">
        <v>177618.37858314399</v>
      </c>
      <c r="AE3">
        <v>243025.3015471751</v>
      </c>
      <c r="AF3">
        <v>3.6818349778514428E-6</v>
      </c>
      <c r="AG3">
        <v>10</v>
      </c>
      <c r="AH3">
        <v>219831.30785573609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3.4679000000000002</v>
      </c>
      <c r="E2">
        <v>28.84</v>
      </c>
      <c r="F2">
        <v>23.78</v>
      </c>
      <c r="G2">
        <v>10.49</v>
      </c>
      <c r="H2">
        <v>0.16</v>
      </c>
      <c r="I2">
        <v>136</v>
      </c>
      <c r="J2">
        <v>107.41</v>
      </c>
      <c r="K2">
        <v>41.65</v>
      </c>
      <c r="L2">
        <v>1</v>
      </c>
      <c r="M2">
        <v>108</v>
      </c>
      <c r="N2">
        <v>14.77</v>
      </c>
      <c r="O2">
        <v>13481.73</v>
      </c>
      <c r="P2">
        <v>184.45</v>
      </c>
      <c r="Q2">
        <v>5522.95</v>
      </c>
      <c r="R2">
        <v>276.98</v>
      </c>
      <c r="S2">
        <v>97.05</v>
      </c>
      <c r="T2">
        <v>86301.15</v>
      </c>
      <c r="U2">
        <v>0.35</v>
      </c>
      <c r="V2">
        <v>0.69</v>
      </c>
      <c r="W2">
        <v>4.9400000000000004</v>
      </c>
      <c r="X2">
        <v>5.22</v>
      </c>
      <c r="Y2">
        <v>2</v>
      </c>
      <c r="Z2">
        <v>10</v>
      </c>
      <c r="AA2">
        <v>193.62337305632931</v>
      </c>
      <c r="AB2">
        <v>264.92404107589891</v>
      </c>
      <c r="AC2">
        <v>239.6400624189194</v>
      </c>
      <c r="AD2">
        <v>193623.37305632929</v>
      </c>
      <c r="AE2">
        <v>264924.04107589892</v>
      </c>
      <c r="AF2">
        <v>3.5756003030225032E-6</v>
      </c>
      <c r="AG2">
        <v>10</v>
      </c>
      <c r="AH2">
        <v>239640.06241891941</v>
      </c>
    </row>
    <row r="3" spans="1:34" x14ac:dyDescent="0.25">
      <c r="A3">
        <v>1</v>
      </c>
      <c r="B3">
        <v>50</v>
      </c>
      <c r="C3" t="s">
        <v>34</v>
      </c>
      <c r="D3">
        <v>3.6575000000000002</v>
      </c>
      <c r="E3">
        <v>27.34</v>
      </c>
      <c r="F3">
        <v>22.82</v>
      </c>
      <c r="G3">
        <v>12.22</v>
      </c>
      <c r="H3">
        <v>0.32</v>
      </c>
      <c r="I3">
        <v>112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170.54</v>
      </c>
      <c r="Q3">
        <v>5525.32</v>
      </c>
      <c r="R3">
        <v>240.75</v>
      </c>
      <c r="S3">
        <v>97.05</v>
      </c>
      <c r="T3">
        <v>68306.600000000006</v>
      </c>
      <c r="U3">
        <v>0.4</v>
      </c>
      <c r="V3">
        <v>0.72</v>
      </c>
      <c r="W3">
        <v>5</v>
      </c>
      <c r="X3">
        <v>4.25</v>
      </c>
      <c r="Y3">
        <v>2</v>
      </c>
      <c r="Z3">
        <v>10</v>
      </c>
      <c r="AA3">
        <v>173.10098279783239</v>
      </c>
      <c r="AB3">
        <v>236.8444013402781</v>
      </c>
      <c r="AC3">
        <v>214.24030408963549</v>
      </c>
      <c r="AD3">
        <v>173100.98279783229</v>
      </c>
      <c r="AE3">
        <v>236844.4013402781</v>
      </c>
      <c r="AF3">
        <v>3.7710885862639652E-6</v>
      </c>
      <c r="AG3">
        <v>9</v>
      </c>
      <c r="AH3">
        <v>214240.30408963549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3.1286999999999998</v>
      </c>
      <c r="E2">
        <v>31.96</v>
      </c>
      <c r="F2">
        <v>27.08</v>
      </c>
      <c r="G2">
        <v>7.32</v>
      </c>
      <c r="H2">
        <v>0.28000000000000003</v>
      </c>
      <c r="I2">
        <v>222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144.04</v>
      </c>
      <c r="Q2">
        <v>5527.61</v>
      </c>
      <c r="R2">
        <v>377.34</v>
      </c>
      <c r="S2">
        <v>97.05</v>
      </c>
      <c r="T2">
        <v>136050.74</v>
      </c>
      <c r="U2">
        <v>0.26</v>
      </c>
      <c r="V2">
        <v>0.61</v>
      </c>
      <c r="W2">
        <v>5.35</v>
      </c>
      <c r="X2">
        <v>8.52</v>
      </c>
      <c r="Y2">
        <v>2</v>
      </c>
      <c r="Z2">
        <v>10</v>
      </c>
      <c r="AA2">
        <v>185.14628530561501</v>
      </c>
      <c r="AB2">
        <v>253.32531563266039</v>
      </c>
      <c r="AC2">
        <v>229.14830305306651</v>
      </c>
      <c r="AD2">
        <v>185146.28530561499</v>
      </c>
      <c r="AE2">
        <v>253325.31563266029</v>
      </c>
      <c r="AF2">
        <v>3.5020846585679669E-6</v>
      </c>
      <c r="AG2">
        <v>11</v>
      </c>
      <c r="AH2">
        <v>229148.30305306651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2.5661999999999998</v>
      </c>
      <c r="E2">
        <v>38.97</v>
      </c>
      <c r="F2">
        <v>28.26</v>
      </c>
      <c r="G2">
        <v>6.89</v>
      </c>
      <c r="H2">
        <v>0.11</v>
      </c>
      <c r="I2">
        <v>246</v>
      </c>
      <c r="J2">
        <v>167.88</v>
      </c>
      <c r="K2">
        <v>51.39</v>
      </c>
      <c r="L2">
        <v>1</v>
      </c>
      <c r="M2">
        <v>244</v>
      </c>
      <c r="N2">
        <v>30.49</v>
      </c>
      <c r="O2">
        <v>20939.59</v>
      </c>
      <c r="P2">
        <v>337</v>
      </c>
      <c r="Q2">
        <v>5524.05</v>
      </c>
      <c r="R2">
        <v>428.05</v>
      </c>
      <c r="S2">
        <v>97.05</v>
      </c>
      <c r="T2">
        <v>161285.69</v>
      </c>
      <c r="U2">
        <v>0.23</v>
      </c>
      <c r="V2">
        <v>0.57999999999999996</v>
      </c>
      <c r="W2">
        <v>5.0999999999999996</v>
      </c>
      <c r="X2">
        <v>9.69</v>
      </c>
      <c r="Y2">
        <v>2</v>
      </c>
      <c r="Z2">
        <v>10</v>
      </c>
      <c r="AA2">
        <v>368.4476415381917</v>
      </c>
      <c r="AB2">
        <v>504.12631791529589</v>
      </c>
      <c r="AC2">
        <v>456.01320967919031</v>
      </c>
      <c r="AD2">
        <v>368447.6415381917</v>
      </c>
      <c r="AE2">
        <v>504126.31791529589</v>
      </c>
      <c r="AF2">
        <v>2.4563212615001501E-6</v>
      </c>
      <c r="AG2">
        <v>13</v>
      </c>
      <c r="AH2">
        <v>456013.2096791903</v>
      </c>
    </row>
    <row r="3" spans="1:34" x14ac:dyDescent="0.25">
      <c r="A3">
        <v>1</v>
      </c>
      <c r="B3">
        <v>85</v>
      </c>
      <c r="C3" t="s">
        <v>34</v>
      </c>
      <c r="D3">
        <v>3.7547999999999999</v>
      </c>
      <c r="E3">
        <v>26.63</v>
      </c>
      <c r="F3">
        <v>21.55</v>
      </c>
      <c r="G3">
        <v>16.16</v>
      </c>
      <c r="H3">
        <v>0.21</v>
      </c>
      <c r="I3">
        <v>80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217.21</v>
      </c>
      <c r="Q3">
        <v>5521.4</v>
      </c>
      <c r="R3">
        <v>203.5</v>
      </c>
      <c r="S3">
        <v>97.05</v>
      </c>
      <c r="T3">
        <v>49844.21</v>
      </c>
      <c r="U3">
        <v>0.48</v>
      </c>
      <c r="V3">
        <v>0.77</v>
      </c>
      <c r="W3">
        <v>4.82</v>
      </c>
      <c r="X3">
        <v>2.99</v>
      </c>
      <c r="Y3">
        <v>2</v>
      </c>
      <c r="Z3">
        <v>10</v>
      </c>
      <c r="AA3">
        <v>197.3553495222848</v>
      </c>
      <c r="AB3">
        <v>270.03029591979839</v>
      </c>
      <c r="AC3">
        <v>244.25898346719251</v>
      </c>
      <c r="AD3">
        <v>197355.34952228481</v>
      </c>
      <c r="AE3">
        <v>270030.29591979837</v>
      </c>
      <c r="AF3">
        <v>3.5940281633079109E-6</v>
      </c>
      <c r="AG3">
        <v>9</v>
      </c>
      <c r="AH3">
        <v>244258.98346719251</v>
      </c>
    </row>
    <row r="4" spans="1:34" x14ac:dyDescent="0.25">
      <c r="A4">
        <v>2</v>
      </c>
      <c r="B4">
        <v>85</v>
      </c>
      <c r="C4" t="s">
        <v>34</v>
      </c>
      <c r="D4">
        <v>3.9022000000000001</v>
      </c>
      <c r="E4">
        <v>25.63</v>
      </c>
      <c r="F4">
        <v>21.02</v>
      </c>
      <c r="G4">
        <v>19.11</v>
      </c>
      <c r="H4">
        <v>0.31</v>
      </c>
      <c r="I4">
        <v>66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202.29</v>
      </c>
      <c r="Q4">
        <v>5523.23</v>
      </c>
      <c r="R4">
        <v>183.09</v>
      </c>
      <c r="S4">
        <v>97.05</v>
      </c>
      <c r="T4">
        <v>39706.519999999997</v>
      </c>
      <c r="U4">
        <v>0.53</v>
      </c>
      <c r="V4">
        <v>0.79</v>
      </c>
      <c r="W4">
        <v>4.87</v>
      </c>
      <c r="X4">
        <v>2.46</v>
      </c>
      <c r="Y4">
        <v>2</v>
      </c>
      <c r="Z4">
        <v>10</v>
      </c>
      <c r="AA4">
        <v>186.71350562491091</v>
      </c>
      <c r="AB4">
        <v>255.46965561440069</v>
      </c>
      <c r="AC4">
        <v>231.08799023655021</v>
      </c>
      <c r="AD4">
        <v>186713.5056249109</v>
      </c>
      <c r="AE4">
        <v>255469.65561440069</v>
      </c>
      <c r="AF4">
        <v>3.735116836811583E-6</v>
      </c>
      <c r="AG4">
        <v>9</v>
      </c>
      <c r="AH4">
        <v>231087.99023655019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2.9188000000000001</v>
      </c>
      <c r="E2">
        <v>34.26</v>
      </c>
      <c r="F2">
        <v>29.13</v>
      </c>
      <c r="G2">
        <v>6.31</v>
      </c>
      <c r="H2">
        <v>0.34</v>
      </c>
      <c r="I2">
        <v>277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137.18</v>
      </c>
      <c r="Q2">
        <v>5528.8</v>
      </c>
      <c r="R2">
        <v>444.06</v>
      </c>
      <c r="S2">
        <v>97.05</v>
      </c>
      <c r="T2">
        <v>169136.99</v>
      </c>
      <c r="U2">
        <v>0.22</v>
      </c>
      <c r="V2">
        <v>0.56999999999999995</v>
      </c>
      <c r="W2">
        <v>5.49</v>
      </c>
      <c r="X2">
        <v>10.56</v>
      </c>
      <c r="Y2">
        <v>2</v>
      </c>
      <c r="Z2">
        <v>10</v>
      </c>
      <c r="AA2">
        <v>194.60458990833669</v>
      </c>
      <c r="AB2">
        <v>266.26658526104723</v>
      </c>
      <c r="AC2">
        <v>240.85447607131019</v>
      </c>
      <c r="AD2">
        <v>194604.5899083367</v>
      </c>
      <c r="AE2">
        <v>266266.58526104718</v>
      </c>
      <c r="AF2">
        <v>3.3435263337466561E-6</v>
      </c>
      <c r="AG2">
        <v>12</v>
      </c>
      <c r="AH2">
        <v>240854.4760713102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3.0531999999999999</v>
      </c>
      <c r="E2">
        <v>32.75</v>
      </c>
      <c r="F2">
        <v>25.62</v>
      </c>
      <c r="G2">
        <v>8.4499999999999993</v>
      </c>
      <c r="H2">
        <v>0.13</v>
      </c>
      <c r="I2">
        <v>182</v>
      </c>
      <c r="J2">
        <v>133.21</v>
      </c>
      <c r="K2">
        <v>46.47</v>
      </c>
      <c r="L2">
        <v>1</v>
      </c>
      <c r="M2">
        <v>180</v>
      </c>
      <c r="N2">
        <v>20.75</v>
      </c>
      <c r="O2">
        <v>16663.419999999998</v>
      </c>
      <c r="P2">
        <v>249.54</v>
      </c>
      <c r="Q2">
        <v>5524.48</v>
      </c>
      <c r="R2">
        <v>339.71</v>
      </c>
      <c r="S2">
        <v>97.05</v>
      </c>
      <c r="T2">
        <v>117436.61</v>
      </c>
      <c r="U2">
        <v>0.28999999999999998</v>
      </c>
      <c r="V2">
        <v>0.64</v>
      </c>
      <c r="W2">
        <v>4.9800000000000004</v>
      </c>
      <c r="X2">
        <v>7.06</v>
      </c>
      <c r="Y2">
        <v>2</v>
      </c>
      <c r="Z2">
        <v>10</v>
      </c>
      <c r="AA2">
        <v>256.84770869375677</v>
      </c>
      <c r="AB2">
        <v>351.43036635581609</v>
      </c>
      <c r="AC2">
        <v>317.89034542653889</v>
      </c>
      <c r="AD2">
        <v>256847.70869375681</v>
      </c>
      <c r="AE2">
        <v>351430.36635581608</v>
      </c>
      <c r="AF2">
        <v>3.0383419208554311E-6</v>
      </c>
      <c r="AG2">
        <v>11</v>
      </c>
      <c r="AH2">
        <v>317890.34542653902</v>
      </c>
    </row>
    <row r="3" spans="1:34" x14ac:dyDescent="0.25">
      <c r="A3">
        <v>1</v>
      </c>
      <c r="B3">
        <v>65</v>
      </c>
      <c r="C3" t="s">
        <v>34</v>
      </c>
      <c r="D3">
        <v>3.7970999999999999</v>
      </c>
      <c r="E3">
        <v>26.34</v>
      </c>
      <c r="F3">
        <v>21.81</v>
      </c>
      <c r="G3">
        <v>15.22</v>
      </c>
      <c r="H3">
        <v>0.26</v>
      </c>
      <c r="I3">
        <v>86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183.89</v>
      </c>
      <c r="Q3">
        <v>5523.62</v>
      </c>
      <c r="R3">
        <v>208.41</v>
      </c>
      <c r="S3">
        <v>97.05</v>
      </c>
      <c r="T3">
        <v>52268.93</v>
      </c>
      <c r="U3">
        <v>0.47</v>
      </c>
      <c r="V3">
        <v>0.76</v>
      </c>
      <c r="W3">
        <v>4.9400000000000004</v>
      </c>
      <c r="X3">
        <v>3.26</v>
      </c>
      <c r="Y3">
        <v>2</v>
      </c>
      <c r="Z3">
        <v>10</v>
      </c>
      <c r="AA3">
        <v>178.2814373977541</v>
      </c>
      <c r="AB3">
        <v>243.93252786941451</v>
      </c>
      <c r="AC3">
        <v>220.65194977108141</v>
      </c>
      <c r="AD3">
        <v>178281.43739775411</v>
      </c>
      <c r="AE3">
        <v>243932.52786941451</v>
      </c>
      <c r="AF3">
        <v>3.778621809144555E-6</v>
      </c>
      <c r="AG3">
        <v>9</v>
      </c>
      <c r="AH3">
        <v>220651.94977108139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2.8056999999999999</v>
      </c>
      <c r="E2">
        <v>35.64</v>
      </c>
      <c r="F2">
        <v>26.86</v>
      </c>
      <c r="G2">
        <v>7.57</v>
      </c>
      <c r="H2">
        <v>0.12</v>
      </c>
      <c r="I2">
        <v>213</v>
      </c>
      <c r="J2">
        <v>150.44</v>
      </c>
      <c r="K2">
        <v>49.1</v>
      </c>
      <c r="L2">
        <v>1</v>
      </c>
      <c r="M2">
        <v>211</v>
      </c>
      <c r="N2">
        <v>25.34</v>
      </c>
      <c r="O2">
        <v>18787.759999999998</v>
      </c>
      <c r="P2">
        <v>292.02</v>
      </c>
      <c r="Q2">
        <v>5525.53</v>
      </c>
      <c r="R2">
        <v>381.57</v>
      </c>
      <c r="S2">
        <v>97.05</v>
      </c>
      <c r="T2">
        <v>138211.98000000001</v>
      </c>
      <c r="U2">
        <v>0.25</v>
      </c>
      <c r="V2">
        <v>0.62</v>
      </c>
      <c r="W2">
        <v>5.0199999999999996</v>
      </c>
      <c r="X2">
        <v>8.2899999999999991</v>
      </c>
      <c r="Y2">
        <v>2</v>
      </c>
      <c r="Z2">
        <v>10</v>
      </c>
      <c r="AA2">
        <v>308.07199672334411</v>
      </c>
      <c r="AB2">
        <v>421.51769709415868</v>
      </c>
      <c r="AC2">
        <v>381.2886396872949</v>
      </c>
      <c r="AD2">
        <v>308071.99672334408</v>
      </c>
      <c r="AE2">
        <v>421517.69709415868</v>
      </c>
      <c r="AF2">
        <v>2.7356491693230182E-6</v>
      </c>
      <c r="AG2">
        <v>12</v>
      </c>
      <c r="AH2">
        <v>381288.6396872949</v>
      </c>
    </row>
    <row r="3" spans="1:34" x14ac:dyDescent="0.25">
      <c r="A3">
        <v>1</v>
      </c>
      <c r="B3">
        <v>75</v>
      </c>
      <c r="C3" t="s">
        <v>34</v>
      </c>
      <c r="D3">
        <v>3.8302999999999998</v>
      </c>
      <c r="E3">
        <v>26.11</v>
      </c>
      <c r="F3">
        <v>21.48</v>
      </c>
      <c r="G3">
        <v>16.739999999999998</v>
      </c>
      <c r="H3">
        <v>0.23</v>
      </c>
      <c r="I3">
        <v>77</v>
      </c>
      <c r="J3">
        <v>151.83000000000001</v>
      </c>
      <c r="K3">
        <v>49.1</v>
      </c>
      <c r="L3">
        <v>2</v>
      </c>
      <c r="M3">
        <v>16</v>
      </c>
      <c r="N3">
        <v>25.73</v>
      </c>
      <c r="O3">
        <v>18959.54</v>
      </c>
      <c r="P3">
        <v>194.51</v>
      </c>
      <c r="Q3">
        <v>5523.5</v>
      </c>
      <c r="R3">
        <v>198.46</v>
      </c>
      <c r="S3">
        <v>97.05</v>
      </c>
      <c r="T3">
        <v>47337.08</v>
      </c>
      <c r="U3">
        <v>0.49</v>
      </c>
      <c r="V3">
        <v>0.77</v>
      </c>
      <c r="W3">
        <v>4.8899999999999997</v>
      </c>
      <c r="X3">
        <v>2.92</v>
      </c>
      <c r="Y3">
        <v>2</v>
      </c>
      <c r="Z3">
        <v>10</v>
      </c>
      <c r="AA3">
        <v>183.8489032151316</v>
      </c>
      <c r="AB3">
        <v>251.55018022000351</v>
      </c>
      <c r="AC3">
        <v>227.54258407277479</v>
      </c>
      <c r="AD3">
        <v>183848.90321513161</v>
      </c>
      <c r="AE3">
        <v>251550.1802200035</v>
      </c>
      <c r="AF3">
        <v>3.7346676455992998E-6</v>
      </c>
      <c r="AG3">
        <v>9</v>
      </c>
      <c r="AH3">
        <v>227542.5840727748</v>
      </c>
    </row>
    <row r="4" spans="1:34" x14ac:dyDescent="0.25">
      <c r="A4">
        <v>2</v>
      </c>
      <c r="B4">
        <v>75</v>
      </c>
      <c r="C4" t="s">
        <v>34</v>
      </c>
      <c r="D4">
        <v>3.8536000000000001</v>
      </c>
      <c r="E4">
        <v>25.95</v>
      </c>
      <c r="F4">
        <v>21.38</v>
      </c>
      <c r="G4">
        <v>17.11</v>
      </c>
      <c r="H4">
        <v>0.35</v>
      </c>
      <c r="I4">
        <v>75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193.99</v>
      </c>
      <c r="Q4">
        <v>5522.47</v>
      </c>
      <c r="R4">
        <v>195.1</v>
      </c>
      <c r="S4">
        <v>97.05</v>
      </c>
      <c r="T4">
        <v>45664.79</v>
      </c>
      <c r="U4">
        <v>0.5</v>
      </c>
      <c r="V4">
        <v>0.77</v>
      </c>
      <c r="W4">
        <v>4.8899999999999997</v>
      </c>
      <c r="X4">
        <v>2.82</v>
      </c>
      <c r="Y4">
        <v>2</v>
      </c>
      <c r="Z4">
        <v>10</v>
      </c>
      <c r="AA4">
        <v>182.8494080462184</v>
      </c>
      <c r="AB4">
        <v>250.18262683528229</v>
      </c>
      <c r="AC4">
        <v>226.30554806371791</v>
      </c>
      <c r="AD4">
        <v>182849.40804621839</v>
      </c>
      <c r="AE4">
        <v>250182.62683528231</v>
      </c>
      <c r="AF4">
        <v>3.7573859068692961E-6</v>
      </c>
      <c r="AG4">
        <v>9</v>
      </c>
      <c r="AH4">
        <v>226305.54806371781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2.3487</v>
      </c>
      <c r="E2">
        <v>42.58</v>
      </c>
      <c r="F2">
        <v>29.69</v>
      </c>
      <c r="G2">
        <v>6.36</v>
      </c>
      <c r="H2">
        <v>0.1</v>
      </c>
      <c r="I2">
        <v>280</v>
      </c>
      <c r="J2">
        <v>185.69</v>
      </c>
      <c r="K2">
        <v>53.44</v>
      </c>
      <c r="L2">
        <v>1</v>
      </c>
      <c r="M2">
        <v>278</v>
      </c>
      <c r="N2">
        <v>36.26</v>
      </c>
      <c r="O2">
        <v>23136.14</v>
      </c>
      <c r="P2">
        <v>383.35</v>
      </c>
      <c r="Q2">
        <v>5524.91</v>
      </c>
      <c r="R2">
        <v>475.89</v>
      </c>
      <c r="S2">
        <v>97.05</v>
      </c>
      <c r="T2">
        <v>185037.97</v>
      </c>
      <c r="U2">
        <v>0.2</v>
      </c>
      <c r="V2">
        <v>0.56000000000000005</v>
      </c>
      <c r="W2">
        <v>5.16</v>
      </c>
      <c r="X2">
        <v>11.12</v>
      </c>
      <c r="Y2">
        <v>2</v>
      </c>
      <c r="Z2">
        <v>10</v>
      </c>
      <c r="AA2">
        <v>437.36338036976912</v>
      </c>
      <c r="AB2">
        <v>598.41987213248035</v>
      </c>
      <c r="AC2">
        <v>541.30751942372126</v>
      </c>
      <c r="AD2">
        <v>437363.38036976912</v>
      </c>
      <c r="AE2">
        <v>598419.87213248038</v>
      </c>
      <c r="AF2">
        <v>2.210418056826696E-6</v>
      </c>
      <c r="AG2">
        <v>14</v>
      </c>
      <c r="AH2">
        <v>541307.51942372124</v>
      </c>
    </row>
    <row r="3" spans="1:34" x14ac:dyDescent="0.25">
      <c r="A3">
        <v>1</v>
      </c>
      <c r="B3">
        <v>95</v>
      </c>
      <c r="C3" t="s">
        <v>34</v>
      </c>
      <c r="D3">
        <v>3.5943999999999998</v>
      </c>
      <c r="E3">
        <v>27.82</v>
      </c>
      <c r="F3">
        <v>21.97</v>
      </c>
      <c r="G3">
        <v>14.48</v>
      </c>
      <c r="H3">
        <v>0.19</v>
      </c>
      <c r="I3">
        <v>91</v>
      </c>
      <c r="J3">
        <v>187.21</v>
      </c>
      <c r="K3">
        <v>53.44</v>
      </c>
      <c r="L3">
        <v>2</v>
      </c>
      <c r="M3">
        <v>89</v>
      </c>
      <c r="N3">
        <v>36.770000000000003</v>
      </c>
      <c r="O3">
        <v>23322.880000000001</v>
      </c>
      <c r="P3">
        <v>249.61</v>
      </c>
      <c r="Q3">
        <v>5522.1</v>
      </c>
      <c r="R3">
        <v>217.89</v>
      </c>
      <c r="S3">
        <v>97.05</v>
      </c>
      <c r="T3">
        <v>56981.2</v>
      </c>
      <c r="U3">
        <v>0.45</v>
      </c>
      <c r="V3">
        <v>0.75</v>
      </c>
      <c r="W3">
        <v>4.82</v>
      </c>
      <c r="X3">
        <v>3.41</v>
      </c>
      <c r="Y3">
        <v>2</v>
      </c>
      <c r="Z3">
        <v>10</v>
      </c>
      <c r="AA3">
        <v>227.34033129965229</v>
      </c>
      <c r="AB3">
        <v>311.05707083160638</v>
      </c>
      <c r="AC3">
        <v>281.37022056287088</v>
      </c>
      <c r="AD3">
        <v>227340.33129965229</v>
      </c>
      <c r="AE3">
        <v>311057.07083160651</v>
      </c>
      <c r="AF3">
        <v>3.3827762862255181E-6</v>
      </c>
      <c r="AG3">
        <v>10</v>
      </c>
      <c r="AH3">
        <v>281370.22056287091</v>
      </c>
    </row>
    <row r="4" spans="1:34" x14ac:dyDescent="0.25">
      <c r="A4">
        <v>2</v>
      </c>
      <c r="B4">
        <v>95</v>
      </c>
      <c r="C4" t="s">
        <v>34</v>
      </c>
      <c r="D4">
        <v>3.9188000000000001</v>
      </c>
      <c r="E4">
        <v>25.52</v>
      </c>
      <c r="F4">
        <v>20.82</v>
      </c>
      <c r="G4">
        <v>20.82</v>
      </c>
      <c r="H4">
        <v>0.28000000000000003</v>
      </c>
      <c r="I4">
        <v>60</v>
      </c>
      <c r="J4">
        <v>188.73</v>
      </c>
      <c r="K4">
        <v>53.44</v>
      </c>
      <c r="L4">
        <v>3</v>
      </c>
      <c r="M4">
        <v>2</v>
      </c>
      <c r="N4">
        <v>37.29</v>
      </c>
      <c r="O4">
        <v>23510.33</v>
      </c>
      <c r="P4">
        <v>212.7</v>
      </c>
      <c r="Q4">
        <v>5523.09</v>
      </c>
      <c r="R4">
        <v>176.9</v>
      </c>
      <c r="S4">
        <v>97.05</v>
      </c>
      <c r="T4">
        <v>36642.82</v>
      </c>
      <c r="U4">
        <v>0.55000000000000004</v>
      </c>
      <c r="V4">
        <v>0.79</v>
      </c>
      <c r="W4">
        <v>4.8499999999999996</v>
      </c>
      <c r="X4">
        <v>2.2599999999999998</v>
      </c>
      <c r="Y4">
        <v>2</v>
      </c>
      <c r="Z4">
        <v>10</v>
      </c>
      <c r="AA4">
        <v>192.18808938065209</v>
      </c>
      <c r="AB4">
        <v>262.96022263059149</v>
      </c>
      <c r="AC4">
        <v>237.863668049795</v>
      </c>
      <c r="AD4">
        <v>192188.08938065209</v>
      </c>
      <c r="AE4">
        <v>262960.22263059148</v>
      </c>
      <c r="AF4">
        <v>3.688076928127243E-6</v>
      </c>
      <c r="AG4">
        <v>9</v>
      </c>
      <c r="AH4">
        <v>237863.668049795</v>
      </c>
    </row>
    <row r="5" spans="1:34" x14ac:dyDescent="0.25">
      <c r="A5">
        <v>3</v>
      </c>
      <c r="B5">
        <v>95</v>
      </c>
      <c r="C5" t="s">
        <v>34</v>
      </c>
      <c r="D5">
        <v>3.9173</v>
      </c>
      <c r="E5">
        <v>25.53</v>
      </c>
      <c r="F5">
        <v>20.83</v>
      </c>
      <c r="G5">
        <v>20.83</v>
      </c>
      <c r="H5">
        <v>0.37</v>
      </c>
      <c r="I5">
        <v>60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213.74</v>
      </c>
      <c r="Q5">
        <v>5522.97</v>
      </c>
      <c r="R5">
        <v>177.11</v>
      </c>
      <c r="S5">
        <v>97.05</v>
      </c>
      <c r="T5">
        <v>36744.559999999998</v>
      </c>
      <c r="U5">
        <v>0.55000000000000004</v>
      </c>
      <c r="V5">
        <v>0.79</v>
      </c>
      <c r="W5">
        <v>4.8499999999999996</v>
      </c>
      <c r="X5">
        <v>2.27</v>
      </c>
      <c r="Y5">
        <v>2</v>
      </c>
      <c r="Z5">
        <v>10</v>
      </c>
      <c r="AA5">
        <v>192.61112807125249</v>
      </c>
      <c r="AB5">
        <v>263.53904283022058</v>
      </c>
      <c r="AC5">
        <v>238.38724646195101</v>
      </c>
      <c r="AD5">
        <v>192611.12807125249</v>
      </c>
      <c r="AE5">
        <v>263539.0428302206</v>
      </c>
      <c r="AF5">
        <v>3.6866652420518648E-6</v>
      </c>
      <c r="AG5">
        <v>9</v>
      </c>
      <c r="AH5">
        <v>238387.24646195091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2.2504</v>
      </c>
      <c r="E2">
        <v>44.44</v>
      </c>
      <c r="F2">
        <v>30.37</v>
      </c>
      <c r="G2">
        <v>6.14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406.37</v>
      </c>
      <c r="Q2">
        <v>5525.57</v>
      </c>
      <c r="R2">
        <v>498.95</v>
      </c>
      <c r="S2">
        <v>97.05</v>
      </c>
      <c r="T2">
        <v>196482.87</v>
      </c>
      <c r="U2">
        <v>0.19</v>
      </c>
      <c r="V2">
        <v>0.54</v>
      </c>
      <c r="W2">
        <v>5.17</v>
      </c>
      <c r="X2">
        <v>11.8</v>
      </c>
      <c r="Y2">
        <v>2</v>
      </c>
      <c r="Z2">
        <v>10</v>
      </c>
      <c r="AA2">
        <v>478.73412385768722</v>
      </c>
      <c r="AB2">
        <v>655.02514852104002</v>
      </c>
      <c r="AC2">
        <v>592.51046767976106</v>
      </c>
      <c r="AD2">
        <v>478734.12385768723</v>
      </c>
      <c r="AE2">
        <v>655025.14852103998</v>
      </c>
      <c r="AF2">
        <v>2.101109220212084E-6</v>
      </c>
      <c r="AG2">
        <v>15</v>
      </c>
      <c r="AH2">
        <v>592510.46767976112</v>
      </c>
    </row>
    <row r="3" spans="1:34" x14ac:dyDescent="0.25">
      <c r="A3">
        <v>1</v>
      </c>
      <c r="B3">
        <v>100</v>
      </c>
      <c r="C3" t="s">
        <v>34</v>
      </c>
      <c r="D3">
        <v>3.5053000000000001</v>
      </c>
      <c r="E3">
        <v>28.53</v>
      </c>
      <c r="F3">
        <v>22.24</v>
      </c>
      <c r="G3">
        <v>13.76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39.950000000000003</v>
      </c>
      <c r="O3">
        <v>24447.22</v>
      </c>
      <c r="P3">
        <v>266.2</v>
      </c>
      <c r="Q3">
        <v>5522.62</v>
      </c>
      <c r="R3">
        <v>226.79</v>
      </c>
      <c r="S3">
        <v>97.05</v>
      </c>
      <c r="T3">
        <v>61403.03</v>
      </c>
      <c r="U3">
        <v>0.43</v>
      </c>
      <c r="V3">
        <v>0.74</v>
      </c>
      <c r="W3">
        <v>4.84</v>
      </c>
      <c r="X3">
        <v>3.68</v>
      </c>
      <c r="Y3">
        <v>2</v>
      </c>
      <c r="Z3">
        <v>10</v>
      </c>
      <c r="AA3">
        <v>239.36576150567549</v>
      </c>
      <c r="AB3">
        <v>327.51079496401729</v>
      </c>
      <c r="AC3">
        <v>296.25362435703647</v>
      </c>
      <c r="AD3">
        <v>239365.7615056755</v>
      </c>
      <c r="AE3">
        <v>327510.79496401729</v>
      </c>
      <c r="AF3">
        <v>3.2727595759018032E-6</v>
      </c>
      <c r="AG3">
        <v>10</v>
      </c>
      <c r="AH3">
        <v>296253.62435703649</v>
      </c>
    </row>
    <row r="4" spans="1:34" x14ac:dyDescent="0.25">
      <c r="A4">
        <v>2</v>
      </c>
      <c r="B4">
        <v>100</v>
      </c>
      <c r="C4" t="s">
        <v>34</v>
      </c>
      <c r="D4">
        <v>3.9281999999999999</v>
      </c>
      <c r="E4">
        <v>25.46</v>
      </c>
      <c r="F4">
        <v>20.72</v>
      </c>
      <c r="G4">
        <v>21.81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218.51</v>
      </c>
      <c r="Q4">
        <v>5522.38</v>
      </c>
      <c r="R4">
        <v>174.1</v>
      </c>
      <c r="S4">
        <v>97.05</v>
      </c>
      <c r="T4">
        <v>35255.83</v>
      </c>
      <c r="U4">
        <v>0.56000000000000005</v>
      </c>
      <c r="V4">
        <v>0.8</v>
      </c>
      <c r="W4">
        <v>4.83</v>
      </c>
      <c r="X4">
        <v>2.17</v>
      </c>
      <c r="Y4">
        <v>2</v>
      </c>
      <c r="Z4">
        <v>10</v>
      </c>
      <c r="AA4">
        <v>195.01358409188191</v>
      </c>
      <c r="AB4">
        <v>266.8261891465234</v>
      </c>
      <c r="AC4">
        <v>241.36067214736579</v>
      </c>
      <c r="AD4">
        <v>195013.5840918819</v>
      </c>
      <c r="AE4">
        <v>266826.18914652342</v>
      </c>
      <c r="AF4">
        <v>3.6676045320108011E-6</v>
      </c>
      <c r="AG4">
        <v>9</v>
      </c>
      <c r="AH4">
        <v>241360.67214736581</v>
      </c>
    </row>
    <row r="5" spans="1:34" x14ac:dyDescent="0.25">
      <c r="A5">
        <v>3</v>
      </c>
      <c r="B5">
        <v>100</v>
      </c>
      <c r="C5" t="s">
        <v>34</v>
      </c>
      <c r="D5">
        <v>3.9296000000000002</v>
      </c>
      <c r="E5">
        <v>25.45</v>
      </c>
      <c r="F5">
        <v>20.71</v>
      </c>
      <c r="G5">
        <v>21.8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219.58</v>
      </c>
      <c r="Q5">
        <v>5521.56</v>
      </c>
      <c r="R5">
        <v>173.46</v>
      </c>
      <c r="S5">
        <v>97.05</v>
      </c>
      <c r="T5">
        <v>34935.5</v>
      </c>
      <c r="U5">
        <v>0.56000000000000005</v>
      </c>
      <c r="V5">
        <v>0.8</v>
      </c>
      <c r="W5">
        <v>4.84</v>
      </c>
      <c r="X5">
        <v>2.16</v>
      </c>
      <c r="Y5">
        <v>2</v>
      </c>
      <c r="Z5">
        <v>10</v>
      </c>
      <c r="AA5">
        <v>195.32402220218361</v>
      </c>
      <c r="AB5">
        <v>267.25094426460078</v>
      </c>
      <c r="AC5">
        <v>241.74488923312151</v>
      </c>
      <c r="AD5">
        <v>195324.02220218361</v>
      </c>
      <c r="AE5">
        <v>267250.94426460081</v>
      </c>
      <c r="AF5">
        <v>3.6689116564812499E-6</v>
      </c>
      <c r="AG5">
        <v>9</v>
      </c>
      <c r="AH5">
        <v>241744.8892331215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3.3327</v>
      </c>
      <c r="E2">
        <v>30.01</v>
      </c>
      <c r="F2">
        <v>24.34</v>
      </c>
      <c r="G2">
        <v>9.74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146</v>
      </c>
      <c r="N2">
        <v>16.649999999999999</v>
      </c>
      <c r="O2">
        <v>14546.17</v>
      </c>
      <c r="P2">
        <v>205.22</v>
      </c>
      <c r="Q2">
        <v>5522.99</v>
      </c>
      <c r="R2">
        <v>297.33999999999997</v>
      </c>
      <c r="S2">
        <v>97.05</v>
      </c>
      <c r="T2">
        <v>96413.81</v>
      </c>
      <c r="U2">
        <v>0.33</v>
      </c>
      <c r="V2">
        <v>0.68</v>
      </c>
      <c r="W2">
        <v>4.92</v>
      </c>
      <c r="X2">
        <v>5.78</v>
      </c>
      <c r="Y2">
        <v>2</v>
      </c>
      <c r="Z2">
        <v>10</v>
      </c>
      <c r="AA2">
        <v>209.91853196884989</v>
      </c>
      <c r="AB2">
        <v>287.21979639167279</v>
      </c>
      <c r="AC2">
        <v>259.80794213965208</v>
      </c>
      <c r="AD2">
        <v>209918.53196884989</v>
      </c>
      <c r="AE2">
        <v>287219.7963916728</v>
      </c>
      <c r="AF2">
        <v>3.3931960414363371E-6</v>
      </c>
      <c r="AG2">
        <v>10</v>
      </c>
      <c r="AH2">
        <v>259807.94213965209</v>
      </c>
    </row>
    <row r="3" spans="1:34" x14ac:dyDescent="0.25">
      <c r="A3">
        <v>1</v>
      </c>
      <c r="B3">
        <v>55</v>
      </c>
      <c r="C3" t="s">
        <v>34</v>
      </c>
      <c r="D3">
        <v>3.7086999999999999</v>
      </c>
      <c r="E3">
        <v>26.96</v>
      </c>
      <c r="F3">
        <v>22.44</v>
      </c>
      <c r="G3">
        <v>13.2</v>
      </c>
      <c r="H3">
        <v>0.3</v>
      </c>
      <c r="I3">
        <v>102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174.5</v>
      </c>
      <c r="Q3">
        <v>5523.69</v>
      </c>
      <c r="R3">
        <v>228.68</v>
      </c>
      <c r="S3">
        <v>97.05</v>
      </c>
      <c r="T3">
        <v>62323.57</v>
      </c>
      <c r="U3">
        <v>0.42</v>
      </c>
      <c r="V3">
        <v>0.74</v>
      </c>
      <c r="W3">
        <v>4.9800000000000004</v>
      </c>
      <c r="X3">
        <v>3.89</v>
      </c>
      <c r="Y3">
        <v>2</v>
      </c>
      <c r="Z3">
        <v>10</v>
      </c>
      <c r="AA3">
        <v>174.62122989719771</v>
      </c>
      <c r="AB3">
        <v>238.92447049019731</v>
      </c>
      <c r="AC3">
        <v>216.12185435928239</v>
      </c>
      <c r="AD3">
        <v>174621.22989719771</v>
      </c>
      <c r="AE3">
        <v>238924.47049019721</v>
      </c>
      <c r="AF3">
        <v>3.7760212917079071E-6</v>
      </c>
      <c r="AG3">
        <v>9</v>
      </c>
      <c r="AH3">
        <v>216121.85435928241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4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2.2504</v>
      </c>
      <c r="E2">
        <v>44.44</v>
      </c>
      <c r="F2">
        <v>30.37</v>
      </c>
      <c r="G2">
        <v>6.14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406.37</v>
      </c>
      <c r="Q2">
        <v>5525.57</v>
      </c>
      <c r="R2">
        <v>498.95</v>
      </c>
      <c r="S2">
        <v>97.05</v>
      </c>
      <c r="T2">
        <v>196482.87</v>
      </c>
      <c r="U2">
        <v>0.19</v>
      </c>
      <c r="V2">
        <v>0.54</v>
      </c>
      <c r="W2">
        <v>5.17</v>
      </c>
      <c r="X2">
        <v>11.8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3.5053000000000001</v>
      </c>
      <c r="E3">
        <v>28.53</v>
      </c>
      <c r="F3">
        <v>22.24</v>
      </c>
      <c r="G3">
        <v>13.76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39.950000000000003</v>
      </c>
      <c r="O3">
        <v>24447.22</v>
      </c>
      <c r="P3">
        <v>266.2</v>
      </c>
      <c r="Q3">
        <v>5522.62</v>
      </c>
      <c r="R3">
        <v>226.79</v>
      </c>
      <c r="S3">
        <v>97.05</v>
      </c>
      <c r="T3">
        <v>61403.03</v>
      </c>
      <c r="U3">
        <v>0.43</v>
      </c>
      <c r="V3">
        <v>0.74</v>
      </c>
      <c r="W3">
        <v>4.84</v>
      </c>
      <c r="X3">
        <v>3.68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3.9281999999999999</v>
      </c>
      <c r="E4">
        <v>25.46</v>
      </c>
      <c r="F4">
        <v>20.72</v>
      </c>
      <c r="G4">
        <v>21.81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218.51</v>
      </c>
      <c r="Q4">
        <v>5522.38</v>
      </c>
      <c r="R4">
        <v>174.1</v>
      </c>
      <c r="S4">
        <v>97.05</v>
      </c>
      <c r="T4">
        <v>35255.83</v>
      </c>
      <c r="U4">
        <v>0.56000000000000005</v>
      </c>
      <c r="V4">
        <v>0.8</v>
      </c>
      <c r="W4">
        <v>4.83</v>
      </c>
      <c r="X4">
        <v>2.17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3.9296000000000002</v>
      </c>
      <c r="E5">
        <v>25.45</v>
      </c>
      <c r="F5">
        <v>20.71</v>
      </c>
      <c r="G5">
        <v>21.8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219.58</v>
      </c>
      <c r="Q5">
        <v>5521.56</v>
      </c>
      <c r="R5">
        <v>173.46</v>
      </c>
      <c r="S5">
        <v>97.05</v>
      </c>
      <c r="T5">
        <v>34935.5</v>
      </c>
      <c r="U5">
        <v>0.56000000000000005</v>
      </c>
      <c r="V5">
        <v>0.8</v>
      </c>
      <c r="W5">
        <v>4.84</v>
      </c>
      <c r="X5">
        <v>2.16</v>
      </c>
      <c r="Y5">
        <v>2</v>
      </c>
      <c r="Z5">
        <v>10</v>
      </c>
    </row>
    <row r="6" spans="1:26" x14ac:dyDescent="0.25">
      <c r="A6">
        <v>0</v>
      </c>
      <c r="B6">
        <v>40</v>
      </c>
      <c r="C6" t="s">
        <v>34</v>
      </c>
      <c r="D6">
        <v>3.5145</v>
      </c>
      <c r="E6">
        <v>28.45</v>
      </c>
      <c r="F6">
        <v>23.87</v>
      </c>
      <c r="G6">
        <v>10.23</v>
      </c>
      <c r="H6">
        <v>0.2</v>
      </c>
      <c r="I6">
        <v>140</v>
      </c>
      <c r="J6">
        <v>89.87</v>
      </c>
      <c r="K6">
        <v>37.549999999999997</v>
      </c>
      <c r="L6">
        <v>1</v>
      </c>
      <c r="M6">
        <v>6</v>
      </c>
      <c r="N6">
        <v>11.32</v>
      </c>
      <c r="O6">
        <v>11317.98</v>
      </c>
      <c r="P6">
        <v>158.88999999999999</v>
      </c>
      <c r="Q6">
        <v>5525.52</v>
      </c>
      <c r="R6">
        <v>275.37</v>
      </c>
      <c r="S6">
        <v>97.05</v>
      </c>
      <c r="T6">
        <v>85475.98</v>
      </c>
      <c r="U6">
        <v>0.35</v>
      </c>
      <c r="V6">
        <v>0.69</v>
      </c>
      <c r="W6">
        <v>5.07</v>
      </c>
      <c r="X6">
        <v>5.31</v>
      </c>
      <c r="Y6">
        <v>2</v>
      </c>
      <c r="Z6">
        <v>10</v>
      </c>
    </row>
    <row r="7" spans="1:26" x14ac:dyDescent="0.25">
      <c r="A7">
        <v>1</v>
      </c>
      <c r="B7">
        <v>40</v>
      </c>
      <c r="C7" t="s">
        <v>34</v>
      </c>
      <c r="D7">
        <v>3.5215000000000001</v>
      </c>
      <c r="E7">
        <v>28.4</v>
      </c>
      <c r="F7">
        <v>23.83</v>
      </c>
      <c r="G7">
        <v>10.29</v>
      </c>
      <c r="H7">
        <v>0.39</v>
      </c>
      <c r="I7">
        <v>139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160.57</v>
      </c>
      <c r="Q7">
        <v>5525.93</v>
      </c>
      <c r="R7">
        <v>273.79000000000002</v>
      </c>
      <c r="S7">
        <v>97.05</v>
      </c>
      <c r="T7">
        <v>84689.600000000006</v>
      </c>
      <c r="U7">
        <v>0.35</v>
      </c>
      <c r="V7">
        <v>0.69</v>
      </c>
      <c r="W7">
        <v>5.08</v>
      </c>
      <c r="X7">
        <v>5.27</v>
      </c>
      <c r="Y7">
        <v>2</v>
      </c>
      <c r="Z7">
        <v>10</v>
      </c>
    </row>
    <row r="8" spans="1:26" x14ac:dyDescent="0.25">
      <c r="A8">
        <v>0</v>
      </c>
      <c r="B8">
        <v>30</v>
      </c>
      <c r="C8" t="s">
        <v>34</v>
      </c>
      <c r="D8">
        <v>3.2948</v>
      </c>
      <c r="E8">
        <v>30.35</v>
      </c>
      <c r="F8">
        <v>25.63</v>
      </c>
      <c r="G8">
        <v>8.31</v>
      </c>
      <c r="H8">
        <v>0.24</v>
      </c>
      <c r="I8">
        <v>185</v>
      </c>
      <c r="J8">
        <v>71.52</v>
      </c>
      <c r="K8">
        <v>32.270000000000003</v>
      </c>
      <c r="L8">
        <v>1</v>
      </c>
      <c r="M8">
        <v>0</v>
      </c>
      <c r="N8">
        <v>8.25</v>
      </c>
      <c r="O8">
        <v>9054.6</v>
      </c>
      <c r="P8">
        <v>148.88999999999999</v>
      </c>
      <c r="Q8">
        <v>5525.75</v>
      </c>
      <c r="R8">
        <v>331.58</v>
      </c>
      <c r="S8">
        <v>97.05</v>
      </c>
      <c r="T8">
        <v>113355.67</v>
      </c>
      <c r="U8">
        <v>0.28999999999999998</v>
      </c>
      <c r="V8">
        <v>0.64</v>
      </c>
      <c r="W8">
        <v>5.22</v>
      </c>
      <c r="X8">
        <v>7.07</v>
      </c>
      <c r="Y8">
        <v>2</v>
      </c>
      <c r="Z8">
        <v>10</v>
      </c>
    </row>
    <row r="9" spans="1:26" x14ac:dyDescent="0.25">
      <c r="A9">
        <v>0</v>
      </c>
      <c r="B9">
        <v>15</v>
      </c>
      <c r="C9" t="s">
        <v>34</v>
      </c>
      <c r="D9">
        <v>2.6009000000000002</v>
      </c>
      <c r="E9">
        <v>38.450000000000003</v>
      </c>
      <c r="F9">
        <v>32.659999999999997</v>
      </c>
      <c r="G9">
        <v>5.33</v>
      </c>
      <c r="H9">
        <v>0.43</v>
      </c>
      <c r="I9">
        <v>368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129.1</v>
      </c>
      <c r="Q9">
        <v>5533.95</v>
      </c>
      <c r="R9">
        <v>557.41999999999996</v>
      </c>
      <c r="S9">
        <v>97.05</v>
      </c>
      <c r="T9">
        <v>225361.33</v>
      </c>
      <c r="U9">
        <v>0.17</v>
      </c>
      <c r="V9">
        <v>0.51</v>
      </c>
      <c r="W9">
        <v>5.76</v>
      </c>
      <c r="X9">
        <v>14.08</v>
      </c>
      <c r="Y9">
        <v>2</v>
      </c>
      <c r="Z9">
        <v>10</v>
      </c>
    </row>
    <row r="10" spans="1:26" x14ac:dyDescent="0.25">
      <c r="A10">
        <v>0</v>
      </c>
      <c r="B10">
        <v>70</v>
      </c>
      <c r="C10" t="s">
        <v>34</v>
      </c>
      <c r="D10">
        <v>2.9213</v>
      </c>
      <c r="E10">
        <v>34.229999999999997</v>
      </c>
      <c r="F10">
        <v>26.28</v>
      </c>
      <c r="G10">
        <v>7.96</v>
      </c>
      <c r="H10">
        <v>0.12</v>
      </c>
      <c r="I10">
        <v>198</v>
      </c>
      <c r="J10">
        <v>141.81</v>
      </c>
      <c r="K10">
        <v>47.83</v>
      </c>
      <c r="L10">
        <v>1</v>
      </c>
      <c r="M10">
        <v>196</v>
      </c>
      <c r="N10">
        <v>22.98</v>
      </c>
      <c r="O10">
        <v>17723.39</v>
      </c>
      <c r="P10">
        <v>271.47000000000003</v>
      </c>
      <c r="Q10">
        <v>5524.33</v>
      </c>
      <c r="R10">
        <v>361.67</v>
      </c>
      <c r="S10">
        <v>97.05</v>
      </c>
      <c r="T10">
        <v>128335.56</v>
      </c>
      <c r="U10">
        <v>0.27</v>
      </c>
      <c r="V10">
        <v>0.63</v>
      </c>
      <c r="W10">
        <v>5.0199999999999996</v>
      </c>
      <c r="X10">
        <v>7.72</v>
      </c>
      <c r="Y10">
        <v>2</v>
      </c>
      <c r="Z10">
        <v>10</v>
      </c>
    </row>
    <row r="11" spans="1:26" x14ac:dyDescent="0.25">
      <c r="A11">
        <v>1</v>
      </c>
      <c r="B11">
        <v>70</v>
      </c>
      <c r="C11" t="s">
        <v>34</v>
      </c>
      <c r="D11">
        <v>3.8285999999999998</v>
      </c>
      <c r="E11">
        <v>26.12</v>
      </c>
      <c r="F11">
        <v>21.58</v>
      </c>
      <c r="G11">
        <v>16.18</v>
      </c>
      <c r="H11">
        <v>0.25</v>
      </c>
      <c r="I11">
        <v>80</v>
      </c>
      <c r="J11">
        <v>143.16999999999999</v>
      </c>
      <c r="K11">
        <v>47.83</v>
      </c>
      <c r="L11">
        <v>2</v>
      </c>
      <c r="M11">
        <v>3</v>
      </c>
      <c r="N11">
        <v>23.34</v>
      </c>
      <c r="O11">
        <v>17891.86</v>
      </c>
      <c r="P11">
        <v>187.81</v>
      </c>
      <c r="Q11">
        <v>5523.48</v>
      </c>
      <c r="R11">
        <v>201.5</v>
      </c>
      <c r="S11">
        <v>97.05</v>
      </c>
      <c r="T11">
        <v>48840.06</v>
      </c>
      <c r="U11">
        <v>0.48</v>
      </c>
      <c r="V11">
        <v>0.77</v>
      </c>
      <c r="W11">
        <v>4.9000000000000004</v>
      </c>
      <c r="X11">
        <v>3.02</v>
      </c>
      <c r="Y11">
        <v>2</v>
      </c>
      <c r="Z11">
        <v>10</v>
      </c>
    </row>
    <row r="12" spans="1:26" x14ac:dyDescent="0.25">
      <c r="A12">
        <v>2</v>
      </c>
      <c r="B12">
        <v>70</v>
      </c>
      <c r="C12" t="s">
        <v>34</v>
      </c>
      <c r="D12">
        <v>3.8273999999999999</v>
      </c>
      <c r="E12">
        <v>26.13</v>
      </c>
      <c r="F12">
        <v>21.59</v>
      </c>
      <c r="G12">
        <v>16.190000000000001</v>
      </c>
      <c r="H12">
        <v>0.37</v>
      </c>
      <c r="I12">
        <v>80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189.66</v>
      </c>
      <c r="Q12">
        <v>5523.51</v>
      </c>
      <c r="R12">
        <v>201.41</v>
      </c>
      <c r="S12">
        <v>97.05</v>
      </c>
      <c r="T12">
        <v>48798.43</v>
      </c>
      <c r="U12">
        <v>0.48</v>
      </c>
      <c r="V12">
        <v>0.77</v>
      </c>
      <c r="W12">
        <v>4.91</v>
      </c>
      <c r="X12">
        <v>3.03</v>
      </c>
      <c r="Y12">
        <v>2</v>
      </c>
      <c r="Z12">
        <v>10</v>
      </c>
    </row>
    <row r="13" spans="1:26" x14ac:dyDescent="0.25">
      <c r="A13">
        <v>0</v>
      </c>
      <c r="B13">
        <v>90</v>
      </c>
      <c r="C13" t="s">
        <v>34</v>
      </c>
      <c r="D13">
        <v>2.4601999999999999</v>
      </c>
      <c r="E13">
        <v>40.65</v>
      </c>
      <c r="F13">
        <v>28.91</v>
      </c>
      <c r="G13">
        <v>6.62</v>
      </c>
      <c r="H13">
        <v>0.1</v>
      </c>
      <c r="I13">
        <v>262</v>
      </c>
      <c r="J13">
        <v>176.73</v>
      </c>
      <c r="K13">
        <v>52.44</v>
      </c>
      <c r="L13">
        <v>1</v>
      </c>
      <c r="M13">
        <v>260</v>
      </c>
      <c r="N13">
        <v>33.29</v>
      </c>
      <c r="O13">
        <v>22031.19</v>
      </c>
      <c r="P13">
        <v>358.93</v>
      </c>
      <c r="Q13">
        <v>5525.78</v>
      </c>
      <c r="R13">
        <v>450.56</v>
      </c>
      <c r="S13">
        <v>97.05</v>
      </c>
      <c r="T13">
        <v>172463.35</v>
      </c>
      <c r="U13">
        <v>0.22</v>
      </c>
      <c r="V13">
        <v>0.56999999999999995</v>
      </c>
      <c r="W13">
        <v>5.0999999999999996</v>
      </c>
      <c r="X13">
        <v>10.34</v>
      </c>
      <c r="Y13">
        <v>2</v>
      </c>
      <c r="Z13">
        <v>10</v>
      </c>
    </row>
    <row r="14" spans="1:26" x14ac:dyDescent="0.25">
      <c r="A14">
        <v>1</v>
      </c>
      <c r="B14">
        <v>90</v>
      </c>
      <c r="C14" t="s">
        <v>34</v>
      </c>
      <c r="D14">
        <v>3.6631999999999998</v>
      </c>
      <c r="E14">
        <v>27.3</v>
      </c>
      <c r="F14">
        <v>21.82</v>
      </c>
      <c r="G14">
        <v>15.22</v>
      </c>
      <c r="H14">
        <v>0.2</v>
      </c>
      <c r="I14">
        <v>86</v>
      </c>
      <c r="J14">
        <v>178.21</v>
      </c>
      <c r="K14">
        <v>52.44</v>
      </c>
      <c r="L14">
        <v>2</v>
      </c>
      <c r="M14">
        <v>83</v>
      </c>
      <c r="N14">
        <v>33.770000000000003</v>
      </c>
      <c r="O14">
        <v>22213.89</v>
      </c>
      <c r="P14">
        <v>234.52</v>
      </c>
      <c r="Q14">
        <v>5521.78</v>
      </c>
      <c r="R14">
        <v>212.45</v>
      </c>
      <c r="S14">
        <v>97.05</v>
      </c>
      <c r="T14">
        <v>54285.440000000002</v>
      </c>
      <c r="U14">
        <v>0.46</v>
      </c>
      <c r="V14">
        <v>0.76</v>
      </c>
      <c r="W14">
        <v>4.83</v>
      </c>
      <c r="X14">
        <v>3.26</v>
      </c>
      <c r="Y14">
        <v>2</v>
      </c>
      <c r="Z14">
        <v>10</v>
      </c>
    </row>
    <row r="15" spans="1:26" x14ac:dyDescent="0.25">
      <c r="A15">
        <v>2</v>
      </c>
      <c r="B15">
        <v>90</v>
      </c>
      <c r="C15" t="s">
        <v>34</v>
      </c>
      <c r="D15">
        <v>3.9110999999999998</v>
      </c>
      <c r="E15">
        <v>25.57</v>
      </c>
      <c r="F15">
        <v>20.91</v>
      </c>
      <c r="G15">
        <v>19.91</v>
      </c>
      <c r="H15">
        <v>0.3</v>
      </c>
      <c r="I15">
        <v>63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207.67</v>
      </c>
      <c r="Q15">
        <v>5522.36</v>
      </c>
      <c r="R15">
        <v>179.75</v>
      </c>
      <c r="S15">
        <v>97.05</v>
      </c>
      <c r="T15">
        <v>38052.76</v>
      </c>
      <c r="U15">
        <v>0.54</v>
      </c>
      <c r="V15">
        <v>0.79</v>
      </c>
      <c r="W15">
        <v>4.8499999999999996</v>
      </c>
      <c r="X15">
        <v>2.35</v>
      </c>
      <c r="Y15">
        <v>2</v>
      </c>
      <c r="Z15">
        <v>10</v>
      </c>
    </row>
    <row r="16" spans="1:26" x14ac:dyDescent="0.25">
      <c r="A16">
        <v>0</v>
      </c>
      <c r="B16">
        <v>10</v>
      </c>
      <c r="C16" t="s">
        <v>34</v>
      </c>
      <c r="D16">
        <v>2.1070000000000002</v>
      </c>
      <c r="E16">
        <v>47.46</v>
      </c>
      <c r="F16">
        <v>39.700000000000003</v>
      </c>
      <c r="G16">
        <v>4.33</v>
      </c>
      <c r="H16">
        <v>0.64</v>
      </c>
      <c r="I16">
        <v>550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114.96</v>
      </c>
      <c r="Q16">
        <v>5538.2</v>
      </c>
      <c r="R16">
        <v>783.41</v>
      </c>
      <c r="S16">
        <v>97.05</v>
      </c>
      <c r="T16">
        <v>337446.11</v>
      </c>
      <c r="U16">
        <v>0.12</v>
      </c>
      <c r="V16">
        <v>0.42</v>
      </c>
      <c r="W16">
        <v>6.32</v>
      </c>
      <c r="X16">
        <v>21.12</v>
      </c>
      <c r="Y16">
        <v>2</v>
      </c>
      <c r="Z16">
        <v>10</v>
      </c>
    </row>
    <row r="17" spans="1:26" x14ac:dyDescent="0.25">
      <c r="A17">
        <v>0</v>
      </c>
      <c r="B17">
        <v>45</v>
      </c>
      <c r="C17" t="s">
        <v>34</v>
      </c>
      <c r="D17">
        <v>3.5489999999999999</v>
      </c>
      <c r="E17">
        <v>28.18</v>
      </c>
      <c r="F17">
        <v>23.52</v>
      </c>
      <c r="G17">
        <v>10.85</v>
      </c>
      <c r="H17">
        <v>0.18</v>
      </c>
      <c r="I17">
        <v>130</v>
      </c>
      <c r="J17">
        <v>98.71</v>
      </c>
      <c r="K17">
        <v>39.72</v>
      </c>
      <c r="L17">
        <v>1</v>
      </c>
      <c r="M17">
        <v>44</v>
      </c>
      <c r="N17">
        <v>12.99</v>
      </c>
      <c r="O17">
        <v>12407.75</v>
      </c>
      <c r="P17">
        <v>167.03</v>
      </c>
      <c r="Q17">
        <v>5523.9</v>
      </c>
      <c r="R17">
        <v>265.39</v>
      </c>
      <c r="S17">
        <v>97.05</v>
      </c>
      <c r="T17">
        <v>80535.399999999994</v>
      </c>
      <c r="U17">
        <v>0.37</v>
      </c>
      <c r="V17">
        <v>0.7</v>
      </c>
      <c r="W17">
        <v>5.01</v>
      </c>
      <c r="X17">
        <v>4.96</v>
      </c>
      <c r="Y17">
        <v>2</v>
      </c>
      <c r="Z17">
        <v>10</v>
      </c>
    </row>
    <row r="18" spans="1:26" x14ac:dyDescent="0.25">
      <c r="A18">
        <v>1</v>
      </c>
      <c r="B18">
        <v>45</v>
      </c>
      <c r="C18" t="s">
        <v>34</v>
      </c>
      <c r="D18">
        <v>3.6004</v>
      </c>
      <c r="E18">
        <v>27.77</v>
      </c>
      <c r="F18">
        <v>23.24</v>
      </c>
      <c r="G18">
        <v>11.24</v>
      </c>
      <c r="H18">
        <v>0.35</v>
      </c>
      <c r="I18">
        <v>124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164.99</v>
      </c>
      <c r="Q18">
        <v>5524.41</v>
      </c>
      <c r="R18">
        <v>254.6</v>
      </c>
      <c r="S18">
        <v>97.05</v>
      </c>
      <c r="T18">
        <v>75173.649999999994</v>
      </c>
      <c r="U18">
        <v>0.38</v>
      </c>
      <c r="V18">
        <v>0.71</v>
      </c>
      <c r="W18">
        <v>5.03</v>
      </c>
      <c r="X18">
        <v>4.68</v>
      </c>
      <c r="Y18">
        <v>2</v>
      </c>
      <c r="Z18">
        <v>10</v>
      </c>
    </row>
    <row r="19" spans="1:26" x14ac:dyDescent="0.25">
      <c r="A19">
        <v>0</v>
      </c>
      <c r="B19">
        <v>60</v>
      </c>
      <c r="C19" t="s">
        <v>34</v>
      </c>
      <c r="D19">
        <v>3.1953</v>
      </c>
      <c r="E19">
        <v>31.3</v>
      </c>
      <c r="F19">
        <v>24.95</v>
      </c>
      <c r="G19">
        <v>9.07</v>
      </c>
      <c r="H19">
        <v>0.14000000000000001</v>
      </c>
      <c r="I19">
        <v>165</v>
      </c>
      <c r="J19">
        <v>124.63</v>
      </c>
      <c r="K19">
        <v>45</v>
      </c>
      <c r="L19">
        <v>1</v>
      </c>
      <c r="M19">
        <v>162</v>
      </c>
      <c r="N19">
        <v>18.64</v>
      </c>
      <c r="O19">
        <v>15605.44</v>
      </c>
      <c r="P19">
        <v>226.76</v>
      </c>
      <c r="Q19">
        <v>5523.12</v>
      </c>
      <c r="R19">
        <v>317.13</v>
      </c>
      <c r="S19">
        <v>97.05</v>
      </c>
      <c r="T19">
        <v>106233.2</v>
      </c>
      <c r="U19">
        <v>0.31</v>
      </c>
      <c r="V19">
        <v>0.66</v>
      </c>
      <c r="W19">
        <v>4.96</v>
      </c>
      <c r="X19">
        <v>6.39</v>
      </c>
      <c r="Y19">
        <v>2</v>
      </c>
      <c r="Z19">
        <v>10</v>
      </c>
    </row>
    <row r="20" spans="1:26" x14ac:dyDescent="0.25">
      <c r="A20">
        <v>1</v>
      </c>
      <c r="B20">
        <v>60</v>
      </c>
      <c r="C20" t="s">
        <v>34</v>
      </c>
      <c r="D20">
        <v>3.7648999999999999</v>
      </c>
      <c r="E20">
        <v>26.56</v>
      </c>
      <c r="F20">
        <v>22.05</v>
      </c>
      <c r="G20">
        <v>14.23</v>
      </c>
      <c r="H20">
        <v>0.28000000000000003</v>
      </c>
      <c r="I20">
        <v>93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178.14</v>
      </c>
      <c r="Q20">
        <v>5522.7</v>
      </c>
      <c r="R20">
        <v>216.63</v>
      </c>
      <c r="S20">
        <v>97.05</v>
      </c>
      <c r="T20">
        <v>56340.9</v>
      </c>
      <c r="U20">
        <v>0.45</v>
      </c>
      <c r="V20">
        <v>0.75</v>
      </c>
      <c r="W20">
        <v>4.9400000000000004</v>
      </c>
      <c r="X20">
        <v>3.5</v>
      </c>
      <c r="Y20">
        <v>2</v>
      </c>
      <c r="Z20">
        <v>10</v>
      </c>
    </row>
    <row r="21" spans="1:26" x14ac:dyDescent="0.25">
      <c r="A21">
        <v>0</v>
      </c>
      <c r="B21">
        <v>80</v>
      </c>
      <c r="C21" t="s">
        <v>34</v>
      </c>
      <c r="D21">
        <v>2.6791</v>
      </c>
      <c r="E21">
        <v>37.33</v>
      </c>
      <c r="F21">
        <v>27.59</v>
      </c>
      <c r="G21">
        <v>7.2</v>
      </c>
      <c r="H21">
        <v>0.11</v>
      </c>
      <c r="I21">
        <v>230</v>
      </c>
      <c r="J21">
        <v>159.12</v>
      </c>
      <c r="K21">
        <v>50.28</v>
      </c>
      <c r="L21">
        <v>1</v>
      </c>
      <c r="M21">
        <v>228</v>
      </c>
      <c r="N21">
        <v>27.84</v>
      </c>
      <c r="O21">
        <v>19859.16</v>
      </c>
      <c r="P21">
        <v>315.11</v>
      </c>
      <c r="Q21">
        <v>5524.32</v>
      </c>
      <c r="R21">
        <v>405.61</v>
      </c>
      <c r="S21">
        <v>97.05</v>
      </c>
      <c r="T21">
        <v>150146.76999999999</v>
      </c>
      <c r="U21">
        <v>0.24</v>
      </c>
      <c r="V21">
        <v>0.6</v>
      </c>
      <c r="W21">
        <v>5.07</v>
      </c>
      <c r="X21">
        <v>9.0299999999999994</v>
      </c>
      <c r="Y21">
        <v>2</v>
      </c>
      <c r="Z21">
        <v>10</v>
      </c>
    </row>
    <row r="22" spans="1:26" x14ac:dyDescent="0.25">
      <c r="A22">
        <v>1</v>
      </c>
      <c r="B22">
        <v>80</v>
      </c>
      <c r="C22" t="s">
        <v>34</v>
      </c>
      <c r="D22">
        <v>3.8216000000000001</v>
      </c>
      <c r="E22">
        <v>26.17</v>
      </c>
      <c r="F22">
        <v>21.39</v>
      </c>
      <c r="G22">
        <v>16.89</v>
      </c>
      <c r="H22">
        <v>0.22</v>
      </c>
      <c r="I22">
        <v>76</v>
      </c>
      <c r="J22">
        <v>160.54</v>
      </c>
      <c r="K22">
        <v>50.28</v>
      </c>
      <c r="L22">
        <v>2</v>
      </c>
      <c r="M22">
        <v>46</v>
      </c>
      <c r="N22">
        <v>28.26</v>
      </c>
      <c r="O22">
        <v>20034.400000000001</v>
      </c>
      <c r="P22">
        <v>203.27</v>
      </c>
      <c r="Q22">
        <v>5521.78</v>
      </c>
      <c r="R22">
        <v>197.15</v>
      </c>
      <c r="S22">
        <v>97.05</v>
      </c>
      <c r="T22">
        <v>46686.26</v>
      </c>
      <c r="U22">
        <v>0.49</v>
      </c>
      <c r="V22">
        <v>0.77</v>
      </c>
      <c r="W22">
        <v>4.84</v>
      </c>
      <c r="X22">
        <v>2.84</v>
      </c>
      <c r="Y22">
        <v>2</v>
      </c>
      <c r="Z22">
        <v>10</v>
      </c>
    </row>
    <row r="23" spans="1:26" x14ac:dyDescent="0.25">
      <c r="A23">
        <v>2</v>
      </c>
      <c r="B23">
        <v>80</v>
      </c>
      <c r="C23" t="s">
        <v>34</v>
      </c>
      <c r="D23">
        <v>3.8826000000000001</v>
      </c>
      <c r="E23">
        <v>25.76</v>
      </c>
      <c r="F23">
        <v>21.18</v>
      </c>
      <c r="G23">
        <v>18.149999999999999</v>
      </c>
      <c r="H23">
        <v>0.33</v>
      </c>
      <c r="I23">
        <v>70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198.06</v>
      </c>
      <c r="Q23">
        <v>5522.48</v>
      </c>
      <c r="R23">
        <v>188.58</v>
      </c>
      <c r="S23">
        <v>97.05</v>
      </c>
      <c r="T23">
        <v>42430.83</v>
      </c>
      <c r="U23">
        <v>0.51</v>
      </c>
      <c r="V23">
        <v>0.78</v>
      </c>
      <c r="W23">
        <v>4.87</v>
      </c>
      <c r="X23">
        <v>2.62</v>
      </c>
      <c r="Y23">
        <v>2</v>
      </c>
      <c r="Z23">
        <v>10</v>
      </c>
    </row>
    <row r="24" spans="1:26" x14ac:dyDescent="0.25">
      <c r="A24">
        <v>0</v>
      </c>
      <c r="B24">
        <v>35</v>
      </c>
      <c r="C24" t="s">
        <v>34</v>
      </c>
      <c r="D24">
        <v>3.4165000000000001</v>
      </c>
      <c r="E24">
        <v>29.27</v>
      </c>
      <c r="F24">
        <v>24.64</v>
      </c>
      <c r="G24">
        <v>9.3000000000000007</v>
      </c>
      <c r="H24">
        <v>0.22</v>
      </c>
      <c r="I24">
        <v>159</v>
      </c>
      <c r="J24">
        <v>80.84</v>
      </c>
      <c r="K24">
        <v>35.1</v>
      </c>
      <c r="L24">
        <v>1</v>
      </c>
      <c r="M24">
        <v>1</v>
      </c>
      <c r="N24">
        <v>9.74</v>
      </c>
      <c r="O24">
        <v>10204.209999999999</v>
      </c>
      <c r="P24">
        <v>154.41</v>
      </c>
      <c r="Q24">
        <v>5526.12</v>
      </c>
      <c r="R24">
        <v>299.67</v>
      </c>
      <c r="S24">
        <v>97.05</v>
      </c>
      <c r="T24">
        <v>97531.41</v>
      </c>
      <c r="U24">
        <v>0.32</v>
      </c>
      <c r="V24">
        <v>0.67</v>
      </c>
      <c r="W24">
        <v>5.14</v>
      </c>
      <c r="X24">
        <v>6.08</v>
      </c>
      <c r="Y24">
        <v>2</v>
      </c>
      <c r="Z24">
        <v>10</v>
      </c>
    </row>
    <row r="25" spans="1:26" x14ac:dyDescent="0.25">
      <c r="A25">
        <v>1</v>
      </c>
      <c r="B25">
        <v>35</v>
      </c>
      <c r="C25" t="s">
        <v>34</v>
      </c>
      <c r="D25">
        <v>3.4161999999999999</v>
      </c>
      <c r="E25">
        <v>29.27</v>
      </c>
      <c r="F25">
        <v>24.64</v>
      </c>
      <c r="G25">
        <v>9.3000000000000007</v>
      </c>
      <c r="H25">
        <v>0.43</v>
      </c>
      <c r="I25">
        <v>159</v>
      </c>
      <c r="J25">
        <v>82.04</v>
      </c>
      <c r="K25">
        <v>35.1</v>
      </c>
      <c r="L25">
        <v>2</v>
      </c>
      <c r="M25">
        <v>0</v>
      </c>
      <c r="N25">
        <v>9.94</v>
      </c>
      <c r="O25">
        <v>10352.530000000001</v>
      </c>
      <c r="P25">
        <v>156.56</v>
      </c>
      <c r="Q25">
        <v>5525.75</v>
      </c>
      <c r="R25">
        <v>299.68</v>
      </c>
      <c r="S25">
        <v>97.05</v>
      </c>
      <c r="T25">
        <v>97538.83</v>
      </c>
      <c r="U25">
        <v>0.32</v>
      </c>
      <c r="V25">
        <v>0.67</v>
      </c>
      <c r="W25">
        <v>5.15</v>
      </c>
      <c r="X25">
        <v>6.08</v>
      </c>
      <c r="Y25">
        <v>2</v>
      </c>
      <c r="Z25">
        <v>10</v>
      </c>
    </row>
    <row r="26" spans="1:26" x14ac:dyDescent="0.25">
      <c r="A26">
        <v>0</v>
      </c>
      <c r="B26">
        <v>50</v>
      </c>
      <c r="C26" t="s">
        <v>34</v>
      </c>
      <c r="D26">
        <v>3.4679000000000002</v>
      </c>
      <c r="E26">
        <v>28.84</v>
      </c>
      <c r="F26">
        <v>23.78</v>
      </c>
      <c r="G26">
        <v>10.49</v>
      </c>
      <c r="H26">
        <v>0.16</v>
      </c>
      <c r="I26">
        <v>136</v>
      </c>
      <c r="J26">
        <v>107.41</v>
      </c>
      <c r="K26">
        <v>41.65</v>
      </c>
      <c r="L26">
        <v>1</v>
      </c>
      <c r="M26">
        <v>108</v>
      </c>
      <c r="N26">
        <v>14.77</v>
      </c>
      <c r="O26">
        <v>13481.73</v>
      </c>
      <c r="P26">
        <v>184.45</v>
      </c>
      <c r="Q26">
        <v>5522.95</v>
      </c>
      <c r="R26">
        <v>276.98</v>
      </c>
      <c r="S26">
        <v>97.05</v>
      </c>
      <c r="T26">
        <v>86301.15</v>
      </c>
      <c r="U26">
        <v>0.35</v>
      </c>
      <c r="V26">
        <v>0.69</v>
      </c>
      <c r="W26">
        <v>4.9400000000000004</v>
      </c>
      <c r="X26">
        <v>5.22</v>
      </c>
      <c r="Y26">
        <v>2</v>
      </c>
      <c r="Z26">
        <v>10</v>
      </c>
    </row>
    <row r="27" spans="1:26" x14ac:dyDescent="0.25">
      <c r="A27">
        <v>1</v>
      </c>
      <c r="B27">
        <v>50</v>
      </c>
      <c r="C27" t="s">
        <v>34</v>
      </c>
      <c r="D27">
        <v>3.6575000000000002</v>
      </c>
      <c r="E27">
        <v>27.34</v>
      </c>
      <c r="F27">
        <v>22.82</v>
      </c>
      <c r="G27">
        <v>12.22</v>
      </c>
      <c r="H27">
        <v>0.32</v>
      </c>
      <c r="I27">
        <v>112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170.54</v>
      </c>
      <c r="Q27">
        <v>5525.32</v>
      </c>
      <c r="R27">
        <v>240.75</v>
      </c>
      <c r="S27">
        <v>97.05</v>
      </c>
      <c r="T27">
        <v>68306.600000000006</v>
      </c>
      <c r="U27">
        <v>0.4</v>
      </c>
      <c r="V27">
        <v>0.72</v>
      </c>
      <c r="W27">
        <v>5</v>
      </c>
      <c r="X27">
        <v>4.25</v>
      </c>
      <c r="Y27">
        <v>2</v>
      </c>
      <c r="Z27">
        <v>10</v>
      </c>
    </row>
    <row r="28" spans="1:26" x14ac:dyDescent="0.25">
      <c r="A28">
        <v>0</v>
      </c>
      <c r="B28">
        <v>25</v>
      </c>
      <c r="C28" t="s">
        <v>34</v>
      </c>
      <c r="D28">
        <v>3.1286999999999998</v>
      </c>
      <c r="E28">
        <v>31.96</v>
      </c>
      <c r="F28">
        <v>27.08</v>
      </c>
      <c r="G28">
        <v>7.32</v>
      </c>
      <c r="H28">
        <v>0.28000000000000003</v>
      </c>
      <c r="I28">
        <v>222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144.04</v>
      </c>
      <c r="Q28">
        <v>5527.61</v>
      </c>
      <c r="R28">
        <v>377.34</v>
      </c>
      <c r="S28">
        <v>97.05</v>
      </c>
      <c r="T28">
        <v>136050.74</v>
      </c>
      <c r="U28">
        <v>0.26</v>
      </c>
      <c r="V28">
        <v>0.61</v>
      </c>
      <c r="W28">
        <v>5.35</v>
      </c>
      <c r="X28">
        <v>8.52</v>
      </c>
      <c r="Y28">
        <v>2</v>
      </c>
      <c r="Z28">
        <v>10</v>
      </c>
    </row>
    <row r="29" spans="1:26" x14ac:dyDescent="0.25">
      <c r="A29">
        <v>0</v>
      </c>
      <c r="B29">
        <v>85</v>
      </c>
      <c r="C29" t="s">
        <v>34</v>
      </c>
      <c r="D29">
        <v>2.5661999999999998</v>
      </c>
      <c r="E29">
        <v>38.97</v>
      </c>
      <c r="F29">
        <v>28.26</v>
      </c>
      <c r="G29">
        <v>6.89</v>
      </c>
      <c r="H29">
        <v>0.11</v>
      </c>
      <c r="I29">
        <v>246</v>
      </c>
      <c r="J29">
        <v>167.88</v>
      </c>
      <c r="K29">
        <v>51.39</v>
      </c>
      <c r="L29">
        <v>1</v>
      </c>
      <c r="M29">
        <v>244</v>
      </c>
      <c r="N29">
        <v>30.49</v>
      </c>
      <c r="O29">
        <v>20939.59</v>
      </c>
      <c r="P29">
        <v>337</v>
      </c>
      <c r="Q29">
        <v>5524.05</v>
      </c>
      <c r="R29">
        <v>428.05</v>
      </c>
      <c r="S29">
        <v>97.05</v>
      </c>
      <c r="T29">
        <v>161285.69</v>
      </c>
      <c r="U29">
        <v>0.23</v>
      </c>
      <c r="V29">
        <v>0.57999999999999996</v>
      </c>
      <c r="W29">
        <v>5.0999999999999996</v>
      </c>
      <c r="X29">
        <v>9.69</v>
      </c>
      <c r="Y29">
        <v>2</v>
      </c>
      <c r="Z29">
        <v>10</v>
      </c>
    </row>
    <row r="30" spans="1:26" x14ac:dyDescent="0.25">
      <c r="A30">
        <v>1</v>
      </c>
      <c r="B30">
        <v>85</v>
      </c>
      <c r="C30" t="s">
        <v>34</v>
      </c>
      <c r="D30">
        <v>3.7547999999999999</v>
      </c>
      <c r="E30">
        <v>26.63</v>
      </c>
      <c r="F30">
        <v>21.55</v>
      </c>
      <c r="G30">
        <v>16.16</v>
      </c>
      <c r="H30">
        <v>0.21</v>
      </c>
      <c r="I30">
        <v>80</v>
      </c>
      <c r="J30">
        <v>169.33</v>
      </c>
      <c r="K30">
        <v>51.39</v>
      </c>
      <c r="L30">
        <v>2</v>
      </c>
      <c r="M30">
        <v>73</v>
      </c>
      <c r="N30">
        <v>30.94</v>
      </c>
      <c r="O30">
        <v>21118.46</v>
      </c>
      <c r="P30">
        <v>217.21</v>
      </c>
      <c r="Q30">
        <v>5521.4</v>
      </c>
      <c r="R30">
        <v>203.5</v>
      </c>
      <c r="S30">
        <v>97.05</v>
      </c>
      <c r="T30">
        <v>49844.21</v>
      </c>
      <c r="U30">
        <v>0.48</v>
      </c>
      <c r="V30">
        <v>0.77</v>
      </c>
      <c r="W30">
        <v>4.82</v>
      </c>
      <c r="X30">
        <v>2.99</v>
      </c>
      <c r="Y30">
        <v>2</v>
      </c>
      <c r="Z30">
        <v>10</v>
      </c>
    </row>
    <row r="31" spans="1:26" x14ac:dyDescent="0.25">
      <c r="A31">
        <v>2</v>
      </c>
      <c r="B31">
        <v>85</v>
      </c>
      <c r="C31" t="s">
        <v>34</v>
      </c>
      <c r="D31">
        <v>3.9022000000000001</v>
      </c>
      <c r="E31">
        <v>25.63</v>
      </c>
      <c r="F31">
        <v>21.02</v>
      </c>
      <c r="G31">
        <v>19.11</v>
      </c>
      <c r="H31">
        <v>0.31</v>
      </c>
      <c r="I31">
        <v>66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202.29</v>
      </c>
      <c r="Q31">
        <v>5523.23</v>
      </c>
      <c r="R31">
        <v>183.09</v>
      </c>
      <c r="S31">
        <v>97.05</v>
      </c>
      <c r="T31">
        <v>39706.519999999997</v>
      </c>
      <c r="U31">
        <v>0.53</v>
      </c>
      <c r="V31">
        <v>0.79</v>
      </c>
      <c r="W31">
        <v>4.87</v>
      </c>
      <c r="X31">
        <v>2.46</v>
      </c>
      <c r="Y31">
        <v>2</v>
      </c>
      <c r="Z31">
        <v>10</v>
      </c>
    </row>
    <row r="32" spans="1:26" x14ac:dyDescent="0.25">
      <c r="A32">
        <v>0</v>
      </c>
      <c r="B32">
        <v>20</v>
      </c>
      <c r="C32" t="s">
        <v>34</v>
      </c>
      <c r="D32">
        <v>2.9188000000000001</v>
      </c>
      <c r="E32">
        <v>34.26</v>
      </c>
      <c r="F32">
        <v>29.13</v>
      </c>
      <c r="G32">
        <v>6.31</v>
      </c>
      <c r="H32">
        <v>0.34</v>
      </c>
      <c r="I32">
        <v>277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137.18</v>
      </c>
      <c r="Q32">
        <v>5528.8</v>
      </c>
      <c r="R32">
        <v>444.06</v>
      </c>
      <c r="S32">
        <v>97.05</v>
      </c>
      <c r="T32">
        <v>169136.99</v>
      </c>
      <c r="U32">
        <v>0.22</v>
      </c>
      <c r="V32">
        <v>0.56999999999999995</v>
      </c>
      <c r="W32">
        <v>5.49</v>
      </c>
      <c r="X32">
        <v>10.56</v>
      </c>
      <c r="Y32">
        <v>2</v>
      </c>
      <c r="Z32">
        <v>10</v>
      </c>
    </row>
    <row r="33" spans="1:26" x14ac:dyDescent="0.25">
      <c r="A33">
        <v>0</v>
      </c>
      <c r="B33">
        <v>65</v>
      </c>
      <c r="C33" t="s">
        <v>34</v>
      </c>
      <c r="D33">
        <v>3.0531999999999999</v>
      </c>
      <c r="E33">
        <v>32.75</v>
      </c>
      <c r="F33">
        <v>25.62</v>
      </c>
      <c r="G33">
        <v>8.4499999999999993</v>
      </c>
      <c r="H33">
        <v>0.13</v>
      </c>
      <c r="I33">
        <v>182</v>
      </c>
      <c r="J33">
        <v>133.21</v>
      </c>
      <c r="K33">
        <v>46.47</v>
      </c>
      <c r="L33">
        <v>1</v>
      </c>
      <c r="M33">
        <v>180</v>
      </c>
      <c r="N33">
        <v>20.75</v>
      </c>
      <c r="O33">
        <v>16663.419999999998</v>
      </c>
      <c r="P33">
        <v>249.54</v>
      </c>
      <c r="Q33">
        <v>5524.48</v>
      </c>
      <c r="R33">
        <v>339.71</v>
      </c>
      <c r="S33">
        <v>97.05</v>
      </c>
      <c r="T33">
        <v>117436.61</v>
      </c>
      <c r="U33">
        <v>0.28999999999999998</v>
      </c>
      <c r="V33">
        <v>0.64</v>
      </c>
      <c r="W33">
        <v>4.9800000000000004</v>
      </c>
      <c r="X33">
        <v>7.06</v>
      </c>
      <c r="Y33">
        <v>2</v>
      </c>
      <c r="Z33">
        <v>10</v>
      </c>
    </row>
    <row r="34" spans="1:26" x14ac:dyDescent="0.25">
      <c r="A34">
        <v>1</v>
      </c>
      <c r="B34">
        <v>65</v>
      </c>
      <c r="C34" t="s">
        <v>34</v>
      </c>
      <c r="D34">
        <v>3.7970999999999999</v>
      </c>
      <c r="E34">
        <v>26.34</v>
      </c>
      <c r="F34">
        <v>21.81</v>
      </c>
      <c r="G34">
        <v>15.22</v>
      </c>
      <c r="H34">
        <v>0.26</v>
      </c>
      <c r="I34">
        <v>86</v>
      </c>
      <c r="J34">
        <v>134.55000000000001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183.89</v>
      </c>
      <c r="Q34">
        <v>5523.62</v>
      </c>
      <c r="R34">
        <v>208.41</v>
      </c>
      <c r="S34">
        <v>97.05</v>
      </c>
      <c r="T34">
        <v>52268.93</v>
      </c>
      <c r="U34">
        <v>0.47</v>
      </c>
      <c r="V34">
        <v>0.76</v>
      </c>
      <c r="W34">
        <v>4.9400000000000004</v>
      </c>
      <c r="X34">
        <v>3.26</v>
      </c>
      <c r="Y34">
        <v>2</v>
      </c>
      <c r="Z34">
        <v>10</v>
      </c>
    </row>
    <row r="35" spans="1:26" x14ac:dyDescent="0.25">
      <c r="A35">
        <v>0</v>
      </c>
      <c r="B35">
        <v>75</v>
      </c>
      <c r="C35" t="s">
        <v>34</v>
      </c>
      <c r="D35">
        <v>2.8056999999999999</v>
      </c>
      <c r="E35">
        <v>35.64</v>
      </c>
      <c r="F35">
        <v>26.86</v>
      </c>
      <c r="G35">
        <v>7.57</v>
      </c>
      <c r="H35">
        <v>0.12</v>
      </c>
      <c r="I35">
        <v>213</v>
      </c>
      <c r="J35">
        <v>150.44</v>
      </c>
      <c r="K35">
        <v>49.1</v>
      </c>
      <c r="L35">
        <v>1</v>
      </c>
      <c r="M35">
        <v>211</v>
      </c>
      <c r="N35">
        <v>25.34</v>
      </c>
      <c r="O35">
        <v>18787.759999999998</v>
      </c>
      <c r="P35">
        <v>292.02</v>
      </c>
      <c r="Q35">
        <v>5525.53</v>
      </c>
      <c r="R35">
        <v>381.57</v>
      </c>
      <c r="S35">
        <v>97.05</v>
      </c>
      <c r="T35">
        <v>138211.98000000001</v>
      </c>
      <c r="U35">
        <v>0.25</v>
      </c>
      <c r="V35">
        <v>0.62</v>
      </c>
      <c r="W35">
        <v>5.0199999999999996</v>
      </c>
      <c r="X35">
        <v>8.2899999999999991</v>
      </c>
      <c r="Y35">
        <v>2</v>
      </c>
      <c r="Z35">
        <v>10</v>
      </c>
    </row>
    <row r="36" spans="1:26" x14ac:dyDescent="0.25">
      <c r="A36">
        <v>1</v>
      </c>
      <c r="B36">
        <v>75</v>
      </c>
      <c r="C36" t="s">
        <v>34</v>
      </c>
      <c r="D36">
        <v>3.8302999999999998</v>
      </c>
      <c r="E36">
        <v>26.11</v>
      </c>
      <c r="F36">
        <v>21.48</v>
      </c>
      <c r="G36">
        <v>16.739999999999998</v>
      </c>
      <c r="H36">
        <v>0.23</v>
      </c>
      <c r="I36">
        <v>77</v>
      </c>
      <c r="J36">
        <v>151.83000000000001</v>
      </c>
      <c r="K36">
        <v>49.1</v>
      </c>
      <c r="L36">
        <v>2</v>
      </c>
      <c r="M36">
        <v>16</v>
      </c>
      <c r="N36">
        <v>25.73</v>
      </c>
      <c r="O36">
        <v>18959.54</v>
      </c>
      <c r="P36">
        <v>194.51</v>
      </c>
      <c r="Q36">
        <v>5523.5</v>
      </c>
      <c r="R36">
        <v>198.46</v>
      </c>
      <c r="S36">
        <v>97.05</v>
      </c>
      <c r="T36">
        <v>47337.08</v>
      </c>
      <c r="U36">
        <v>0.49</v>
      </c>
      <c r="V36">
        <v>0.77</v>
      </c>
      <c r="W36">
        <v>4.8899999999999997</v>
      </c>
      <c r="X36">
        <v>2.92</v>
      </c>
      <c r="Y36">
        <v>2</v>
      </c>
      <c r="Z36">
        <v>10</v>
      </c>
    </row>
    <row r="37" spans="1:26" x14ac:dyDescent="0.25">
      <c r="A37">
        <v>2</v>
      </c>
      <c r="B37">
        <v>75</v>
      </c>
      <c r="C37" t="s">
        <v>34</v>
      </c>
      <c r="D37">
        <v>3.8536000000000001</v>
      </c>
      <c r="E37">
        <v>25.95</v>
      </c>
      <c r="F37">
        <v>21.38</v>
      </c>
      <c r="G37">
        <v>17.11</v>
      </c>
      <c r="H37">
        <v>0.35</v>
      </c>
      <c r="I37">
        <v>75</v>
      </c>
      <c r="J37">
        <v>153.22999999999999</v>
      </c>
      <c r="K37">
        <v>49.1</v>
      </c>
      <c r="L37">
        <v>3</v>
      </c>
      <c r="M37">
        <v>0</v>
      </c>
      <c r="N37">
        <v>26.13</v>
      </c>
      <c r="O37">
        <v>19131.849999999999</v>
      </c>
      <c r="P37">
        <v>193.99</v>
      </c>
      <c r="Q37">
        <v>5522.47</v>
      </c>
      <c r="R37">
        <v>195.1</v>
      </c>
      <c r="S37">
        <v>97.05</v>
      </c>
      <c r="T37">
        <v>45664.79</v>
      </c>
      <c r="U37">
        <v>0.5</v>
      </c>
      <c r="V37">
        <v>0.77</v>
      </c>
      <c r="W37">
        <v>4.8899999999999997</v>
      </c>
      <c r="X37">
        <v>2.82</v>
      </c>
      <c r="Y37">
        <v>2</v>
      </c>
      <c r="Z37">
        <v>10</v>
      </c>
    </row>
    <row r="38" spans="1:26" x14ac:dyDescent="0.25">
      <c r="A38">
        <v>0</v>
      </c>
      <c r="B38">
        <v>95</v>
      </c>
      <c r="C38" t="s">
        <v>34</v>
      </c>
      <c r="D38">
        <v>2.3487</v>
      </c>
      <c r="E38">
        <v>42.58</v>
      </c>
      <c r="F38">
        <v>29.69</v>
      </c>
      <c r="G38">
        <v>6.36</v>
      </c>
      <c r="H38">
        <v>0.1</v>
      </c>
      <c r="I38">
        <v>280</v>
      </c>
      <c r="J38">
        <v>185.69</v>
      </c>
      <c r="K38">
        <v>53.44</v>
      </c>
      <c r="L38">
        <v>1</v>
      </c>
      <c r="M38">
        <v>278</v>
      </c>
      <c r="N38">
        <v>36.26</v>
      </c>
      <c r="O38">
        <v>23136.14</v>
      </c>
      <c r="P38">
        <v>383.35</v>
      </c>
      <c r="Q38">
        <v>5524.91</v>
      </c>
      <c r="R38">
        <v>475.89</v>
      </c>
      <c r="S38">
        <v>97.05</v>
      </c>
      <c r="T38">
        <v>185037.97</v>
      </c>
      <c r="U38">
        <v>0.2</v>
      </c>
      <c r="V38">
        <v>0.56000000000000005</v>
      </c>
      <c r="W38">
        <v>5.16</v>
      </c>
      <c r="X38">
        <v>11.12</v>
      </c>
      <c r="Y38">
        <v>2</v>
      </c>
      <c r="Z38">
        <v>10</v>
      </c>
    </row>
    <row r="39" spans="1:26" x14ac:dyDescent="0.25">
      <c r="A39">
        <v>1</v>
      </c>
      <c r="B39">
        <v>95</v>
      </c>
      <c r="C39" t="s">
        <v>34</v>
      </c>
      <c r="D39">
        <v>3.5943999999999998</v>
      </c>
      <c r="E39">
        <v>27.82</v>
      </c>
      <c r="F39">
        <v>21.97</v>
      </c>
      <c r="G39">
        <v>14.48</v>
      </c>
      <c r="H39">
        <v>0.19</v>
      </c>
      <c r="I39">
        <v>91</v>
      </c>
      <c r="J39">
        <v>187.21</v>
      </c>
      <c r="K39">
        <v>53.44</v>
      </c>
      <c r="L39">
        <v>2</v>
      </c>
      <c r="M39">
        <v>89</v>
      </c>
      <c r="N39">
        <v>36.770000000000003</v>
      </c>
      <c r="O39">
        <v>23322.880000000001</v>
      </c>
      <c r="P39">
        <v>249.61</v>
      </c>
      <c r="Q39">
        <v>5522.1</v>
      </c>
      <c r="R39">
        <v>217.89</v>
      </c>
      <c r="S39">
        <v>97.05</v>
      </c>
      <c r="T39">
        <v>56981.2</v>
      </c>
      <c r="U39">
        <v>0.45</v>
      </c>
      <c r="V39">
        <v>0.75</v>
      </c>
      <c r="W39">
        <v>4.82</v>
      </c>
      <c r="X39">
        <v>3.41</v>
      </c>
      <c r="Y39">
        <v>2</v>
      </c>
      <c r="Z39">
        <v>10</v>
      </c>
    </row>
    <row r="40" spans="1:26" x14ac:dyDescent="0.25">
      <c r="A40">
        <v>2</v>
      </c>
      <c r="B40">
        <v>95</v>
      </c>
      <c r="C40" t="s">
        <v>34</v>
      </c>
      <c r="D40">
        <v>3.9188000000000001</v>
      </c>
      <c r="E40">
        <v>25.52</v>
      </c>
      <c r="F40">
        <v>20.82</v>
      </c>
      <c r="G40">
        <v>20.82</v>
      </c>
      <c r="H40">
        <v>0.28000000000000003</v>
      </c>
      <c r="I40">
        <v>60</v>
      </c>
      <c r="J40">
        <v>188.73</v>
      </c>
      <c r="K40">
        <v>53.44</v>
      </c>
      <c r="L40">
        <v>3</v>
      </c>
      <c r="M40">
        <v>2</v>
      </c>
      <c r="N40">
        <v>37.29</v>
      </c>
      <c r="O40">
        <v>23510.33</v>
      </c>
      <c r="P40">
        <v>212.7</v>
      </c>
      <c r="Q40">
        <v>5523.09</v>
      </c>
      <c r="R40">
        <v>176.9</v>
      </c>
      <c r="S40">
        <v>97.05</v>
      </c>
      <c r="T40">
        <v>36642.82</v>
      </c>
      <c r="U40">
        <v>0.55000000000000004</v>
      </c>
      <c r="V40">
        <v>0.79</v>
      </c>
      <c r="W40">
        <v>4.8499999999999996</v>
      </c>
      <c r="X40">
        <v>2.2599999999999998</v>
      </c>
      <c r="Y40">
        <v>2</v>
      </c>
      <c r="Z40">
        <v>10</v>
      </c>
    </row>
    <row r="41" spans="1:26" x14ac:dyDescent="0.25">
      <c r="A41">
        <v>3</v>
      </c>
      <c r="B41">
        <v>95</v>
      </c>
      <c r="C41" t="s">
        <v>34</v>
      </c>
      <c r="D41">
        <v>3.9173</v>
      </c>
      <c r="E41">
        <v>25.53</v>
      </c>
      <c r="F41">
        <v>20.83</v>
      </c>
      <c r="G41">
        <v>20.83</v>
      </c>
      <c r="H41">
        <v>0.37</v>
      </c>
      <c r="I41">
        <v>60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213.74</v>
      </c>
      <c r="Q41">
        <v>5522.97</v>
      </c>
      <c r="R41">
        <v>177.11</v>
      </c>
      <c r="S41">
        <v>97.05</v>
      </c>
      <c r="T41">
        <v>36744.559999999998</v>
      </c>
      <c r="U41">
        <v>0.55000000000000004</v>
      </c>
      <c r="V41">
        <v>0.79</v>
      </c>
      <c r="W41">
        <v>4.8499999999999996</v>
      </c>
      <c r="X41">
        <v>2.27</v>
      </c>
      <c r="Y41">
        <v>2</v>
      </c>
      <c r="Z41">
        <v>10</v>
      </c>
    </row>
    <row r="42" spans="1:26" x14ac:dyDescent="0.25">
      <c r="A42">
        <v>0</v>
      </c>
      <c r="B42">
        <v>55</v>
      </c>
      <c r="C42" t="s">
        <v>34</v>
      </c>
      <c r="D42">
        <v>3.3327</v>
      </c>
      <c r="E42">
        <v>30.01</v>
      </c>
      <c r="F42">
        <v>24.34</v>
      </c>
      <c r="G42">
        <v>9.74</v>
      </c>
      <c r="H42">
        <v>0.15</v>
      </c>
      <c r="I42">
        <v>150</v>
      </c>
      <c r="J42">
        <v>116.05</v>
      </c>
      <c r="K42">
        <v>43.4</v>
      </c>
      <c r="L42">
        <v>1</v>
      </c>
      <c r="M42">
        <v>146</v>
      </c>
      <c r="N42">
        <v>16.649999999999999</v>
      </c>
      <c r="O42">
        <v>14546.17</v>
      </c>
      <c r="P42">
        <v>205.22</v>
      </c>
      <c r="Q42">
        <v>5522.99</v>
      </c>
      <c r="R42">
        <v>297.33999999999997</v>
      </c>
      <c r="S42">
        <v>97.05</v>
      </c>
      <c r="T42">
        <v>96413.81</v>
      </c>
      <c r="U42">
        <v>0.33</v>
      </c>
      <c r="V42">
        <v>0.68</v>
      </c>
      <c r="W42">
        <v>4.92</v>
      </c>
      <c r="X42">
        <v>5.78</v>
      </c>
      <c r="Y42">
        <v>2</v>
      </c>
      <c r="Z42">
        <v>10</v>
      </c>
    </row>
    <row r="43" spans="1:26" x14ac:dyDescent="0.25">
      <c r="A43">
        <v>1</v>
      </c>
      <c r="B43">
        <v>55</v>
      </c>
      <c r="C43" t="s">
        <v>34</v>
      </c>
      <c r="D43">
        <v>3.7086999999999999</v>
      </c>
      <c r="E43">
        <v>26.96</v>
      </c>
      <c r="F43">
        <v>22.44</v>
      </c>
      <c r="G43">
        <v>13.2</v>
      </c>
      <c r="H43">
        <v>0.3</v>
      </c>
      <c r="I43">
        <v>102</v>
      </c>
      <c r="J43">
        <v>117.34</v>
      </c>
      <c r="K43">
        <v>43.4</v>
      </c>
      <c r="L43">
        <v>2</v>
      </c>
      <c r="M43">
        <v>0</v>
      </c>
      <c r="N43">
        <v>16.940000000000001</v>
      </c>
      <c r="O43">
        <v>14705.49</v>
      </c>
      <c r="P43">
        <v>174.5</v>
      </c>
      <c r="Q43">
        <v>5523.69</v>
      </c>
      <c r="R43">
        <v>228.68</v>
      </c>
      <c r="S43">
        <v>97.05</v>
      </c>
      <c r="T43">
        <v>62323.57</v>
      </c>
      <c r="U43">
        <v>0.42</v>
      </c>
      <c r="V43">
        <v>0.74</v>
      </c>
      <c r="W43">
        <v>4.9800000000000004</v>
      </c>
      <c r="X43">
        <v>3.89</v>
      </c>
      <c r="Y43">
        <v>2</v>
      </c>
      <c r="Z4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INDEX(resultados!$A$2:$ZZ$43, 1, MATCH($B$1, resultados!$A$1:$ZZ$1, 0))</f>
        <v>#N/A</v>
      </c>
      <c r="B7" t="e">
        <f>INDEX(resultados!$A$2:$ZZ$43, 1, MATCH($B$2, resultados!$A$1:$ZZ$1, 0))</f>
        <v>#N/A</v>
      </c>
      <c r="C7" t="e">
        <f>INDEX(resultados!$A$2:$ZZ$43, 1, MATCH($B$3, resultados!$A$1:$ZZ$1, 0))</f>
        <v>#N/A</v>
      </c>
    </row>
    <row r="8" spans="1:3" x14ac:dyDescent="0.25">
      <c r="A8" t="e">
        <f>INDEX(resultados!$A$2:$ZZ$43, 2, MATCH($B$1, resultados!$A$1:$ZZ$1, 0))</f>
        <v>#N/A</v>
      </c>
      <c r="B8" t="e">
        <f>INDEX(resultados!$A$2:$ZZ$43, 2, MATCH($B$2, resultados!$A$1:$ZZ$1, 0))</f>
        <v>#N/A</v>
      </c>
      <c r="C8" t="e">
        <f>INDEX(resultados!$A$2:$ZZ$43, 2, MATCH($B$3, resultados!$A$1:$ZZ$1, 0))</f>
        <v>#N/A</v>
      </c>
    </row>
    <row r="9" spans="1:3" x14ac:dyDescent="0.25">
      <c r="A9" t="e">
        <f>INDEX(resultados!$A$2:$ZZ$43, 3, MATCH($B$1, resultados!$A$1:$ZZ$1, 0))</f>
        <v>#N/A</v>
      </c>
      <c r="B9" t="e">
        <f>INDEX(resultados!$A$2:$ZZ$43, 3, MATCH($B$2, resultados!$A$1:$ZZ$1, 0))</f>
        <v>#N/A</v>
      </c>
      <c r="C9" t="e">
        <f>INDEX(resultados!$A$2:$ZZ$43, 3, MATCH($B$3, resultados!$A$1:$ZZ$1, 0))</f>
        <v>#N/A</v>
      </c>
    </row>
    <row r="10" spans="1:3" x14ac:dyDescent="0.25">
      <c r="A10" t="e">
        <f>INDEX(resultados!$A$2:$ZZ$43, 4, MATCH($B$1, resultados!$A$1:$ZZ$1, 0))</f>
        <v>#N/A</v>
      </c>
      <c r="B10" t="e">
        <f>INDEX(resultados!$A$2:$ZZ$43, 4, MATCH($B$2, resultados!$A$1:$ZZ$1, 0))</f>
        <v>#N/A</v>
      </c>
      <c r="C10" t="e">
        <f>INDEX(resultados!$A$2:$ZZ$43, 4, MATCH($B$3, resultados!$A$1:$ZZ$1, 0))</f>
        <v>#N/A</v>
      </c>
    </row>
    <row r="11" spans="1:3" x14ac:dyDescent="0.25">
      <c r="A11" t="e">
        <f>INDEX(resultados!$A$2:$ZZ$43, 5, MATCH($B$1, resultados!$A$1:$ZZ$1, 0))</f>
        <v>#N/A</v>
      </c>
      <c r="B11" t="e">
        <f>INDEX(resultados!$A$2:$ZZ$43, 5, MATCH($B$2, resultados!$A$1:$ZZ$1, 0))</f>
        <v>#N/A</v>
      </c>
      <c r="C11" t="e">
        <f>INDEX(resultados!$A$2:$ZZ$43, 5, MATCH($B$3, resultados!$A$1:$ZZ$1, 0))</f>
        <v>#N/A</v>
      </c>
    </row>
    <row r="12" spans="1:3" x14ac:dyDescent="0.25">
      <c r="A12" t="e">
        <f>INDEX(resultados!$A$2:$ZZ$43, 6, MATCH($B$1, resultados!$A$1:$ZZ$1, 0))</f>
        <v>#N/A</v>
      </c>
      <c r="B12" t="e">
        <f>INDEX(resultados!$A$2:$ZZ$43, 6, MATCH($B$2, resultados!$A$1:$ZZ$1, 0))</f>
        <v>#N/A</v>
      </c>
      <c r="C12" t="e">
        <f>INDEX(resultados!$A$2:$ZZ$43, 6, MATCH($B$3, resultados!$A$1:$ZZ$1, 0))</f>
        <v>#N/A</v>
      </c>
    </row>
    <row r="13" spans="1:3" x14ac:dyDescent="0.25">
      <c r="A13" t="e">
        <f>INDEX(resultados!$A$2:$ZZ$43, 7, MATCH($B$1, resultados!$A$1:$ZZ$1, 0))</f>
        <v>#N/A</v>
      </c>
      <c r="B13" t="e">
        <f>INDEX(resultados!$A$2:$ZZ$43, 7, MATCH($B$2, resultados!$A$1:$ZZ$1, 0))</f>
        <v>#N/A</v>
      </c>
      <c r="C13" t="e">
        <f>INDEX(resultados!$A$2:$ZZ$43, 7, MATCH($B$3, resultados!$A$1:$ZZ$1, 0))</f>
        <v>#N/A</v>
      </c>
    </row>
    <row r="14" spans="1:3" x14ac:dyDescent="0.25">
      <c r="A14" t="e">
        <f>INDEX(resultados!$A$2:$ZZ$43, 8, MATCH($B$1, resultados!$A$1:$ZZ$1, 0))</f>
        <v>#N/A</v>
      </c>
      <c r="B14" t="e">
        <f>INDEX(resultados!$A$2:$ZZ$43, 8, MATCH($B$2, resultados!$A$1:$ZZ$1, 0))</f>
        <v>#N/A</v>
      </c>
      <c r="C14" t="e">
        <f>INDEX(resultados!$A$2:$ZZ$43, 8, MATCH($B$3, resultados!$A$1:$ZZ$1, 0))</f>
        <v>#N/A</v>
      </c>
    </row>
    <row r="15" spans="1:3" x14ac:dyDescent="0.25">
      <c r="A15" t="e">
        <f>INDEX(resultados!$A$2:$ZZ$43, 9, MATCH($B$1, resultados!$A$1:$ZZ$1, 0))</f>
        <v>#N/A</v>
      </c>
      <c r="B15" t="e">
        <f>INDEX(resultados!$A$2:$ZZ$43, 9, MATCH($B$2, resultados!$A$1:$ZZ$1, 0))</f>
        <v>#N/A</v>
      </c>
      <c r="C15" t="e">
        <f>INDEX(resultados!$A$2:$ZZ$43, 9, MATCH($B$3, resultados!$A$1:$ZZ$1, 0))</f>
        <v>#N/A</v>
      </c>
    </row>
    <row r="16" spans="1:3" x14ac:dyDescent="0.25">
      <c r="A16" t="e">
        <f>INDEX(resultados!$A$2:$ZZ$43, 10, MATCH($B$1, resultados!$A$1:$ZZ$1, 0))</f>
        <v>#N/A</v>
      </c>
      <c r="B16" t="e">
        <f>INDEX(resultados!$A$2:$ZZ$43, 10, MATCH($B$2, resultados!$A$1:$ZZ$1, 0))</f>
        <v>#N/A</v>
      </c>
      <c r="C16" t="e">
        <f>INDEX(resultados!$A$2:$ZZ$43, 10, MATCH($B$3, resultados!$A$1:$ZZ$1, 0))</f>
        <v>#N/A</v>
      </c>
    </row>
    <row r="17" spans="1:3" x14ac:dyDescent="0.25">
      <c r="A17" t="e">
        <f>INDEX(resultados!$A$2:$ZZ$43, 11, MATCH($B$1, resultados!$A$1:$ZZ$1, 0))</f>
        <v>#N/A</v>
      </c>
      <c r="B17" t="e">
        <f>INDEX(resultados!$A$2:$ZZ$43, 11, MATCH($B$2, resultados!$A$1:$ZZ$1, 0))</f>
        <v>#N/A</v>
      </c>
      <c r="C17" t="e">
        <f>INDEX(resultados!$A$2:$ZZ$43, 11, MATCH($B$3, resultados!$A$1:$ZZ$1, 0))</f>
        <v>#N/A</v>
      </c>
    </row>
    <row r="18" spans="1:3" x14ac:dyDescent="0.25">
      <c r="A18" t="e">
        <f>INDEX(resultados!$A$2:$ZZ$43, 12, MATCH($B$1, resultados!$A$1:$ZZ$1, 0))</f>
        <v>#N/A</v>
      </c>
      <c r="B18" t="e">
        <f>INDEX(resultados!$A$2:$ZZ$43, 12, MATCH($B$2, resultados!$A$1:$ZZ$1, 0))</f>
        <v>#N/A</v>
      </c>
      <c r="C18" t="e">
        <f>INDEX(resultados!$A$2:$ZZ$43, 12, MATCH($B$3, resultados!$A$1:$ZZ$1, 0))</f>
        <v>#N/A</v>
      </c>
    </row>
    <row r="19" spans="1:3" x14ac:dyDescent="0.25">
      <c r="A19" t="e">
        <f>INDEX(resultados!$A$2:$ZZ$43, 13, MATCH($B$1, resultados!$A$1:$ZZ$1, 0))</f>
        <v>#N/A</v>
      </c>
      <c r="B19" t="e">
        <f>INDEX(resultados!$A$2:$ZZ$43, 13, MATCH($B$2, resultados!$A$1:$ZZ$1, 0))</f>
        <v>#N/A</v>
      </c>
      <c r="C19" t="e">
        <f>INDEX(resultados!$A$2:$ZZ$43, 13, MATCH($B$3, resultados!$A$1:$ZZ$1, 0))</f>
        <v>#N/A</v>
      </c>
    </row>
    <row r="20" spans="1:3" x14ac:dyDescent="0.25">
      <c r="A20" t="e">
        <f>INDEX(resultados!$A$2:$ZZ$43, 14, MATCH($B$1, resultados!$A$1:$ZZ$1, 0))</f>
        <v>#N/A</v>
      </c>
      <c r="B20" t="e">
        <f>INDEX(resultados!$A$2:$ZZ$43, 14, MATCH($B$2, resultados!$A$1:$ZZ$1, 0))</f>
        <v>#N/A</v>
      </c>
      <c r="C20" t="e">
        <f>INDEX(resultados!$A$2:$ZZ$43, 14, MATCH($B$3, resultados!$A$1:$ZZ$1, 0))</f>
        <v>#N/A</v>
      </c>
    </row>
    <row r="21" spans="1:3" x14ac:dyDescent="0.25">
      <c r="A21" t="e">
        <f>INDEX(resultados!$A$2:$ZZ$43, 15, MATCH($B$1, resultados!$A$1:$ZZ$1, 0))</f>
        <v>#N/A</v>
      </c>
      <c r="B21" t="e">
        <f>INDEX(resultados!$A$2:$ZZ$43, 15, MATCH($B$2, resultados!$A$1:$ZZ$1, 0))</f>
        <v>#N/A</v>
      </c>
      <c r="C21" t="e">
        <f>INDEX(resultados!$A$2:$ZZ$43, 15, MATCH($B$3, resultados!$A$1:$ZZ$1, 0))</f>
        <v>#N/A</v>
      </c>
    </row>
    <row r="22" spans="1:3" x14ac:dyDescent="0.25">
      <c r="A22" t="e">
        <f>INDEX(resultados!$A$2:$ZZ$43, 16, MATCH($B$1, resultados!$A$1:$ZZ$1, 0))</f>
        <v>#N/A</v>
      </c>
      <c r="B22" t="e">
        <f>INDEX(resultados!$A$2:$ZZ$43, 16, MATCH($B$2, resultados!$A$1:$ZZ$1, 0))</f>
        <v>#N/A</v>
      </c>
      <c r="C22" t="e">
        <f>INDEX(resultados!$A$2:$ZZ$43, 16, MATCH($B$3, resultados!$A$1:$ZZ$1, 0))</f>
        <v>#N/A</v>
      </c>
    </row>
    <row r="23" spans="1:3" x14ac:dyDescent="0.25">
      <c r="A23" t="e">
        <f>INDEX(resultados!$A$2:$ZZ$43, 17, MATCH($B$1, resultados!$A$1:$ZZ$1, 0))</f>
        <v>#N/A</v>
      </c>
      <c r="B23" t="e">
        <f>INDEX(resultados!$A$2:$ZZ$43, 17, MATCH($B$2, resultados!$A$1:$ZZ$1, 0))</f>
        <v>#N/A</v>
      </c>
      <c r="C23" t="e">
        <f>INDEX(resultados!$A$2:$ZZ$43, 17, MATCH($B$3, resultados!$A$1:$ZZ$1, 0))</f>
        <v>#N/A</v>
      </c>
    </row>
    <row r="24" spans="1:3" x14ac:dyDescent="0.25">
      <c r="A24" t="e">
        <f>INDEX(resultados!$A$2:$ZZ$43, 18, MATCH($B$1, resultados!$A$1:$ZZ$1, 0))</f>
        <v>#N/A</v>
      </c>
      <c r="B24" t="e">
        <f>INDEX(resultados!$A$2:$ZZ$43, 18, MATCH($B$2, resultados!$A$1:$ZZ$1, 0))</f>
        <v>#N/A</v>
      </c>
      <c r="C24" t="e">
        <f>INDEX(resultados!$A$2:$ZZ$43, 18, MATCH($B$3, resultados!$A$1:$ZZ$1, 0))</f>
        <v>#N/A</v>
      </c>
    </row>
    <row r="25" spans="1:3" x14ac:dyDescent="0.25">
      <c r="A25" t="e">
        <f>INDEX(resultados!$A$2:$ZZ$43, 19, MATCH($B$1, resultados!$A$1:$ZZ$1, 0))</f>
        <v>#N/A</v>
      </c>
      <c r="B25" t="e">
        <f>INDEX(resultados!$A$2:$ZZ$43, 19, MATCH($B$2, resultados!$A$1:$ZZ$1, 0))</f>
        <v>#N/A</v>
      </c>
      <c r="C25" t="e">
        <f>INDEX(resultados!$A$2:$ZZ$43, 19, MATCH($B$3, resultados!$A$1:$ZZ$1, 0))</f>
        <v>#N/A</v>
      </c>
    </row>
    <row r="26" spans="1:3" x14ac:dyDescent="0.25">
      <c r="A26" t="e">
        <f>INDEX(resultados!$A$2:$ZZ$43, 20, MATCH($B$1, resultados!$A$1:$ZZ$1, 0))</f>
        <v>#N/A</v>
      </c>
      <c r="B26" t="e">
        <f>INDEX(resultados!$A$2:$ZZ$43, 20, MATCH($B$2, resultados!$A$1:$ZZ$1, 0))</f>
        <v>#N/A</v>
      </c>
      <c r="C26" t="e">
        <f>INDEX(resultados!$A$2:$ZZ$43, 20, MATCH($B$3, resultados!$A$1:$ZZ$1, 0))</f>
        <v>#N/A</v>
      </c>
    </row>
    <row r="27" spans="1:3" x14ac:dyDescent="0.25">
      <c r="A27" t="e">
        <f>INDEX(resultados!$A$2:$ZZ$43, 21, MATCH($B$1, resultados!$A$1:$ZZ$1, 0))</f>
        <v>#N/A</v>
      </c>
      <c r="B27" t="e">
        <f>INDEX(resultados!$A$2:$ZZ$43, 21, MATCH($B$2, resultados!$A$1:$ZZ$1, 0))</f>
        <v>#N/A</v>
      </c>
      <c r="C27" t="e">
        <f>INDEX(resultados!$A$2:$ZZ$43, 21, MATCH($B$3, resultados!$A$1:$ZZ$1, 0))</f>
        <v>#N/A</v>
      </c>
    </row>
    <row r="28" spans="1:3" x14ac:dyDescent="0.25">
      <c r="A28" t="e">
        <f>INDEX(resultados!$A$2:$ZZ$43, 22, MATCH($B$1, resultados!$A$1:$ZZ$1, 0))</f>
        <v>#N/A</v>
      </c>
      <c r="B28" t="e">
        <f>INDEX(resultados!$A$2:$ZZ$43, 22, MATCH($B$2, resultados!$A$1:$ZZ$1, 0))</f>
        <v>#N/A</v>
      </c>
      <c r="C28" t="e">
        <f>INDEX(resultados!$A$2:$ZZ$43, 22, MATCH($B$3, resultados!$A$1:$ZZ$1, 0))</f>
        <v>#N/A</v>
      </c>
    </row>
    <row r="29" spans="1:3" x14ac:dyDescent="0.25">
      <c r="A29" t="e">
        <f>INDEX(resultados!$A$2:$ZZ$43, 23, MATCH($B$1, resultados!$A$1:$ZZ$1, 0))</f>
        <v>#N/A</v>
      </c>
      <c r="B29" t="e">
        <f>INDEX(resultados!$A$2:$ZZ$43, 23, MATCH($B$2, resultados!$A$1:$ZZ$1, 0))</f>
        <v>#N/A</v>
      </c>
      <c r="C29" t="e">
        <f>INDEX(resultados!$A$2:$ZZ$43, 23, MATCH($B$3, resultados!$A$1:$ZZ$1, 0))</f>
        <v>#N/A</v>
      </c>
    </row>
    <row r="30" spans="1:3" x14ac:dyDescent="0.25">
      <c r="A30" t="e">
        <f>INDEX(resultados!$A$2:$ZZ$43, 24, MATCH($B$1, resultados!$A$1:$ZZ$1, 0))</f>
        <v>#N/A</v>
      </c>
      <c r="B30" t="e">
        <f>INDEX(resultados!$A$2:$ZZ$43, 24, MATCH($B$2, resultados!$A$1:$ZZ$1, 0))</f>
        <v>#N/A</v>
      </c>
      <c r="C30" t="e">
        <f>INDEX(resultados!$A$2:$ZZ$43, 24, MATCH($B$3, resultados!$A$1:$ZZ$1, 0))</f>
        <v>#N/A</v>
      </c>
    </row>
    <row r="31" spans="1:3" x14ac:dyDescent="0.25">
      <c r="A31" t="e">
        <f>INDEX(resultados!$A$2:$ZZ$43, 25, MATCH($B$1, resultados!$A$1:$ZZ$1, 0))</f>
        <v>#N/A</v>
      </c>
      <c r="B31" t="e">
        <f>INDEX(resultados!$A$2:$ZZ$43, 25, MATCH($B$2, resultados!$A$1:$ZZ$1, 0))</f>
        <v>#N/A</v>
      </c>
      <c r="C31" t="e">
        <f>INDEX(resultados!$A$2:$ZZ$43, 25, MATCH($B$3, resultados!$A$1:$ZZ$1, 0))</f>
        <v>#N/A</v>
      </c>
    </row>
    <row r="32" spans="1:3" x14ac:dyDescent="0.25">
      <c r="A32" t="e">
        <f>INDEX(resultados!$A$2:$ZZ$43, 26, MATCH($B$1, resultados!$A$1:$ZZ$1, 0))</f>
        <v>#N/A</v>
      </c>
      <c r="B32" t="e">
        <f>INDEX(resultados!$A$2:$ZZ$43, 26, MATCH($B$2, resultados!$A$1:$ZZ$1, 0))</f>
        <v>#N/A</v>
      </c>
      <c r="C32" t="e">
        <f>INDEX(resultados!$A$2:$ZZ$43, 26, MATCH($B$3, resultados!$A$1:$ZZ$1, 0))</f>
        <v>#N/A</v>
      </c>
    </row>
    <row r="33" spans="1:3" x14ac:dyDescent="0.25">
      <c r="A33" t="e">
        <f>INDEX(resultados!$A$2:$ZZ$43, 27, MATCH($B$1, resultados!$A$1:$ZZ$1, 0))</f>
        <v>#N/A</v>
      </c>
      <c r="B33" t="e">
        <f>INDEX(resultados!$A$2:$ZZ$43, 27, MATCH($B$2, resultados!$A$1:$ZZ$1, 0))</f>
        <v>#N/A</v>
      </c>
      <c r="C33" t="e">
        <f>INDEX(resultados!$A$2:$ZZ$43, 27, MATCH($B$3, resultados!$A$1:$ZZ$1, 0))</f>
        <v>#N/A</v>
      </c>
    </row>
    <row r="34" spans="1:3" x14ac:dyDescent="0.25">
      <c r="A34" t="e">
        <f>INDEX(resultados!$A$2:$ZZ$43, 28, MATCH($B$1, resultados!$A$1:$ZZ$1, 0))</f>
        <v>#N/A</v>
      </c>
      <c r="B34" t="e">
        <f>INDEX(resultados!$A$2:$ZZ$43, 28, MATCH($B$2, resultados!$A$1:$ZZ$1, 0))</f>
        <v>#N/A</v>
      </c>
      <c r="C34" t="e">
        <f>INDEX(resultados!$A$2:$ZZ$43, 28, MATCH($B$3, resultados!$A$1:$ZZ$1, 0))</f>
        <v>#N/A</v>
      </c>
    </row>
    <row r="35" spans="1:3" x14ac:dyDescent="0.25">
      <c r="A35" t="e">
        <f>INDEX(resultados!$A$2:$ZZ$43, 29, MATCH($B$1, resultados!$A$1:$ZZ$1, 0))</f>
        <v>#N/A</v>
      </c>
      <c r="B35" t="e">
        <f>INDEX(resultados!$A$2:$ZZ$43, 29, MATCH($B$2, resultados!$A$1:$ZZ$1, 0))</f>
        <v>#N/A</v>
      </c>
      <c r="C35" t="e">
        <f>INDEX(resultados!$A$2:$ZZ$43, 29, MATCH($B$3, resultados!$A$1:$ZZ$1, 0))</f>
        <v>#N/A</v>
      </c>
    </row>
    <row r="36" spans="1:3" x14ac:dyDescent="0.25">
      <c r="A36" t="e">
        <f>INDEX(resultados!$A$2:$ZZ$43, 30, MATCH($B$1, resultados!$A$1:$ZZ$1, 0))</f>
        <v>#N/A</v>
      </c>
      <c r="B36" t="e">
        <f>INDEX(resultados!$A$2:$ZZ$43, 30, MATCH($B$2, resultados!$A$1:$ZZ$1, 0))</f>
        <v>#N/A</v>
      </c>
      <c r="C36" t="e">
        <f>INDEX(resultados!$A$2:$ZZ$43, 30, MATCH($B$3, resultados!$A$1:$ZZ$1, 0))</f>
        <v>#N/A</v>
      </c>
    </row>
    <row r="37" spans="1:3" x14ac:dyDescent="0.25">
      <c r="A37" t="e">
        <f>INDEX(resultados!$A$2:$ZZ$43, 31, MATCH($B$1, resultados!$A$1:$ZZ$1, 0))</f>
        <v>#N/A</v>
      </c>
      <c r="B37" t="e">
        <f>INDEX(resultados!$A$2:$ZZ$43, 31, MATCH($B$2, resultados!$A$1:$ZZ$1, 0))</f>
        <v>#N/A</v>
      </c>
      <c r="C37" t="e">
        <f>INDEX(resultados!$A$2:$ZZ$43, 31, MATCH($B$3, resultados!$A$1:$ZZ$1, 0))</f>
        <v>#N/A</v>
      </c>
    </row>
    <row r="38" spans="1:3" x14ac:dyDescent="0.25">
      <c r="A38" t="e">
        <f>INDEX(resultados!$A$2:$ZZ$43, 32, MATCH($B$1, resultados!$A$1:$ZZ$1, 0))</f>
        <v>#N/A</v>
      </c>
      <c r="B38" t="e">
        <f>INDEX(resultados!$A$2:$ZZ$43, 32, MATCH($B$2, resultados!$A$1:$ZZ$1, 0))</f>
        <v>#N/A</v>
      </c>
      <c r="C38" t="e">
        <f>INDEX(resultados!$A$2:$ZZ$43, 32, MATCH($B$3, resultados!$A$1:$ZZ$1, 0))</f>
        <v>#N/A</v>
      </c>
    </row>
    <row r="39" spans="1:3" x14ac:dyDescent="0.25">
      <c r="A39" t="e">
        <f>INDEX(resultados!$A$2:$ZZ$43, 33, MATCH($B$1, resultados!$A$1:$ZZ$1, 0))</f>
        <v>#N/A</v>
      </c>
      <c r="B39" t="e">
        <f>INDEX(resultados!$A$2:$ZZ$43, 33, MATCH($B$2, resultados!$A$1:$ZZ$1, 0))</f>
        <v>#N/A</v>
      </c>
      <c r="C39" t="e">
        <f>INDEX(resultados!$A$2:$ZZ$43, 33, MATCH($B$3, resultados!$A$1:$ZZ$1, 0))</f>
        <v>#N/A</v>
      </c>
    </row>
    <row r="40" spans="1:3" x14ac:dyDescent="0.25">
      <c r="A40" t="e">
        <f>INDEX(resultados!$A$2:$ZZ$43, 34, MATCH($B$1, resultados!$A$1:$ZZ$1, 0))</f>
        <v>#N/A</v>
      </c>
      <c r="B40" t="e">
        <f>INDEX(resultados!$A$2:$ZZ$43, 34, MATCH($B$2, resultados!$A$1:$ZZ$1, 0))</f>
        <v>#N/A</v>
      </c>
      <c r="C40" t="e">
        <f>INDEX(resultados!$A$2:$ZZ$43, 34, MATCH($B$3, resultados!$A$1:$ZZ$1, 0))</f>
        <v>#N/A</v>
      </c>
    </row>
    <row r="41" spans="1:3" x14ac:dyDescent="0.25">
      <c r="A41" t="e">
        <f>INDEX(resultados!$A$2:$ZZ$43, 35, MATCH($B$1, resultados!$A$1:$ZZ$1, 0))</f>
        <v>#N/A</v>
      </c>
      <c r="B41" t="e">
        <f>INDEX(resultados!$A$2:$ZZ$43, 35, MATCH($B$2, resultados!$A$1:$ZZ$1, 0))</f>
        <v>#N/A</v>
      </c>
      <c r="C41" t="e">
        <f>INDEX(resultados!$A$2:$ZZ$43, 35, MATCH($B$3, resultados!$A$1:$ZZ$1, 0))</f>
        <v>#N/A</v>
      </c>
    </row>
    <row r="42" spans="1:3" x14ac:dyDescent="0.25">
      <c r="A42" t="e">
        <f>INDEX(resultados!$A$2:$ZZ$43, 36, MATCH($B$1, resultados!$A$1:$ZZ$1, 0))</f>
        <v>#N/A</v>
      </c>
      <c r="B42" t="e">
        <f>INDEX(resultados!$A$2:$ZZ$43, 36, MATCH($B$2, resultados!$A$1:$ZZ$1, 0))</f>
        <v>#N/A</v>
      </c>
      <c r="C42" t="e">
        <f>INDEX(resultados!$A$2:$ZZ$43, 36, MATCH($B$3, resultados!$A$1:$ZZ$1, 0))</f>
        <v>#N/A</v>
      </c>
    </row>
    <row r="43" spans="1:3" x14ac:dyDescent="0.25">
      <c r="A43" t="e">
        <f>INDEX(resultados!$A$2:$ZZ$43, 37, MATCH($B$1, resultados!$A$1:$ZZ$1, 0))</f>
        <v>#N/A</v>
      </c>
      <c r="B43" t="e">
        <f>INDEX(resultados!$A$2:$ZZ$43, 37, MATCH($B$2, resultados!$A$1:$ZZ$1, 0))</f>
        <v>#N/A</v>
      </c>
      <c r="C43" t="e">
        <f>INDEX(resultados!$A$2:$ZZ$43, 37, MATCH($B$3, resultados!$A$1:$ZZ$1, 0))</f>
        <v>#N/A</v>
      </c>
    </row>
    <row r="44" spans="1:3" x14ac:dyDescent="0.25">
      <c r="A44" t="e">
        <f>INDEX(resultados!$A$2:$ZZ$43, 38, MATCH($B$1, resultados!$A$1:$ZZ$1, 0))</f>
        <v>#N/A</v>
      </c>
      <c r="B44" t="e">
        <f>INDEX(resultados!$A$2:$ZZ$43, 38, MATCH($B$2, resultados!$A$1:$ZZ$1, 0))</f>
        <v>#N/A</v>
      </c>
      <c r="C44" t="e">
        <f>INDEX(resultados!$A$2:$ZZ$43, 38, MATCH($B$3, resultados!$A$1:$ZZ$1, 0))</f>
        <v>#N/A</v>
      </c>
    </row>
    <row r="45" spans="1:3" x14ac:dyDescent="0.25">
      <c r="A45" t="e">
        <f>INDEX(resultados!$A$2:$ZZ$43, 39, MATCH($B$1, resultados!$A$1:$ZZ$1, 0))</f>
        <v>#N/A</v>
      </c>
      <c r="B45" t="e">
        <f>INDEX(resultados!$A$2:$ZZ$43, 39, MATCH($B$2, resultados!$A$1:$ZZ$1, 0))</f>
        <v>#N/A</v>
      </c>
      <c r="C45" t="e">
        <f>INDEX(resultados!$A$2:$ZZ$43, 39, MATCH($B$3, resultados!$A$1:$ZZ$1, 0))</f>
        <v>#N/A</v>
      </c>
    </row>
    <row r="46" spans="1:3" x14ac:dyDescent="0.25">
      <c r="A46" t="e">
        <f>INDEX(resultados!$A$2:$ZZ$43, 40, MATCH($B$1, resultados!$A$1:$ZZ$1, 0))</f>
        <v>#N/A</v>
      </c>
      <c r="B46" t="e">
        <f>INDEX(resultados!$A$2:$ZZ$43, 40, MATCH($B$2, resultados!$A$1:$ZZ$1, 0))</f>
        <v>#N/A</v>
      </c>
      <c r="C46" t="e">
        <f>INDEX(resultados!$A$2:$ZZ$43, 40, MATCH($B$3, resultados!$A$1:$ZZ$1, 0))</f>
        <v>#N/A</v>
      </c>
    </row>
    <row r="47" spans="1:3" x14ac:dyDescent="0.25">
      <c r="A47" t="e">
        <f>INDEX(resultados!$A$2:$ZZ$43, 41, MATCH($B$1, resultados!$A$1:$ZZ$1, 0))</f>
        <v>#N/A</v>
      </c>
      <c r="B47" t="e">
        <f>INDEX(resultados!$A$2:$ZZ$43, 41, MATCH($B$2, resultados!$A$1:$ZZ$1, 0))</f>
        <v>#N/A</v>
      </c>
      <c r="C47" t="e">
        <f>INDEX(resultados!$A$2:$ZZ$43, 41, MATCH($B$3, resultados!$A$1:$ZZ$1, 0))</f>
        <v>#N/A</v>
      </c>
    </row>
    <row r="48" spans="1:3" x14ac:dyDescent="0.25">
      <c r="A48" t="e">
        <f>INDEX(resultados!$A$2:$ZZ$43, 42, MATCH($B$1, resultados!$A$1:$ZZ$1, 0))</f>
        <v>#N/A</v>
      </c>
      <c r="B48" t="e">
        <f>INDEX(resultados!$A$2:$ZZ$43, 42, MATCH($B$2, resultados!$A$1:$ZZ$1, 0))</f>
        <v>#N/A</v>
      </c>
      <c r="C48" t="e">
        <f>INDEX(resultados!$A$2:$ZZ$43, 42,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3.5145</v>
      </c>
      <c r="E2">
        <v>28.45</v>
      </c>
      <c r="F2">
        <v>23.87</v>
      </c>
      <c r="G2">
        <v>10.23</v>
      </c>
      <c r="H2">
        <v>0.2</v>
      </c>
      <c r="I2">
        <v>140</v>
      </c>
      <c r="J2">
        <v>89.87</v>
      </c>
      <c r="K2">
        <v>37.549999999999997</v>
      </c>
      <c r="L2">
        <v>1</v>
      </c>
      <c r="M2">
        <v>6</v>
      </c>
      <c r="N2">
        <v>11.32</v>
      </c>
      <c r="O2">
        <v>11317.98</v>
      </c>
      <c r="P2">
        <v>158.88999999999999</v>
      </c>
      <c r="Q2">
        <v>5525.52</v>
      </c>
      <c r="R2">
        <v>275.37</v>
      </c>
      <c r="S2">
        <v>97.05</v>
      </c>
      <c r="T2">
        <v>85475.98</v>
      </c>
      <c r="U2">
        <v>0.35</v>
      </c>
      <c r="V2">
        <v>0.69</v>
      </c>
      <c r="W2">
        <v>5.07</v>
      </c>
      <c r="X2">
        <v>5.31</v>
      </c>
      <c r="Y2">
        <v>2</v>
      </c>
      <c r="Z2">
        <v>10</v>
      </c>
      <c r="AA2">
        <v>177.46547112745569</v>
      </c>
      <c r="AB2">
        <v>242.8160868205016</v>
      </c>
      <c r="AC2">
        <v>219.64206028894151</v>
      </c>
      <c r="AD2">
        <v>177465.4711274557</v>
      </c>
      <c r="AE2">
        <v>242816.0868205016</v>
      </c>
      <c r="AF2">
        <v>3.7273983999671862E-6</v>
      </c>
      <c r="AG2">
        <v>10</v>
      </c>
      <c r="AH2">
        <v>219642.06028894149</v>
      </c>
    </row>
    <row r="3" spans="1:34" x14ac:dyDescent="0.25">
      <c r="A3">
        <v>1</v>
      </c>
      <c r="B3">
        <v>40</v>
      </c>
      <c r="C3" t="s">
        <v>34</v>
      </c>
      <c r="D3">
        <v>3.5215000000000001</v>
      </c>
      <c r="E3">
        <v>28.4</v>
      </c>
      <c r="F3">
        <v>23.83</v>
      </c>
      <c r="G3">
        <v>10.29</v>
      </c>
      <c r="H3">
        <v>0.39</v>
      </c>
      <c r="I3">
        <v>139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160.57</v>
      </c>
      <c r="Q3">
        <v>5525.93</v>
      </c>
      <c r="R3">
        <v>273.79000000000002</v>
      </c>
      <c r="S3">
        <v>97.05</v>
      </c>
      <c r="T3">
        <v>84689.600000000006</v>
      </c>
      <c r="U3">
        <v>0.35</v>
      </c>
      <c r="V3">
        <v>0.69</v>
      </c>
      <c r="W3">
        <v>5.08</v>
      </c>
      <c r="X3">
        <v>5.27</v>
      </c>
      <c r="Y3">
        <v>2</v>
      </c>
      <c r="Z3">
        <v>10</v>
      </c>
      <c r="AA3">
        <v>177.86392045774011</v>
      </c>
      <c r="AB3">
        <v>243.36126277254019</v>
      </c>
      <c r="AC3">
        <v>220.13520541327699</v>
      </c>
      <c r="AD3">
        <v>177863.92045774011</v>
      </c>
      <c r="AE3">
        <v>243361.26277254021</v>
      </c>
      <c r="AF3">
        <v>3.734822440029718E-6</v>
      </c>
      <c r="AG3">
        <v>10</v>
      </c>
      <c r="AH3">
        <v>220135.205413277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3.2948</v>
      </c>
      <c r="E2">
        <v>30.35</v>
      </c>
      <c r="F2">
        <v>25.63</v>
      </c>
      <c r="G2">
        <v>8.31</v>
      </c>
      <c r="H2">
        <v>0.24</v>
      </c>
      <c r="I2">
        <v>185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148.88999999999999</v>
      </c>
      <c r="Q2">
        <v>5525.75</v>
      </c>
      <c r="R2">
        <v>331.58</v>
      </c>
      <c r="S2">
        <v>97.05</v>
      </c>
      <c r="T2">
        <v>113355.67</v>
      </c>
      <c r="U2">
        <v>0.28999999999999998</v>
      </c>
      <c r="V2">
        <v>0.64</v>
      </c>
      <c r="W2">
        <v>5.22</v>
      </c>
      <c r="X2">
        <v>7.07</v>
      </c>
      <c r="Y2">
        <v>2</v>
      </c>
      <c r="Z2">
        <v>10</v>
      </c>
      <c r="AA2">
        <v>176.23414947557629</v>
      </c>
      <c r="AB2">
        <v>241.13133821432351</v>
      </c>
      <c r="AC2">
        <v>218.1181017251771</v>
      </c>
      <c r="AD2">
        <v>176234.1494755763</v>
      </c>
      <c r="AE2">
        <v>241131.33821432351</v>
      </c>
      <c r="AF2">
        <v>3.6147851559475111E-6</v>
      </c>
      <c r="AG2">
        <v>10</v>
      </c>
      <c r="AH2">
        <v>218118.10172517711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2.6009000000000002</v>
      </c>
      <c r="E2">
        <v>38.450000000000003</v>
      </c>
      <c r="F2">
        <v>32.659999999999997</v>
      </c>
      <c r="G2">
        <v>5.33</v>
      </c>
      <c r="H2">
        <v>0.43</v>
      </c>
      <c r="I2">
        <v>368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129.1</v>
      </c>
      <c r="Q2">
        <v>5533.95</v>
      </c>
      <c r="R2">
        <v>557.41999999999996</v>
      </c>
      <c r="S2">
        <v>97.05</v>
      </c>
      <c r="T2">
        <v>225361.33</v>
      </c>
      <c r="U2">
        <v>0.17</v>
      </c>
      <c r="V2">
        <v>0.51</v>
      </c>
      <c r="W2">
        <v>5.76</v>
      </c>
      <c r="X2">
        <v>14.08</v>
      </c>
      <c r="Y2">
        <v>2</v>
      </c>
      <c r="Z2">
        <v>10</v>
      </c>
      <c r="AA2">
        <v>208.5359147887086</v>
      </c>
      <c r="AB2">
        <v>285.32803856903939</v>
      </c>
      <c r="AC2">
        <v>258.09673102851139</v>
      </c>
      <c r="AD2">
        <v>208535.91478870859</v>
      </c>
      <c r="AE2">
        <v>285328.03856903937</v>
      </c>
      <c r="AF2">
        <v>3.0626703985270598E-6</v>
      </c>
      <c r="AG2">
        <v>13</v>
      </c>
      <c r="AH2">
        <v>258096.73102851139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2.9213</v>
      </c>
      <c r="E2">
        <v>34.229999999999997</v>
      </c>
      <c r="F2">
        <v>26.28</v>
      </c>
      <c r="G2">
        <v>7.96</v>
      </c>
      <c r="H2">
        <v>0.12</v>
      </c>
      <c r="I2">
        <v>198</v>
      </c>
      <c r="J2">
        <v>141.81</v>
      </c>
      <c r="K2">
        <v>47.83</v>
      </c>
      <c r="L2">
        <v>1</v>
      </c>
      <c r="M2">
        <v>196</v>
      </c>
      <c r="N2">
        <v>22.98</v>
      </c>
      <c r="O2">
        <v>17723.39</v>
      </c>
      <c r="P2">
        <v>271.47000000000003</v>
      </c>
      <c r="Q2">
        <v>5524.33</v>
      </c>
      <c r="R2">
        <v>361.67</v>
      </c>
      <c r="S2">
        <v>97.05</v>
      </c>
      <c r="T2">
        <v>128335.56</v>
      </c>
      <c r="U2">
        <v>0.27</v>
      </c>
      <c r="V2">
        <v>0.63</v>
      </c>
      <c r="W2">
        <v>5.0199999999999996</v>
      </c>
      <c r="X2">
        <v>7.72</v>
      </c>
      <c r="Y2">
        <v>2</v>
      </c>
      <c r="Z2">
        <v>10</v>
      </c>
      <c r="AA2">
        <v>286.67918476187231</v>
      </c>
      <c r="AB2">
        <v>392.24710798421819</v>
      </c>
      <c r="AC2">
        <v>354.81159452047729</v>
      </c>
      <c r="AD2">
        <v>286679.18476187228</v>
      </c>
      <c r="AE2">
        <v>392247.10798421822</v>
      </c>
      <c r="AF2">
        <v>2.87679780163637E-6</v>
      </c>
      <c r="AG2">
        <v>12</v>
      </c>
      <c r="AH2">
        <v>354811.59452047729</v>
      </c>
    </row>
    <row r="3" spans="1:34" x14ac:dyDescent="0.25">
      <c r="A3">
        <v>1</v>
      </c>
      <c r="B3">
        <v>70</v>
      </c>
      <c r="C3" t="s">
        <v>34</v>
      </c>
      <c r="D3">
        <v>3.8285999999999998</v>
      </c>
      <c r="E3">
        <v>26.12</v>
      </c>
      <c r="F3">
        <v>21.58</v>
      </c>
      <c r="G3">
        <v>16.18</v>
      </c>
      <c r="H3">
        <v>0.25</v>
      </c>
      <c r="I3">
        <v>80</v>
      </c>
      <c r="J3">
        <v>143.16999999999999</v>
      </c>
      <c r="K3">
        <v>47.83</v>
      </c>
      <c r="L3">
        <v>2</v>
      </c>
      <c r="M3">
        <v>3</v>
      </c>
      <c r="N3">
        <v>23.34</v>
      </c>
      <c r="O3">
        <v>17891.86</v>
      </c>
      <c r="P3">
        <v>187.81</v>
      </c>
      <c r="Q3">
        <v>5523.48</v>
      </c>
      <c r="R3">
        <v>201.5</v>
      </c>
      <c r="S3">
        <v>97.05</v>
      </c>
      <c r="T3">
        <v>48840.06</v>
      </c>
      <c r="U3">
        <v>0.48</v>
      </c>
      <c r="V3">
        <v>0.77</v>
      </c>
      <c r="W3">
        <v>4.9000000000000004</v>
      </c>
      <c r="X3">
        <v>3.02</v>
      </c>
      <c r="Y3">
        <v>2</v>
      </c>
      <c r="Z3">
        <v>10</v>
      </c>
      <c r="AA3">
        <v>180.10816213882009</v>
      </c>
      <c r="AB3">
        <v>246.4319332495476</v>
      </c>
      <c r="AC3">
        <v>222.9128154096729</v>
      </c>
      <c r="AD3">
        <v>180108.1621388201</v>
      </c>
      <c r="AE3">
        <v>246431.93324954761</v>
      </c>
      <c r="AF3">
        <v>3.7702762685602319E-6</v>
      </c>
      <c r="AG3">
        <v>9</v>
      </c>
      <c r="AH3">
        <v>222912.81540967291</v>
      </c>
    </row>
    <row r="4" spans="1:34" x14ac:dyDescent="0.25">
      <c r="A4">
        <v>2</v>
      </c>
      <c r="B4">
        <v>70</v>
      </c>
      <c r="C4" t="s">
        <v>34</v>
      </c>
      <c r="D4">
        <v>3.8273999999999999</v>
      </c>
      <c r="E4">
        <v>26.13</v>
      </c>
      <c r="F4">
        <v>21.59</v>
      </c>
      <c r="G4">
        <v>16.190000000000001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189.66</v>
      </c>
      <c r="Q4">
        <v>5523.51</v>
      </c>
      <c r="R4">
        <v>201.41</v>
      </c>
      <c r="S4">
        <v>97.05</v>
      </c>
      <c r="T4">
        <v>48798.43</v>
      </c>
      <c r="U4">
        <v>0.48</v>
      </c>
      <c r="V4">
        <v>0.77</v>
      </c>
      <c r="W4">
        <v>4.91</v>
      </c>
      <c r="X4">
        <v>3.03</v>
      </c>
      <c r="Y4">
        <v>2</v>
      </c>
      <c r="Z4">
        <v>10</v>
      </c>
      <c r="AA4">
        <v>180.81502540766451</v>
      </c>
      <c r="AB4">
        <v>247.39909475858661</v>
      </c>
      <c r="AC4">
        <v>223.7876723817092</v>
      </c>
      <c r="AD4">
        <v>180815.02540766451</v>
      </c>
      <c r="AE4">
        <v>247399.09475858661</v>
      </c>
      <c r="AF4">
        <v>3.7690945489963519E-6</v>
      </c>
      <c r="AG4">
        <v>9</v>
      </c>
      <c r="AH4">
        <v>223787.67238170921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2.4601999999999999</v>
      </c>
      <c r="E2">
        <v>40.65</v>
      </c>
      <c r="F2">
        <v>28.91</v>
      </c>
      <c r="G2">
        <v>6.62</v>
      </c>
      <c r="H2">
        <v>0.1</v>
      </c>
      <c r="I2">
        <v>262</v>
      </c>
      <c r="J2">
        <v>176.73</v>
      </c>
      <c r="K2">
        <v>52.44</v>
      </c>
      <c r="L2">
        <v>1</v>
      </c>
      <c r="M2">
        <v>260</v>
      </c>
      <c r="N2">
        <v>33.29</v>
      </c>
      <c r="O2">
        <v>22031.19</v>
      </c>
      <c r="P2">
        <v>358.93</v>
      </c>
      <c r="Q2">
        <v>5525.78</v>
      </c>
      <c r="R2">
        <v>450.56</v>
      </c>
      <c r="S2">
        <v>97.05</v>
      </c>
      <c r="T2">
        <v>172463.35</v>
      </c>
      <c r="U2">
        <v>0.22</v>
      </c>
      <c r="V2">
        <v>0.56999999999999995</v>
      </c>
      <c r="W2">
        <v>5.0999999999999996</v>
      </c>
      <c r="X2">
        <v>10.34</v>
      </c>
      <c r="Y2">
        <v>2</v>
      </c>
      <c r="Z2">
        <v>10</v>
      </c>
      <c r="AA2">
        <v>404.6853872203136</v>
      </c>
      <c r="AB2">
        <v>553.70840025408415</v>
      </c>
      <c r="AC2">
        <v>500.86324766845422</v>
      </c>
      <c r="AD2">
        <v>404685.3872203136</v>
      </c>
      <c r="AE2">
        <v>553708.40025408415</v>
      </c>
      <c r="AF2">
        <v>2.3346120713474939E-6</v>
      </c>
      <c r="AG2">
        <v>14</v>
      </c>
      <c r="AH2">
        <v>500863.24766845419</v>
      </c>
    </row>
    <row r="3" spans="1:34" x14ac:dyDescent="0.25">
      <c r="A3">
        <v>1</v>
      </c>
      <c r="B3">
        <v>90</v>
      </c>
      <c r="C3" t="s">
        <v>34</v>
      </c>
      <c r="D3">
        <v>3.6631999999999998</v>
      </c>
      <c r="E3">
        <v>27.3</v>
      </c>
      <c r="F3">
        <v>21.82</v>
      </c>
      <c r="G3">
        <v>15.22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83</v>
      </c>
      <c r="N3">
        <v>33.770000000000003</v>
      </c>
      <c r="O3">
        <v>22213.89</v>
      </c>
      <c r="P3">
        <v>234.52</v>
      </c>
      <c r="Q3">
        <v>5521.78</v>
      </c>
      <c r="R3">
        <v>212.45</v>
      </c>
      <c r="S3">
        <v>97.05</v>
      </c>
      <c r="T3">
        <v>54285.440000000002</v>
      </c>
      <c r="U3">
        <v>0.46</v>
      </c>
      <c r="V3">
        <v>0.76</v>
      </c>
      <c r="W3">
        <v>4.83</v>
      </c>
      <c r="X3">
        <v>3.26</v>
      </c>
      <c r="Y3">
        <v>2</v>
      </c>
      <c r="Z3">
        <v>10</v>
      </c>
      <c r="AA3">
        <v>208.73725365361659</v>
      </c>
      <c r="AB3">
        <v>285.60351928645008</v>
      </c>
      <c r="AC3">
        <v>258.3459202528922</v>
      </c>
      <c r="AD3">
        <v>208737.25365361659</v>
      </c>
      <c r="AE3">
        <v>285603.51928645012</v>
      </c>
      <c r="AF3">
        <v>3.476201503845274E-6</v>
      </c>
      <c r="AG3">
        <v>9</v>
      </c>
      <c r="AH3">
        <v>258345.92025289219</v>
      </c>
    </row>
    <row r="4" spans="1:34" x14ac:dyDescent="0.25">
      <c r="A4">
        <v>2</v>
      </c>
      <c r="B4">
        <v>90</v>
      </c>
      <c r="C4" t="s">
        <v>34</v>
      </c>
      <c r="D4">
        <v>3.9110999999999998</v>
      </c>
      <c r="E4">
        <v>25.57</v>
      </c>
      <c r="F4">
        <v>20.91</v>
      </c>
      <c r="G4">
        <v>19.91</v>
      </c>
      <c r="H4">
        <v>0.3</v>
      </c>
      <c r="I4">
        <v>63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207.67</v>
      </c>
      <c r="Q4">
        <v>5522.36</v>
      </c>
      <c r="R4">
        <v>179.75</v>
      </c>
      <c r="S4">
        <v>97.05</v>
      </c>
      <c r="T4">
        <v>38052.76</v>
      </c>
      <c r="U4">
        <v>0.54</v>
      </c>
      <c r="V4">
        <v>0.79</v>
      </c>
      <c r="W4">
        <v>4.8499999999999996</v>
      </c>
      <c r="X4">
        <v>2.35</v>
      </c>
      <c r="Y4">
        <v>2</v>
      </c>
      <c r="Z4">
        <v>10</v>
      </c>
      <c r="AA4">
        <v>189.5075857648649</v>
      </c>
      <c r="AB4">
        <v>259.29263932799989</v>
      </c>
      <c r="AC4">
        <v>234.54611375011609</v>
      </c>
      <c r="AD4">
        <v>189507.5857648649</v>
      </c>
      <c r="AE4">
        <v>259292.6393279999</v>
      </c>
      <c r="AF4">
        <v>3.7114467410158461E-6</v>
      </c>
      <c r="AG4">
        <v>9</v>
      </c>
      <c r="AH4">
        <v>234546.11375011611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2.1070000000000002</v>
      </c>
      <c r="E2">
        <v>47.46</v>
      </c>
      <c r="F2">
        <v>39.700000000000003</v>
      </c>
      <c r="G2">
        <v>4.33</v>
      </c>
      <c r="H2">
        <v>0.64</v>
      </c>
      <c r="I2">
        <v>550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114.96</v>
      </c>
      <c r="Q2">
        <v>5538.2</v>
      </c>
      <c r="R2">
        <v>783.41</v>
      </c>
      <c r="S2">
        <v>97.05</v>
      </c>
      <c r="T2">
        <v>337446.11</v>
      </c>
      <c r="U2">
        <v>0.12</v>
      </c>
      <c r="V2">
        <v>0.42</v>
      </c>
      <c r="W2">
        <v>6.32</v>
      </c>
      <c r="X2">
        <v>21.12</v>
      </c>
      <c r="Y2">
        <v>2</v>
      </c>
      <c r="Z2">
        <v>10</v>
      </c>
      <c r="AA2">
        <v>246.5114380309754</v>
      </c>
      <c r="AB2">
        <v>337.28782483092721</v>
      </c>
      <c r="AC2">
        <v>305.09754821559932</v>
      </c>
      <c r="AD2">
        <v>246511.43803097541</v>
      </c>
      <c r="AE2">
        <v>337287.82483092719</v>
      </c>
      <c r="AF2">
        <v>2.5691660617267199E-6</v>
      </c>
      <c r="AG2">
        <v>16</v>
      </c>
      <c r="AH2">
        <v>305097.54821559932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3.5489999999999999</v>
      </c>
      <c r="E2">
        <v>28.18</v>
      </c>
      <c r="F2">
        <v>23.52</v>
      </c>
      <c r="G2">
        <v>10.85</v>
      </c>
      <c r="H2">
        <v>0.18</v>
      </c>
      <c r="I2">
        <v>130</v>
      </c>
      <c r="J2">
        <v>98.71</v>
      </c>
      <c r="K2">
        <v>39.72</v>
      </c>
      <c r="L2">
        <v>1</v>
      </c>
      <c r="M2">
        <v>44</v>
      </c>
      <c r="N2">
        <v>12.99</v>
      </c>
      <c r="O2">
        <v>12407.75</v>
      </c>
      <c r="P2">
        <v>167.03</v>
      </c>
      <c r="Q2">
        <v>5523.9</v>
      </c>
      <c r="R2">
        <v>265.39</v>
      </c>
      <c r="S2">
        <v>97.05</v>
      </c>
      <c r="T2">
        <v>80535.399999999994</v>
      </c>
      <c r="U2">
        <v>0.37</v>
      </c>
      <c r="V2">
        <v>0.7</v>
      </c>
      <c r="W2">
        <v>5.01</v>
      </c>
      <c r="X2">
        <v>4.96</v>
      </c>
      <c r="Y2">
        <v>2</v>
      </c>
      <c r="Z2">
        <v>10</v>
      </c>
      <c r="AA2">
        <v>181.64616654255809</v>
      </c>
      <c r="AB2">
        <v>248.53629872670649</v>
      </c>
      <c r="AC2">
        <v>224.81634319918791</v>
      </c>
      <c r="AD2">
        <v>181646.16654255809</v>
      </c>
      <c r="AE2">
        <v>248536.2987267065</v>
      </c>
      <c r="AF2">
        <v>3.7091250803264919E-6</v>
      </c>
      <c r="AG2">
        <v>10</v>
      </c>
      <c r="AH2">
        <v>224816.34319918789</v>
      </c>
    </row>
    <row r="3" spans="1:34" x14ac:dyDescent="0.25">
      <c r="A3">
        <v>1</v>
      </c>
      <c r="B3">
        <v>45</v>
      </c>
      <c r="C3" t="s">
        <v>34</v>
      </c>
      <c r="D3">
        <v>3.6004</v>
      </c>
      <c r="E3">
        <v>27.77</v>
      </c>
      <c r="F3">
        <v>23.24</v>
      </c>
      <c r="G3">
        <v>11.24</v>
      </c>
      <c r="H3">
        <v>0.35</v>
      </c>
      <c r="I3">
        <v>124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164.99</v>
      </c>
      <c r="Q3">
        <v>5524.41</v>
      </c>
      <c r="R3">
        <v>254.6</v>
      </c>
      <c r="S3">
        <v>97.05</v>
      </c>
      <c r="T3">
        <v>75173.649999999994</v>
      </c>
      <c r="U3">
        <v>0.38</v>
      </c>
      <c r="V3">
        <v>0.71</v>
      </c>
      <c r="W3">
        <v>5.03</v>
      </c>
      <c r="X3">
        <v>4.68</v>
      </c>
      <c r="Y3">
        <v>2</v>
      </c>
      <c r="Z3">
        <v>10</v>
      </c>
      <c r="AA3">
        <v>179.02800938852181</v>
      </c>
      <c r="AB3">
        <v>244.954020603614</v>
      </c>
      <c r="AC3">
        <v>221.5759526724033</v>
      </c>
      <c r="AD3">
        <v>179028.00938852181</v>
      </c>
      <c r="AE3">
        <v>244954.02060361399</v>
      </c>
      <c r="AF3">
        <v>3.7628441643300929E-6</v>
      </c>
      <c r="AG3">
        <v>10</v>
      </c>
      <c r="AH3">
        <v>221575.95267240331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2024-09-25T23:03:09Z</dcterms:created>
  <dcterms:modified xsi:type="dcterms:W3CDTF">2024-09-27T19:30:55Z</dcterms:modified>
</cp:coreProperties>
</file>