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64ha_100ha_14%_6m_0_LM/"/>
    </mc:Choice>
  </mc:AlternateContent>
  <xr:revisionPtr revIDLastSave="535" documentId="11_4CF4C9B1174769D2F4BCB33EEA04B1B3616CAD0F" xr6:coauthVersionLast="47" xr6:coauthVersionMax="47" xr10:uidLastSave="{EA06CA03-C7CE-4AD6-83F0-2E03D8A6C438}"/>
  <bookViews>
    <workbookView xWindow="3120" yWindow="60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<sst xmlns="http://schemas.openxmlformats.org/spreadsheetml/2006/main" count="809" uniqueCount="71">
  <si>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</si>
  <si>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</si>
  <si>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</si>
  <si>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</si>
  <si>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</si>
  <si>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</si>
  <si>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</si>
  <si>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</si>
  <si>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</si>
  <si>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</si>
  <si>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</si>
  <si>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</si>
  <si>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</si>
  <si>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</si>
  <si>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</si>
  <si>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</si>
  <si>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</si>
  <si>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</si>
  <si>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</si>
  <si>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</si>
  <si>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</si>
  <si>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</si>
  <si>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</si>
  <si>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</si>
  <si>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</si>
  <si>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</si>
  <si>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</si>
  <si>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</si>
  <si>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</si>
  <si>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</si>
  <si>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</si>
  <si>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</si>
  <si>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</si>
  <si>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</si>
  <si>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</si>
  <si>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</si>
  <si>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</si>
  <si>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</si>
  <si>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</si>
  <si>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</si>
  <si>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</si>
  <si>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</si>
  <si>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</si>
  <si>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</si>
  <si>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</si>
  <si>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</si>
  <si>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</si>
  <si>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</si>
  <si>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</si>
  <si>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</si>
  <si>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</si>
  <si>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</si>
  <si>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</si>
  <si>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</si>
  <si>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</si>
  <si>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</si>
  <si>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</si>
  <si>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</si>
  <si>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</si>
  <si>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</si>
  <si>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</si>
  <si>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</si>
  <si>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</si>
  <si>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</si>
  <si>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</si>
  <si>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</si>
  <si>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</si>
  <si>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</si>
  <si>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</si>
  <si>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</si>
  <si>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field_64ha_100ha_14%_6m_0_LM\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</si>
</sst>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40C-496C-851A-5E78D4A8CC34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40C-496C-851A-5E78D4A8CC34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40C-496C-851A-5E78D4A8CC34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40C-496C-851A-5E78D4A8CC34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40C-496C-851A-5E78D4A8CC34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40C-496C-851A-5E78D4A8CC34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40C-496C-851A-5E78D4A8CC34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40C-496C-851A-5E78D4A8CC34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40C-496C-851A-5E78D4A8CC34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40C-496C-851A-5E78D4A8CC34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40C-496C-851A-5E78D4A8CC34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40C-496C-851A-5E78D4A8CC34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40C-496C-851A-5E78D4A8CC34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40C-496C-851A-5E78D4A8CC34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40C-496C-851A-5E78D4A8CC34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40C-496C-851A-5E78D4A8CC34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40C-496C-851A-5E78D4A8CC34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40C-496C-851A-5E78D4A8CC34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40C-496C-851A-5E78D4A8CC34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40C-496C-851A-5E78D4A8CC34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240C-496C-851A-5E78D4A8CC34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240C-496C-851A-5E78D4A8CC34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240C-496C-851A-5E78D4A8CC34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240C-496C-851A-5E78D4A8CC34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240C-496C-851A-5E78D4A8CC34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240C-496C-851A-5E78D4A8CC34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240C-496C-851A-5E78D4A8CC34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240C-496C-851A-5E78D4A8CC34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240C-496C-851A-5E78D4A8CC34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240C-496C-851A-5E78D4A8CC34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240C-496C-851A-5E78D4A8CC34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240C-496C-851A-5E78D4A8CC34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240C-496C-851A-5E78D4A8CC34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240C-496C-851A-5E78D4A8CC34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240C-496C-851A-5E78D4A8CC34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240C-496C-851A-5E78D4A8CC34}"/>
              </c:ext>
            </c:extLst>
          </c:dPt>
          <c:xVal>
            <c:numRef>
              <c:f>gráficos!$A$7:$A$42</c:f>
              <c:numCache>
                <c:formatCode>General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xVal>
          <c:yVal>
            <c:numRef>
              <c:f>gráficos!$B$7:$B$42</c:f>
              <c:numCache>
                <c:formatCode>General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240C-496C-851A-5E78D4A8C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BA822-4022-47E8-BD96-A1BC578D01DA}">
  <sheetPr codeName="Planilha1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  <c r="P1" t="s">
        <v>70</v>
      </c>
    </row>
    <row r="2" spans="1:20" x14ac:dyDescent="0.25">
      <c r="A2" t="s">
        <v>51</v>
      </c>
      <c r="B2">
        <v>2.3466999999999998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516</v>
      </c>
      <c r="F2">
        <f>_xlfn.XLOOKUP(B2,RESULTADOS_0!D:D,RESULTADOS_0!F:F,0,0,1)</f>
        <v>35.229999999999997</v>
      </c>
      <c r="G2">
        <f>_xlfn.XLOOKUP(B2,RESULTADOS_0!D:D,RESULTADOS_0!M:M,0,0,1)</f>
        <v>0</v>
      </c>
      <c r="H2">
        <f>_xlfn.XLOOKUP(B2,RESULTADOS_0!D:D,RESULTADOS_0!AF:AF,0,0,1)</f>
        <v>2.861443757500757E-6</v>
      </c>
      <c r="I2">
        <f>_xlfn.XLOOKUP(B2,RESULTADOS_0!D:D,RESULTADOS_0!AC:AC,0,0,1)</f>
        <v>254.5023844587752</v>
      </c>
      <c r="J2">
        <f>_xlfn.XLOOKUP(B2,RESULTADOS_0!D:D,RESULTADOS_0!G:G,0,0,1)</f>
        <v>4.0999999999999996</v>
      </c>
      <c r="K2">
        <v>1.5018879999999999</v>
      </c>
      <c r="L2">
        <v>64</v>
      </c>
      <c r="M2">
        <v>14</v>
      </c>
      <c r="N2">
        <f>_xlfn.XLOOKUP(B2,RESULTADOS_0!D:D,RESULTADOS_0!AH:AH,0,0,1)</f>
        <v>254502.3844587752</v>
      </c>
      <c r="T2">
        <v>20</v>
      </c>
    </row>
    <row r="3" spans="1:20" x14ac:dyDescent="0.25">
      <c r="A3" t="s">
        <v>52</v>
      </c>
      <c r="B3">
        <v>2.9245000000000001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345</v>
      </c>
      <c r="F3">
        <f>_xlfn.XLOOKUP(B3,RESULTADOS_1!D:D,RESULTADOS_1!F:F,0,0,1)</f>
        <v>28.66</v>
      </c>
      <c r="G3">
        <f>_xlfn.XLOOKUP(B3,RESULTADOS_1!D:D,RESULTADOS_1!M:M,0,0,1)</f>
        <v>0</v>
      </c>
      <c r="H3">
        <f>_xlfn.XLOOKUP(B3,RESULTADOS_1!D:D,RESULTADOS_1!AF:AF,0,0,1)</f>
        <v>3.443723165247563E-6</v>
      </c>
      <c r="I3">
        <f>_xlfn.XLOOKUP(B3,RESULTADOS_1!D:D,RESULTADOS_1!AC:AC,0,0,1)</f>
        <v>218.33480161600889</v>
      </c>
      <c r="J3">
        <f>_xlfn.XLOOKUP(B3,RESULTADOS_1!D:D,RESULTADOS_1!G:G,0,0,1)</f>
        <v>4.9800000000000004</v>
      </c>
      <c r="K3">
        <v>1.87168</v>
      </c>
      <c r="N3">
        <f>_xlfn.XLOOKUP(B3,RESULTADOS_1!D:D,RESULTADOS_1!AH:AH,0,0,1)</f>
        <v>218334.80161600889</v>
      </c>
    </row>
    <row r="4" spans="1:20" x14ac:dyDescent="0.25">
      <c r="A4" t="s">
        <v>53</v>
      </c>
      <c r="B4">
        <v>3.3047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259</v>
      </c>
      <c r="F4">
        <f>_xlfn.XLOOKUP(B4,RESULTADOS_2!D:D,RESULTADOS_2!F:F,0,0,1)</f>
        <v>25.35</v>
      </c>
      <c r="G4">
        <f>_xlfn.XLOOKUP(B4,RESULTADOS_2!D:D,RESULTADOS_2!M:M,0,0,1)</f>
        <v>0</v>
      </c>
      <c r="H4">
        <f>_xlfn.XLOOKUP(B4,RESULTADOS_2!D:D,RESULTADOS_2!AF:AF,0,0,1)</f>
        <v>3.785580195673761E-6</v>
      </c>
      <c r="I4">
        <f>_xlfn.XLOOKUP(B4,RESULTADOS_2!D:D,RESULTADOS_2!AC:AC,0,0,1)</f>
        <v>192.02854000231099</v>
      </c>
      <c r="J4">
        <f>_xlfn.XLOOKUP(B4,RESULTADOS_2!D:D,RESULTADOS_2!G:G,0,0,1)</f>
        <v>5.87</v>
      </c>
      <c r="K4">
        <v>2.115008</v>
      </c>
      <c r="N4">
        <f>_xlfn.XLOOKUP(B4,RESULTADOS_2!D:D,RESULTADOS_2!AH:AH,0,0,1)</f>
        <v>192028.540002311</v>
      </c>
    </row>
    <row r="5" spans="1:20" x14ac:dyDescent="0.25">
      <c r="A5" t="s">
        <v>54</v>
      </c>
      <c r="B5">
        <v>3.5602999999999998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208</v>
      </c>
      <c r="F5">
        <f>_xlfn.XLOOKUP(B5,RESULTADOS_3!D:D,RESULTADOS_3!F:F,0,0,1)</f>
        <v>23.4</v>
      </c>
      <c r="G5">
        <f>_xlfn.XLOOKUP(B5,RESULTADOS_3!D:D,RESULTADOS_3!M:M,0,0,1)</f>
        <v>0</v>
      </c>
      <c r="H5">
        <f>_xlfn.XLOOKUP(B5,RESULTADOS_3!D:D,RESULTADOS_3!AF:AF,0,0,1)</f>
        <v>3.985192575158863E-6</v>
      </c>
      <c r="I5">
        <f>_xlfn.XLOOKUP(B5,RESULTADOS_3!D:D,RESULTADOS_3!AC:AC,0,0,1)</f>
        <v>188.95601862366459</v>
      </c>
      <c r="J5">
        <f>_xlfn.XLOOKUP(B5,RESULTADOS_3!D:D,RESULTADOS_3!G:G,0,0,1)</f>
        <v>6.75</v>
      </c>
      <c r="K5">
        <v>2.2785919999999997</v>
      </c>
      <c r="N5">
        <f>_xlfn.XLOOKUP(B5,RESULTADOS_3!D:D,RESULTADOS_3!AH:AH,0,0,1)</f>
        <v>188956.01862366471</v>
      </c>
    </row>
    <row r="6" spans="1:20" x14ac:dyDescent="0.25">
      <c r="A6" t="s">
        <v>55</v>
      </c>
      <c r="B6">
        <v>3.7652000000000001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173</v>
      </c>
      <c r="F6">
        <f>_xlfn.XLOOKUP(B6,RESULTADOS_4!D:D,RESULTADOS_4!F:F,0,0,1)</f>
        <v>22.02</v>
      </c>
      <c r="G6">
        <f>_xlfn.XLOOKUP(B6,RESULTADOS_4!D:D,RESULTADOS_4!M:M,0,0,1)</f>
        <v>0</v>
      </c>
      <c r="H6">
        <f>_xlfn.XLOOKUP(B6,RESULTADOS_4!D:D,RESULTADOS_4!AF:AF,0,0,1)</f>
        <v>4.1308695730161379E-6</v>
      </c>
      <c r="I6">
        <f>_xlfn.XLOOKUP(B6,RESULTADOS_4!D:D,RESULTADOS_4!AC:AC,0,0,1)</f>
        <v>177.60742438804189</v>
      </c>
      <c r="J6">
        <f>_xlfn.XLOOKUP(B6,RESULTADOS_4!D:D,RESULTADOS_4!G:G,0,0,1)</f>
        <v>7.64</v>
      </c>
      <c r="K6">
        <v>2.4097279999999999</v>
      </c>
      <c r="N6">
        <f>_xlfn.XLOOKUP(B6,RESULTADOS_4!D:D,RESULTADOS_4!AH:AH,0,0,1)</f>
        <v>177607.42438804189</v>
      </c>
    </row>
    <row r="7" spans="1:20" x14ac:dyDescent="0.25">
      <c r="A7" t="s">
        <v>56</v>
      </c>
      <c r="B7">
        <v>3.9140000000000001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149</v>
      </c>
      <c r="F7">
        <f>_xlfn.XLOOKUP(B7,RESULTADOS_5!D:D,RESULTADOS_5!F:F,0,0,1)</f>
        <v>21.09</v>
      </c>
      <c r="G7">
        <f>_xlfn.XLOOKUP(B7,RESULTADOS_5!D:D,RESULTADOS_5!M:M,0,0,1)</f>
        <v>0</v>
      </c>
      <c r="H7">
        <f>_xlfn.XLOOKUP(B7,RESULTADOS_5!D:D,RESULTADOS_5!AF:AF,0,0,1)</f>
        <v>4.218342633133466E-6</v>
      </c>
      <c r="I7">
        <f>_xlfn.XLOOKUP(B7,RESULTADOS_5!D:D,RESULTADOS_5!AC:AC,0,0,1)</f>
        <v>177.48269390453521</v>
      </c>
      <c r="J7">
        <f>_xlfn.XLOOKUP(B7,RESULTADOS_5!D:D,RESULTADOS_5!G:G,0,0,1)</f>
        <v>8.49</v>
      </c>
      <c r="K7">
        <v>2.5049600000000001</v>
      </c>
      <c r="N7">
        <f>_xlfn.XLOOKUP(B7,RESULTADOS_5!D:D,RESULTADOS_5!AH:AH,0,0,1)</f>
        <v>177482.69390453509</v>
      </c>
    </row>
    <row r="8" spans="1:20" x14ac:dyDescent="0.25">
      <c r="A8" t="s">
        <v>57</v>
      </c>
      <c r="B8">
        <v>4.0404999999999998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130</v>
      </c>
      <c r="F8">
        <f>_xlfn.XLOOKUP(B8,RESULTADOS_6!D:D,RESULTADOS_6!F:F,0,0,1)</f>
        <v>20.350000000000001</v>
      </c>
      <c r="G8">
        <f>_xlfn.XLOOKUP(B8,RESULTADOS_6!D:D,RESULTADOS_6!M:M,0,0,1)</f>
        <v>0</v>
      </c>
      <c r="H8">
        <f>_xlfn.XLOOKUP(B8,RESULTADOS_6!D:D,RESULTADOS_6!AF:AF,0,0,1)</f>
        <v>4.2852619818089092E-6</v>
      </c>
      <c r="I8">
        <f>_xlfn.XLOOKUP(B8,RESULTADOS_6!D:D,RESULTADOS_6!AC:AC,0,0,1)</f>
        <v>177.6459064610155</v>
      </c>
      <c r="J8">
        <f>_xlfn.XLOOKUP(B8,RESULTADOS_6!D:D,RESULTADOS_6!G:G,0,0,1)</f>
        <v>9.39</v>
      </c>
      <c r="K8">
        <v>2.5859199999999998</v>
      </c>
      <c r="N8">
        <f>_xlfn.XLOOKUP(B8,RESULTADOS_6!D:D,RESULTADOS_6!AH:AH,0,0,1)</f>
        <v>177645.90646101549</v>
      </c>
    </row>
    <row r="9" spans="1:20" x14ac:dyDescent="0.25">
      <c r="A9" t="s">
        <v>58</v>
      </c>
      <c r="B9">
        <v>4.1317000000000004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116</v>
      </c>
      <c r="F9">
        <f>_xlfn.XLOOKUP(B9,RESULTADOS_7!D:D,RESULTADOS_7!F:F,0,0,1)</f>
        <v>19.829999999999998</v>
      </c>
      <c r="G9">
        <f>_xlfn.XLOOKUP(B9,RESULTADOS_7!D:D,RESULTADOS_7!M:M,0,0,1)</f>
        <v>0</v>
      </c>
      <c r="H9">
        <f>_xlfn.XLOOKUP(B9,RESULTADOS_7!D:D,RESULTADOS_7!AF:AF,0,0,1)</f>
        <v>4.3181155520949472E-6</v>
      </c>
      <c r="I9">
        <f>_xlfn.XLOOKUP(B9,RESULTADOS_7!D:D,RESULTADOS_7!AC:AC,0,0,1)</f>
        <v>169.67144120760869</v>
      </c>
      <c r="J9">
        <f>_xlfn.XLOOKUP(B9,RESULTADOS_7!D:D,RESULTADOS_7!G:G,0,0,1)</f>
        <v>10.26</v>
      </c>
      <c r="K9">
        <v>2.6442880000000004</v>
      </c>
      <c r="N9">
        <f>_xlfn.XLOOKUP(B9,RESULTADOS_7!D:D,RESULTADOS_7!AH:AH,0,0,1)</f>
        <v>169671.4412076087</v>
      </c>
    </row>
    <row r="10" spans="1:20" x14ac:dyDescent="0.25">
      <c r="A10" t="s">
        <v>59</v>
      </c>
      <c r="B10">
        <v>4.2054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105</v>
      </c>
      <c r="F10">
        <f>_xlfn.XLOOKUP(B10,RESULTADOS_8!D:D,RESULTADOS_8!F:F,0,0,1)</f>
        <v>19.41</v>
      </c>
      <c r="G10">
        <f>_xlfn.XLOOKUP(B10,RESULTADOS_8!D:D,RESULTADOS_8!M:M,0,0,1)</f>
        <v>0</v>
      </c>
      <c r="H10">
        <f>_xlfn.XLOOKUP(B10,RESULTADOS_8!D:D,RESULTADOS_8!AF:AF,0,0,1)</f>
        <v>4.3360043583525584E-6</v>
      </c>
      <c r="I10">
        <f>_xlfn.XLOOKUP(B10,RESULTADOS_8!D:D,RESULTADOS_8!AC:AC,0,0,1)</f>
        <v>170.99892011459741</v>
      </c>
      <c r="J10">
        <f>_xlfn.XLOOKUP(B10,RESULTADOS_8!D:D,RESULTADOS_8!G:G,0,0,1)</f>
        <v>11.09</v>
      </c>
      <c r="K10">
        <v>2.6914560000000001</v>
      </c>
      <c r="N10">
        <f>_xlfn.XLOOKUP(B10,RESULTADOS_8!D:D,RESULTADOS_8!AH:AH,0,0,1)</f>
        <v>170998.92011459739</v>
      </c>
    </row>
    <row r="11" spans="1:20" x14ac:dyDescent="0.25">
      <c r="A11" t="s">
        <v>60</v>
      </c>
      <c r="B11">
        <v>4.2755000000000001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95</v>
      </c>
      <c r="F11">
        <f>_xlfn.XLOOKUP(B11,RESULTADOS_9!D:D,RESULTADOS_9!F:F,0,0,1)</f>
        <v>19.04</v>
      </c>
      <c r="G11">
        <f>_xlfn.XLOOKUP(B11,RESULTADOS_9!D:D,RESULTADOS_9!M:M,0,0,1)</f>
        <v>0</v>
      </c>
      <c r="H11">
        <f>_xlfn.XLOOKUP(B11,RESULTADOS_9!D:D,RESULTADOS_9!AF:AF,0,0,1)</f>
        <v>4.3531099934470716E-6</v>
      </c>
      <c r="I11">
        <f>_xlfn.XLOOKUP(B11,RESULTADOS_9!D:D,RESULTADOS_9!AC:AC,0,0,1)</f>
        <v>172.21948539145799</v>
      </c>
      <c r="J11">
        <f>_xlfn.XLOOKUP(B11,RESULTADOS_9!D:D,RESULTADOS_9!G:G,0,0,1)</f>
        <v>12.02</v>
      </c>
      <c r="K11">
        <v>2.7363200000000001</v>
      </c>
      <c r="N11">
        <f>_xlfn.XLOOKUP(B11,RESULTADOS_9!D:D,RESULTADOS_9!AH:AH,0,0,1)</f>
        <v>172219.485391458</v>
      </c>
    </row>
    <row r="12" spans="1:20" x14ac:dyDescent="0.25">
      <c r="A12" t="s">
        <v>61</v>
      </c>
      <c r="B12">
        <v>4.3369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87</v>
      </c>
      <c r="F12">
        <f>_xlfn.XLOOKUP(B12,RESULTADOS_10!D:D,RESULTADOS_10!F:F,0,0,1)</f>
        <v>18.7</v>
      </c>
      <c r="G12">
        <f>_xlfn.XLOOKUP(B12,RESULTADOS_10!D:D,RESULTADOS_10!M:M,0,0,1)</f>
        <v>0</v>
      </c>
      <c r="H12">
        <f>_xlfn.XLOOKUP(B12,RESULTADOS_10!D:D,RESULTADOS_10!AF:AF,0,0,1)</f>
        <v>4.3638970769546669E-6</v>
      </c>
      <c r="I12">
        <f>_xlfn.XLOOKUP(B12,RESULTADOS_10!D:D,RESULTADOS_10!AC:AC,0,0,1)</f>
        <v>173.33786781693709</v>
      </c>
      <c r="J12">
        <f>_xlfn.XLOOKUP(B12,RESULTADOS_10!D:D,RESULTADOS_10!G:G,0,0,1)</f>
        <v>12.9</v>
      </c>
      <c r="K12">
        <v>2.7756159999999999</v>
      </c>
      <c r="N12">
        <f>_xlfn.XLOOKUP(B12,RESULTADOS_10!D:D,RESULTADOS_10!AH:AH,0,0,1)</f>
        <v>173337.8678169371</v>
      </c>
    </row>
    <row r="13" spans="1:20" x14ac:dyDescent="0.25">
      <c r="A13" t="s">
        <v>62</v>
      </c>
      <c r="B13">
        <v>4.3651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81</v>
      </c>
      <c r="F13">
        <f>_xlfn.XLOOKUP(B13,RESULTADOS_11!D:D,RESULTADOS_11!F:F,0,0,1)</f>
        <v>18.52</v>
      </c>
      <c r="G13">
        <f>_xlfn.XLOOKUP(B13,RESULTADOS_11!D:D,RESULTADOS_11!M:M,0,0,1)</f>
        <v>0</v>
      </c>
      <c r="H13">
        <f>_xlfn.XLOOKUP(B13,RESULTADOS_11!D:D,RESULTADOS_11!AF:AF,0,0,1)</f>
        <v>4.3438576964254044E-6</v>
      </c>
      <c r="I13">
        <f>_xlfn.XLOOKUP(B13,RESULTADOS_11!D:D,RESULTADOS_11!AC:AC,0,0,1)</f>
        <v>175.88241829013191</v>
      </c>
      <c r="J13">
        <f>_xlfn.XLOOKUP(B13,RESULTADOS_11!D:D,RESULTADOS_11!G:G,0,0,1)</f>
        <v>13.72</v>
      </c>
      <c r="K13">
        <v>2.7936640000000001</v>
      </c>
      <c r="N13">
        <f>_xlfn.XLOOKUP(B13,RESULTADOS_11!D:D,RESULTADOS_11!AH:AH,0,0,1)</f>
        <v>175882.4182901319</v>
      </c>
    </row>
    <row r="14" spans="1:20" x14ac:dyDescent="0.25">
      <c r="A14" t="s">
        <v>63</v>
      </c>
      <c r="B14">
        <v>4.4000000000000004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75</v>
      </c>
      <c r="F14">
        <f>_xlfn.XLOOKUP(B14,RESULTADOS_12!D:D,RESULTADOS_12!F:F,0,0,1)</f>
        <v>18.329999999999998</v>
      </c>
      <c r="G14">
        <f>_xlfn.XLOOKUP(B14,RESULTADOS_12!D:D,RESULTADOS_12!M:M,0,0,1)</f>
        <v>0</v>
      </c>
      <c r="H14">
        <f>_xlfn.XLOOKUP(B14,RESULTADOS_12!D:D,RESULTADOS_12!AF:AF,0,0,1)</f>
        <v>4.3329717342279222E-6</v>
      </c>
      <c r="I14">
        <f>_xlfn.XLOOKUP(B14,RESULTADOS_12!D:D,RESULTADOS_12!AC:AC,0,0,1)</f>
        <v>177.83594898618631</v>
      </c>
      <c r="J14">
        <f>_xlfn.XLOOKUP(B14,RESULTADOS_12!D:D,RESULTADOS_12!G:G,0,0,1)</f>
        <v>14.67</v>
      </c>
      <c r="K14">
        <v>2.8160000000000003</v>
      </c>
      <c r="N14">
        <f>_xlfn.XLOOKUP(B14,RESULTADOS_12!D:D,RESULTADOS_12!AH:AH,0,0,1)</f>
        <v>177835.9489861863</v>
      </c>
    </row>
    <row r="15" spans="1:20" x14ac:dyDescent="0.25">
      <c r="A15" t="s">
        <v>64</v>
      </c>
      <c r="B15">
        <v>4.4459</v>
      </c>
      <c r="C15">
        <f>_xlfn.XLOOKUP(B15,RESULTADOS_13!D:D,RESULTADOS_13!B:B,0,0,1)</f>
        <v>75</v>
      </c>
      <c r="D15">
        <f>_xlfn.XLOOKUP(B15,RESULTADOS_13!D:D,RESULTADOS_13!L:L,0,0,1)</f>
        <v>2</v>
      </c>
      <c r="E15">
        <f>_xlfn.XLOOKUP(B15,RESULTADOS_13!D:D,RESULTADOS_13!I:I,0,0,1)</f>
        <v>70</v>
      </c>
      <c r="F15">
        <f>_xlfn.XLOOKUP(B15,RESULTADOS_13!D:D,RESULTADOS_13!F:F,0,0,1)</f>
        <v>18.079999999999998</v>
      </c>
      <c r="G15">
        <f>_xlfn.XLOOKUP(B15,RESULTADOS_13!D:D,RESULTADOS_13!M:M,0,0,1)</f>
        <v>0</v>
      </c>
      <c r="H15">
        <f>_xlfn.XLOOKUP(B15,RESULTADOS_13!D:D,RESULTADOS_13!AF:AF,0,0,1)</f>
        <v>4.3348977588099959E-6</v>
      </c>
      <c r="I15">
        <f>_xlfn.XLOOKUP(B15,RESULTADOS_13!D:D,RESULTADOS_13!AC:AC,0,0,1)</f>
        <v>179.02304951088749</v>
      </c>
      <c r="J15">
        <f>_xlfn.XLOOKUP(B15,RESULTADOS_13!D:D,RESULTADOS_13!G:G,0,0,1)</f>
        <v>15.5</v>
      </c>
      <c r="K15">
        <v>2.8453759999999999</v>
      </c>
      <c r="N15">
        <f>_xlfn.XLOOKUP(B15,RESULTADOS_13!D:D,RESULTADOS_13!AH:AH,0,0,1)</f>
        <v>179023.0495108875</v>
      </c>
    </row>
    <row r="16" spans="1:20" x14ac:dyDescent="0.25">
      <c r="A16" t="s">
        <v>65</v>
      </c>
      <c r="B16">
        <v>4.4809999999999999</v>
      </c>
      <c r="C16">
        <f>_xlfn.XLOOKUP(B16,RESULTADOS_14!D:D,RESULTADOS_14!B:B,0,0,1)</f>
        <v>80</v>
      </c>
      <c r="D16">
        <f>_xlfn.XLOOKUP(B16,RESULTADOS_14!D:D,RESULTADOS_14!L:L,0,0,1)</f>
        <v>2</v>
      </c>
      <c r="E16">
        <f>_xlfn.XLOOKUP(B16,RESULTADOS_14!D:D,RESULTADOS_14!I:I,0,0,1)</f>
        <v>66</v>
      </c>
      <c r="F16">
        <f>_xlfn.XLOOKUP(B16,RESULTADOS_14!D:D,RESULTADOS_14!F:F,0,0,1)</f>
        <v>17.87</v>
      </c>
      <c r="G16">
        <f>_xlfn.XLOOKUP(B16,RESULTADOS_14!D:D,RESULTADOS_14!M:M,0,0,1)</f>
        <v>4</v>
      </c>
      <c r="H16">
        <f>_xlfn.XLOOKUP(B16,RESULTADOS_14!D:D,RESULTADOS_14!AF:AF,0,0,1)</f>
        <v>4.3280121847266349E-6</v>
      </c>
      <c r="I16">
        <f>_xlfn.XLOOKUP(B16,RESULTADOS_14!D:D,RESULTADOS_14!AC:AC,0,0,1)</f>
        <v>180.6384162270823</v>
      </c>
      <c r="J16">
        <f>_xlfn.XLOOKUP(B16,RESULTADOS_14!D:D,RESULTADOS_14!G:G,0,0,1)</f>
        <v>16.239999999999998</v>
      </c>
      <c r="K16">
        <v>2.8678399999999997</v>
      </c>
      <c r="N16">
        <f>_xlfn.XLOOKUP(B16,RESULTADOS_14!D:D,RESULTADOS_14!AH:AH,0,0,1)</f>
        <v>180638.41622708231</v>
      </c>
    </row>
    <row r="17" spans="1:14" x14ac:dyDescent="0.25">
      <c r="A17" t="s">
        <v>66</v>
      </c>
      <c r="B17">
        <v>4.4881000000000002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62</v>
      </c>
      <c r="F17">
        <f>_xlfn.XLOOKUP(B17,RESULTADOS_15!D:D,RESULTADOS_15!F:F,0,0,1)</f>
        <v>17.809999999999999</v>
      </c>
      <c r="G17">
        <f>_xlfn.XLOOKUP(B17,RESULTADOS_15!D:D,RESULTADOS_15!M:M,0,0,1)</f>
        <v>0</v>
      </c>
      <c r="H17">
        <f>_xlfn.XLOOKUP(B17,RESULTADOS_15!D:D,RESULTADOS_15!AF:AF,0,0,1)</f>
        <v>4.2959299562539257E-6</v>
      </c>
      <c r="I17">
        <f>_xlfn.XLOOKUP(B17,RESULTADOS_15!D:D,RESULTADOS_15!AC:AC,0,0,1)</f>
        <v>183.93636547001961</v>
      </c>
      <c r="J17">
        <f>_xlfn.XLOOKUP(B17,RESULTADOS_15!D:D,RESULTADOS_15!G:G,0,0,1)</f>
        <v>17.23</v>
      </c>
      <c r="K17">
        <v>2.8723840000000003</v>
      </c>
      <c r="N17">
        <f>_xlfn.XLOOKUP(B17,RESULTADOS_15!D:D,RESULTADOS_15!AH:AH,0,0,1)</f>
        <v>183936.36547001949</v>
      </c>
    </row>
    <row r="18" spans="1:14" x14ac:dyDescent="0.25">
      <c r="A18" t="s">
        <v>67</v>
      </c>
      <c r="B18">
        <v>4.5101000000000004</v>
      </c>
      <c r="C18">
        <f>_xlfn.XLOOKUP(B18,RESULTADOS_16!D:D,RESULTADOS_16!B:B,0,0,1)</f>
        <v>90</v>
      </c>
      <c r="D18">
        <f>_xlfn.XLOOKUP(B18,RESULTADOS_16!D:D,RESULTADOS_16!L:L,0,0,1)</f>
        <v>3</v>
      </c>
      <c r="E18">
        <f>_xlfn.XLOOKUP(B18,RESULTADOS_16!D:D,RESULTADOS_16!I:I,0,0,1)</f>
        <v>59</v>
      </c>
      <c r="F18">
        <f>_xlfn.XLOOKUP(B18,RESULTADOS_16!D:D,RESULTADOS_16!F:F,0,0,1)</f>
        <v>17.649999999999999</v>
      </c>
      <c r="G18">
        <f>_xlfn.XLOOKUP(B18,RESULTADOS_16!D:D,RESULTADOS_16!M:M,0,0,1)</f>
        <v>0</v>
      </c>
      <c r="H18">
        <f>_xlfn.XLOOKUP(B18,RESULTADOS_16!D:D,RESULTADOS_16!AF:AF,0,0,1)</f>
        <v>4.2798690768979493E-6</v>
      </c>
      <c r="I18">
        <f>_xlfn.XLOOKUP(B18,RESULTADOS_16!D:D,RESULTADOS_16!AC:AC,0,0,1)</f>
        <v>185.87600358635891</v>
      </c>
      <c r="J18">
        <f>_xlfn.XLOOKUP(B18,RESULTADOS_16!D:D,RESULTADOS_16!G:G,0,0,1)</f>
        <v>17.95</v>
      </c>
      <c r="K18">
        <v>2.8864640000000001</v>
      </c>
      <c r="N18">
        <f>_xlfn.XLOOKUP(B18,RESULTADOS_16!D:D,RESULTADOS_16!AH:AH,0,0,1)</f>
        <v>185876.00358635889</v>
      </c>
    </row>
    <row r="19" spans="1:14" x14ac:dyDescent="0.25">
      <c r="A19" t="s">
        <v>68</v>
      </c>
      <c r="B19">
        <v>4.5266000000000002</v>
      </c>
      <c r="C19">
        <f>_xlfn.XLOOKUP(B19,RESULTADOS_17!D:D,RESULTADOS_17!B:B,0,0,1)</f>
        <v>95</v>
      </c>
      <c r="D19">
        <f>_xlfn.XLOOKUP(B19,RESULTADOS_17!D:D,RESULTADOS_17!L:L,0,0,1)</f>
        <v>3</v>
      </c>
      <c r="E19">
        <f>_xlfn.XLOOKUP(B19,RESULTADOS_17!D:D,RESULTADOS_17!I:I,0,0,1)</f>
        <v>56</v>
      </c>
      <c r="F19">
        <f>_xlfn.XLOOKUP(B19,RESULTADOS_17!D:D,RESULTADOS_17!F:F,0,0,1)</f>
        <v>17.54</v>
      </c>
      <c r="G19">
        <f>_xlfn.XLOOKUP(B19,RESULTADOS_17!D:D,RESULTADOS_17!M:M,0,0,1)</f>
        <v>0</v>
      </c>
      <c r="H19">
        <f>_xlfn.XLOOKUP(B19,RESULTADOS_17!D:D,RESULTADOS_17!AF:AF,0,0,1)</f>
        <v>4.260092125870363E-6</v>
      </c>
      <c r="I19">
        <f>_xlfn.XLOOKUP(B19,RESULTADOS_17!D:D,RESULTADOS_17!AC:AC,0,0,1)</f>
        <v>187.9961357532579</v>
      </c>
      <c r="J19">
        <f>_xlfn.XLOOKUP(B19,RESULTADOS_17!D:D,RESULTADOS_17!G:G,0,0,1)</f>
        <v>18.79</v>
      </c>
      <c r="K19">
        <v>2.897024</v>
      </c>
      <c r="N19">
        <f>_xlfn.XLOOKUP(B19,RESULTADOS_17!D:D,RESULTADOS_17!AH:AH,0,0,1)</f>
        <v>187996.1357532579</v>
      </c>
    </row>
    <row r="20" spans="1:14" x14ac:dyDescent="0.25">
      <c r="A20" t="s">
        <v>69</v>
      </c>
      <c r="B20">
        <v>4.5452000000000004</v>
      </c>
      <c r="C20">
        <f>_xlfn.XLOOKUP(B20,RESULTADOS_18!D:D,RESULTADOS_18!B:B,0,0,1)</f>
        <v>100</v>
      </c>
      <c r="D20">
        <f>_xlfn.XLOOKUP(B20,RESULTADOS_18!D:D,RESULTADOS_18!L:L,0,0,1)</f>
        <v>3</v>
      </c>
      <c r="E20">
        <f>_xlfn.XLOOKUP(B20,RESULTADOS_18!D:D,RESULTADOS_18!I:I,0,0,1)</f>
        <v>53</v>
      </c>
      <c r="F20">
        <f>_xlfn.XLOOKUP(B20,RESULTADOS_18!D:D,RESULTADOS_18!F:F,0,0,1)</f>
        <v>17.420000000000002</v>
      </c>
      <c r="G20">
        <f>_xlfn.XLOOKUP(B20,RESULTADOS_18!D:D,RESULTADOS_18!M:M,0,0,1)</f>
        <v>0</v>
      </c>
      <c r="H20">
        <f>_xlfn.XLOOKUP(B20,RESULTADOS_18!D:D,RESULTADOS_18!AF:AF,0,0,1)</f>
        <v>4.2436729593441008E-6</v>
      </c>
      <c r="I20">
        <f>_xlfn.XLOOKUP(B20,RESULTADOS_18!D:D,RESULTADOS_18!AC:AC,0,0,1)</f>
        <v>190.02911352070129</v>
      </c>
      <c r="J20">
        <f>_xlfn.XLOOKUP(B20,RESULTADOS_18!D:D,RESULTADOS_18!G:G,0,0,1)</f>
        <v>19.72</v>
      </c>
      <c r="K20">
        <v>2.9089280000000004</v>
      </c>
      <c r="N20">
        <f>_xlfn.XLOOKUP(B20,RESULTADOS_18!D:D,RESULTADOS_18!AH:AH,0,0,1)</f>
        <v>190029.11352070139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3.9156</v>
      </c>
      <c r="E2">
        <v>25.54</v>
      </c>
      <c r="F2">
        <v>20.16</v>
      </c>
      <c r="G2">
        <v>9.5299999999999994</v>
      </c>
      <c r="H2">
        <v>0.14000000000000001</v>
      </c>
      <c r="I2">
        <v>127</v>
      </c>
      <c r="J2">
        <v>124.63</v>
      </c>
      <c r="K2">
        <v>45</v>
      </c>
      <c r="L2">
        <v>1</v>
      </c>
      <c r="M2">
        <v>125</v>
      </c>
      <c r="N2">
        <v>18.64</v>
      </c>
      <c r="O2">
        <v>15605.44</v>
      </c>
      <c r="P2">
        <v>174.21</v>
      </c>
      <c r="Q2">
        <v>5162.2299999999996</v>
      </c>
      <c r="R2">
        <v>266.69</v>
      </c>
      <c r="S2">
        <v>107.96</v>
      </c>
      <c r="T2">
        <v>79112.570000000007</v>
      </c>
      <c r="U2">
        <v>0.4</v>
      </c>
      <c r="V2">
        <v>0.76</v>
      </c>
      <c r="W2">
        <v>0.42</v>
      </c>
      <c r="X2">
        <v>4.75</v>
      </c>
      <c r="Y2">
        <v>2</v>
      </c>
      <c r="Z2">
        <v>10</v>
      </c>
      <c r="AA2">
        <v>167.55656091550799</v>
      </c>
      <c r="AB2">
        <v>229.2582787182555</v>
      </c>
      <c r="AC2">
        <v>207.3781903634663</v>
      </c>
      <c r="AD2">
        <v>167556.56091550799</v>
      </c>
      <c r="AE2">
        <v>229258.27871825549</v>
      </c>
      <c r="AF2">
        <v>3.9399744966505334E-6</v>
      </c>
      <c r="AG2">
        <v>9</v>
      </c>
      <c r="AH2">
        <v>207378.1903634663</v>
      </c>
    </row>
    <row r="3" spans="1:34" x14ac:dyDescent="0.25">
      <c r="A3">
        <v>1</v>
      </c>
      <c r="B3">
        <v>60</v>
      </c>
      <c r="C3" t="s">
        <v>34</v>
      </c>
      <c r="D3">
        <v>4.3369</v>
      </c>
      <c r="E3">
        <v>23.06</v>
      </c>
      <c r="F3">
        <v>18.7</v>
      </c>
      <c r="G3">
        <v>12.9</v>
      </c>
      <c r="H3">
        <v>0.28000000000000003</v>
      </c>
      <c r="I3">
        <v>87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147.80000000000001</v>
      </c>
      <c r="Q3">
        <v>5161.99</v>
      </c>
      <c r="R3">
        <v>213.93</v>
      </c>
      <c r="S3">
        <v>107.96</v>
      </c>
      <c r="T3">
        <v>52933.89</v>
      </c>
      <c r="U3">
        <v>0.5</v>
      </c>
      <c r="V3">
        <v>0.82</v>
      </c>
      <c r="W3">
        <v>0.47</v>
      </c>
      <c r="X3">
        <v>3.29</v>
      </c>
      <c r="Y3">
        <v>2</v>
      </c>
      <c r="Z3">
        <v>10</v>
      </c>
      <c r="AA3">
        <v>140.0528038022143</v>
      </c>
      <c r="AB3">
        <v>191.62642485573821</v>
      </c>
      <c r="AC3">
        <v>173.33786781693709</v>
      </c>
      <c r="AD3">
        <v>140052.8038022143</v>
      </c>
      <c r="AE3">
        <v>191626.42485573821</v>
      </c>
      <c r="AF3">
        <v>4.3638970769546669E-6</v>
      </c>
      <c r="AG3">
        <v>8</v>
      </c>
      <c r="AH3">
        <v>173337.8678169371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3.2641</v>
      </c>
      <c r="E2">
        <v>30.64</v>
      </c>
      <c r="F2">
        <v>22.45</v>
      </c>
      <c r="G2">
        <v>7.4</v>
      </c>
      <c r="H2">
        <v>0.11</v>
      </c>
      <c r="I2">
        <v>182</v>
      </c>
      <c r="J2">
        <v>159.12</v>
      </c>
      <c r="K2">
        <v>50.28</v>
      </c>
      <c r="L2">
        <v>1</v>
      </c>
      <c r="M2">
        <v>180</v>
      </c>
      <c r="N2">
        <v>27.84</v>
      </c>
      <c r="O2">
        <v>19859.16</v>
      </c>
      <c r="P2">
        <v>249.01</v>
      </c>
      <c r="Q2">
        <v>5163.87</v>
      </c>
      <c r="R2">
        <v>343.44</v>
      </c>
      <c r="S2">
        <v>107.96</v>
      </c>
      <c r="T2">
        <v>117216.68</v>
      </c>
      <c r="U2">
        <v>0.31</v>
      </c>
      <c r="V2">
        <v>0.68</v>
      </c>
      <c r="W2">
        <v>0.51</v>
      </c>
      <c r="X2">
        <v>7.03</v>
      </c>
      <c r="Y2">
        <v>2</v>
      </c>
      <c r="Z2">
        <v>10</v>
      </c>
      <c r="AA2">
        <v>237.23650277249871</v>
      </c>
      <c r="AB2">
        <v>324.59744922902081</v>
      </c>
      <c r="AC2">
        <v>293.61832425008072</v>
      </c>
      <c r="AD2">
        <v>237236.5027724987</v>
      </c>
      <c r="AE2">
        <v>324597.44922902068</v>
      </c>
      <c r="AF2">
        <v>3.1526589092091522E-6</v>
      </c>
      <c r="AG2">
        <v>10</v>
      </c>
      <c r="AH2">
        <v>293618.32425008068</v>
      </c>
    </row>
    <row r="3" spans="1:34" x14ac:dyDescent="0.25">
      <c r="A3">
        <v>1</v>
      </c>
      <c r="B3">
        <v>80</v>
      </c>
      <c r="C3" t="s">
        <v>34</v>
      </c>
      <c r="D3">
        <v>4.4809999999999999</v>
      </c>
      <c r="E3">
        <v>22.32</v>
      </c>
      <c r="F3">
        <v>17.87</v>
      </c>
      <c r="G3">
        <v>16.239999999999998</v>
      </c>
      <c r="H3">
        <v>0.22</v>
      </c>
      <c r="I3">
        <v>66</v>
      </c>
      <c r="J3">
        <v>160.54</v>
      </c>
      <c r="K3">
        <v>50.28</v>
      </c>
      <c r="L3">
        <v>2</v>
      </c>
      <c r="M3">
        <v>4</v>
      </c>
      <c r="N3">
        <v>28.26</v>
      </c>
      <c r="O3">
        <v>20034.400000000001</v>
      </c>
      <c r="P3">
        <v>162.18</v>
      </c>
      <c r="Q3">
        <v>5161.8100000000004</v>
      </c>
      <c r="R3">
        <v>187.24</v>
      </c>
      <c r="S3">
        <v>107.96</v>
      </c>
      <c r="T3">
        <v>39693.33</v>
      </c>
      <c r="U3">
        <v>0.57999999999999996</v>
      </c>
      <c r="V3">
        <v>0.86</v>
      </c>
      <c r="W3">
        <v>0.4</v>
      </c>
      <c r="X3">
        <v>2.4500000000000002</v>
      </c>
      <c r="Y3">
        <v>2</v>
      </c>
      <c r="Z3">
        <v>10</v>
      </c>
      <c r="AA3">
        <v>145.95147030256891</v>
      </c>
      <c r="AB3">
        <v>199.6972405923191</v>
      </c>
      <c r="AC3">
        <v>180.6384162270823</v>
      </c>
      <c r="AD3">
        <v>145951.47030256889</v>
      </c>
      <c r="AE3">
        <v>199697.24059231911</v>
      </c>
      <c r="AF3">
        <v>4.3280121847266349E-6</v>
      </c>
      <c r="AG3">
        <v>8</v>
      </c>
      <c r="AH3">
        <v>180638.41622708231</v>
      </c>
    </row>
    <row r="4" spans="1:34" x14ac:dyDescent="0.25">
      <c r="A4">
        <v>2</v>
      </c>
      <c r="B4">
        <v>80</v>
      </c>
      <c r="C4" t="s">
        <v>34</v>
      </c>
      <c r="D4">
        <v>4.4779999999999998</v>
      </c>
      <c r="E4">
        <v>22.33</v>
      </c>
      <c r="F4">
        <v>17.88</v>
      </c>
      <c r="G4">
        <v>16.25</v>
      </c>
      <c r="H4">
        <v>0.33</v>
      </c>
      <c r="I4">
        <v>66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163.55000000000001</v>
      </c>
      <c r="Q4">
        <v>5161.67</v>
      </c>
      <c r="R4">
        <v>187.61</v>
      </c>
      <c r="S4">
        <v>107.96</v>
      </c>
      <c r="T4">
        <v>39880.82</v>
      </c>
      <c r="U4">
        <v>0.57999999999999996</v>
      </c>
      <c r="V4">
        <v>0.86</v>
      </c>
      <c r="W4">
        <v>0.41</v>
      </c>
      <c r="X4">
        <v>2.4700000000000002</v>
      </c>
      <c r="Y4">
        <v>2</v>
      </c>
      <c r="Z4">
        <v>10</v>
      </c>
      <c r="AA4">
        <v>146.43417547527139</v>
      </c>
      <c r="AB4">
        <v>200.3576991050596</v>
      </c>
      <c r="AC4">
        <v>181.23584150632641</v>
      </c>
      <c r="AD4">
        <v>146434.17547527139</v>
      </c>
      <c r="AE4">
        <v>200357.69910505961</v>
      </c>
      <c r="AF4">
        <v>4.3251146090617879E-6</v>
      </c>
      <c r="AG4">
        <v>8</v>
      </c>
      <c r="AH4">
        <v>181235.8415063264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3.9140000000000001</v>
      </c>
      <c r="E2">
        <v>25.55</v>
      </c>
      <c r="F2">
        <v>21.09</v>
      </c>
      <c r="G2">
        <v>8.49</v>
      </c>
      <c r="H2">
        <v>0.22</v>
      </c>
      <c r="I2">
        <v>149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129.19999999999999</v>
      </c>
      <c r="Q2">
        <v>5162.6499999999996</v>
      </c>
      <c r="R2">
        <v>290.86</v>
      </c>
      <c r="S2">
        <v>107.96</v>
      </c>
      <c r="T2">
        <v>91088.12</v>
      </c>
      <c r="U2">
        <v>0.37</v>
      </c>
      <c r="V2">
        <v>0.73</v>
      </c>
      <c r="W2">
        <v>0.66</v>
      </c>
      <c r="X2">
        <v>5.68</v>
      </c>
      <c r="Y2">
        <v>2</v>
      </c>
      <c r="Z2">
        <v>10</v>
      </c>
      <c r="AA2">
        <v>143.4017230092611</v>
      </c>
      <c r="AB2">
        <v>196.2085638587055</v>
      </c>
      <c r="AC2">
        <v>177.48269390453521</v>
      </c>
      <c r="AD2">
        <v>143401.7230092611</v>
      </c>
      <c r="AE2">
        <v>196208.56385870549</v>
      </c>
      <c r="AF2">
        <v>4.218342633133466E-6</v>
      </c>
      <c r="AG2">
        <v>9</v>
      </c>
      <c r="AH2">
        <v>177482.69390453509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4.1646000000000001</v>
      </c>
      <c r="E2">
        <v>24.01</v>
      </c>
      <c r="F2">
        <v>19.55</v>
      </c>
      <c r="G2">
        <v>10.76</v>
      </c>
      <c r="H2">
        <v>0.16</v>
      </c>
      <c r="I2">
        <v>109</v>
      </c>
      <c r="J2">
        <v>107.41</v>
      </c>
      <c r="K2">
        <v>41.65</v>
      </c>
      <c r="L2">
        <v>1</v>
      </c>
      <c r="M2">
        <v>34</v>
      </c>
      <c r="N2">
        <v>14.77</v>
      </c>
      <c r="O2">
        <v>13481.73</v>
      </c>
      <c r="P2">
        <v>142.38</v>
      </c>
      <c r="Q2">
        <v>5162.16</v>
      </c>
      <c r="R2">
        <v>242.92</v>
      </c>
      <c r="S2">
        <v>107.96</v>
      </c>
      <c r="T2">
        <v>67321.919999999998</v>
      </c>
      <c r="U2">
        <v>0.44</v>
      </c>
      <c r="V2">
        <v>0.78</v>
      </c>
      <c r="W2">
        <v>0.49</v>
      </c>
      <c r="X2">
        <v>4.1399999999999997</v>
      </c>
      <c r="Y2">
        <v>2</v>
      </c>
      <c r="Z2">
        <v>10</v>
      </c>
      <c r="AA2">
        <v>139.34423798987351</v>
      </c>
      <c r="AB2">
        <v>190.6569338515765</v>
      </c>
      <c r="AC2">
        <v>172.46090367352309</v>
      </c>
      <c r="AD2">
        <v>139344.23798987351</v>
      </c>
      <c r="AE2">
        <v>190656.9338515765</v>
      </c>
      <c r="AF2">
        <v>4.2939372594271793E-6</v>
      </c>
      <c r="AG2">
        <v>8</v>
      </c>
      <c r="AH2">
        <v>172460.90367352311</v>
      </c>
    </row>
    <row r="3" spans="1:34" x14ac:dyDescent="0.25">
      <c r="A3">
        <v>1</v>
      </c>
      <c r="B3">
        <v>50</v>
      </c>
      <c r="C3" t="s">
        <v>34</v>
      </c>
      <c r="D3">
        <v>4.2054</v>
      </c>
      <c r="E3">
        <v>23.78</v>
      </c>
      <c r="F3">
        <v>19.41</v>
      </c>
      <c r="G3">
        <v>11.09</v>
      </c>
      <c r="H3">
        <v>0.32</v>
      </c>
      <c r="I3">
        <v>105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141.5</v>
      </c>
      <c r="Q3">
        <v>5162.3500000000004</v>
      </c>
      <c r="R3">
        <v>236.77</v>
      </c>
      <c r="S3">
        <v>107.96</v>
      </c>
      <c r="T3">
        <v>64263.63</v>
      </c>
      <c r="U3">
        <v>0.46</v>
      </c>
      <c r="V3">
        <v>0.79</v>
      </c>
      <c r="W3">
        <v>0.52</v>
      </c>
      <c r="X3">
        <v>3.99</v>
      </c>
      <c r="Y3">
        <v>2</v>
      </c>
      <c r="Z3">
        <v>10</v>
      </c>
      <c r="AA3">
        <v>138.16299064260289</v>
      </c>
      <c r="AB3">
        <v>189.04069911808679</v>
      </c>
      <c r="AC3">
        <v>170.99892011459741</v>
      </c>
      <c r="AD3">
        <v>138162.99064260299</v>
      </c>
      <c r="AE3">
        <v>189040.69911808681</v>
      </c>
      <c r="AF3">
        <v>4.3360043583525584E-6</v>
      </c>
      <c r="AG3">
        <v>8</v>
      </c>
      <c r="AH3">
        <v>170998.92011459739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3.5602999999999998</v>
      </c>
      <c r="E2">
        <v>28.09</v>
      </c>
      <c r="F2">
        <v>23.4</v>
      </c>
      <c r="G2">
        <v>6.75</v>
      </c>
      <c r="H2">
        <v>0.28000000000000003</v>
      </c>
      <c r="I2">
        <v>208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122.21</v>
      </c>
      <c r="Q2">
        <v>5164.43</v>
      </c>
      <c r="R2">
        <v>365.29</v>
      </c>
      <c r="S2">
        <v>107.96</v>
      </c>
      <c r="T2">
        <v>128010.61</v>
      </c>
      <c r="U2">
        <v>0.3</v>
      </c>
      <c r="V2">
        <v>0.66</v>
      </c>
      <c r="W2">
        <v>0.83</v>
      </c>
      <c r="X2">
        <v>7.98</v>
      </c>
      <c r="Y2">
        <v>2</v>
      </c>
      <c r="Z2">
        <v>10</v>
      </c>
      <c r="AA2">
        <v>152.67189181937019</v>
      </c>
      <c r="AB2">
        <v>208.8924177956745</v>
      </c>
      <c r="AC2">
        <v>188.95601862366459</v>
      </c>
      <c r="AD2">
        <v>152671.89181937021</v>
      </c>
      <c r="AE2">
        <v>208892.4177956745</v>
      </c>
      <c r="AF2">
        <v>3.985192575158863E-6</v>
      </c>
      <c r="AG2">
        <v>10</v>
      </c>
      <c r="AH2">
        <v>188956.01862366471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3.1206999999999998</v>
      </c>
      <c r="E2">
        <v>32.04</v>
      </c>
      <c r="F2">
        <v>23.03</v>
      </c>
      <c r="G2">
        <v>7.05</v>
      </c>
      <c r="H2">
        <v>0.11</v>
      </c>
      <c r="I2">
        <v>196</v>
      </c>
      <c r="J2">
        <v>167.88</v>
      </c>
      <c r="K2">
        <v>51.39</v>
      </c>
      <c r="L2">
        <v>1</v>
      </c>
      <c r="M2">
        <v>194</v>
      </c>
      <c r="N2">
        <v>30.49</v>
      </c>
      <c r="O2">
        <v>20939.59</v>
      </c>
      <c r="P2">
        <v>267.76</v>
      </c>
      <c r="Q2">
        <v>5163.3</v>
      </c>
      <c r="R2">
        <v>363.31</v>
      </c>
      <c r="S2">
        <v>107.96</v>
      </c>
      <c r="T2">
        <v>127080.58</v>
      </c>
      <c r="U2">
        <v>0.3</v>
      </c>
      <c r="V2">
        <v>0.67</v>
      </c>
      <c r="W2">
        <v>0.53</v>
      </c>
      <c r="X2">
        <v>7.61</v>
      </c>
      <c r="Y2">
        <v>2</v>
      </c>
      <c r="Z2">
        <v>10</v>
      </c>
      <c r="AA2">
        <v>263.98102422871023</v>
      </c>
      <c r="AB2">
        <v>361.19048337057649</v>
      </c>
      <c r="AC2">
        <v>326.71897057171509</v>
      </c>
      <c r="AD2">
        <v>263981.02422871022</v>
      </c>
      <c r="AE2">
        <v>361190.48337057652</v>
      </c>
      <c r="AF2">
        <v>2.9870788561934048E-6</v>
      </c>
      <c r="AG2">
        <v>11</v>
      </c>
      <c r="AH2">
        <v>326718.97057171521</v>
      </c>
    </row>
    <row r="3" spans="1:34" x14ac:dyDescent="0.25">
      <c r="A3">
        <v>1</v>
      </c>
      <c r="B3">
        <v>85</v>
      </c>
      <c r="C3" t="s">
        <v>34</v>
      </c>
      <c r="D3">
        <v>4.3887</v>
      </c>
      <c r="E3">
        <v>22.79</v>
      </c>
      <c r="F3">
        <v>18.21</v>
      </c>
      <c r="G3">
        <v>16.809999999999999</v>
      </c>
      <c r="H3">
        <v>0.21</v>
      </c>
      <c r="I3">
        <v>65</v>
      </c>
      <c r="J3">
        <v>169.33</v>
      </c>
      <c r="K3">
        <v>51.39</v>
      </c>
      <c r="L3">
        <v>2</v>
      </c>
      <c r="M3">
        <v>27</v>
      </c>
      <c r="N3">
        <v>30.94</v>
      </c>
      <c r="O3">
        <v>21118.46</v>
      </c>
      <c r="P3">
        <v>172.89</v>
      </c>
      <c r="Q3">
        <v>5161.28</v>
      </c>
      <c r="R3">
        <v>200.77</v>
      </c>
      <c r="S3">
        <v>107.96</v>
      </c>
      <c r="T3">
        <v>46465.88</v>
      </c>
      <c r="U3">
        <v>0.54</v>
      </c>
      <c r="V3">
        <v>0.84</v>
      </c>
      <c r="W3">
        <v>0.37</v>
      </c>
      <c r="X3">
        <v>2.8</v>
      </c>
      <c r="Y3">
        <v>2</v>
      </c>
      <c r="Z3">
        <v>10</v>
      </c>
      <c r="AA3">
        <v>152.56414128573761</v>
      </c>
      <c r="AB3">
        <v>208.7449887619405</v>
      </c>
      <c r="AC3">
        <v>188.82266000999221</v>
      </c>
      <c r="AD3">
        <v>152564.1412857376</v>
      </c>
      <c r="AE3">
        <v>208744.98876194051</v>
      </c>
      <c r="AF3">
        <v>4.2007860339590473E-6</v>
      </c>
      <c r="AG3">
        <v>8</v>
      </c>
      <c r="AH3">
        <v>188822.66000999219</v>
      </c>
    </row>
    <row r="4" spans="1:34" x14ac:dyDescent="0.25">
      <c r="A4">
        <v>2</v>
      </c>
      <c r="B4">
        <v>85</v>
      </c>
      <c r="C4" t="s">
        <v>34</v>
      </c>
      <c r="D4">
        <v>4.4881000000000002</v>
      </c>
      <c r="E4">
        <v>22.28</v>
      </c>
      <c r="F4">
        <v>17.809999999999999</v>
      </c>
      <c r="G4">
        <v>17.23</v>
      </c>
      <c r="H4">
        <v>0.31</v>
      </c>
      <c r="I4">
        <v>62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167.96</v>
      </c>
      <c r="Q4">
        <v>5162.17</v>
      </c>
      <c r="R4">
        <v>185.28</v>
      </c>
      <c r="S4">
        <v>107.96</v>
      </c>
      <c r="T4">
        <v>38734.620000000003</v>
      </c>
      <c r="U4">
        <v>0.57999999999999996</v>
      </c>
      <c r="V4">
        <v>0.86</v>
      </c>
      <c r="W4">
        <v>0.4</v>
      </c>
      <c r="X4">
        <v>2.39</v>
      </c>
      <c r="Y4">
        <v>2</v>
      </c>
      <c r="Z4">
        <v>10</v>
      </c>
      <c r="AA4">
        <v>148.61613350679471</v>
      </c>
      <c r="AB4">
        <v>203.343150344983</v>
      </c>
      <c r="AC4">
        <v>183.93636547001961</v>
      </c>
      <c r="AD4">
        <v>148616.13350679481</v>
      </c>
      <c r="AE4">
        <v>203343.15034498301</v>
      </c>
      <c r="AF4">
        <v>4.2959299562539257E-6</v>
      </c>
      <c r="AG4">
        <v>8</v>
      </c>
      <c r="AH4">
        <v>183936.36547001949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3.3047</v>
      </c>
      <c r="E2">
        <v>30.26</v>
      </c>
      <c r="F2">
        <v>25.35</v>
      </c>
      <c r="G2">
        <v>5.87</v>
      </c>
      <c r="H2">
        <v>0.34</v>
      </c>
      <c r="I2">
        <v>259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117.92</v>
      </c>
      <c r="Q2">
        <v>5166.9799999999996</v>
      </c>
      <c r="R2">
        <v>427.61</v>
      </c>
      <c r="S2">
        <v>107.96</v>
      </c>
      <c r="T2">
        <v>158914.4</v>
      </c>
      <c r="U2">
        <v>0.25</v>
      </c>
      <c r="V2">
        <v>0.61</v>
      </c>
      <c r="W2">
        <v>0.98</v>
      </c>
      <c r="X2">
        <v>9.92</v>
      </c>
      <c r="Y2">
        <v>2</v>
      </c>
      <c r="Z2">
        <v>10</v>
      </c>
      <c r="AA2">
        <v>155.15441476280529</v>
      </c>
      <c r="AB2">
        <v>212.28911520806341</v>
      </c>
      <c r="AC2">
        <v>192.02854000231099</v>
      </c>
      <c r="AD2">
        <v>155154.4147628053</v>
      </c>
      <c r="AE2">
        <v>212289.11520806339</v>
      </c>
      <c r="AF2">
        <v>3.785580195673761E-6</v>
      </c>
      <c r="AG2">
        <v>10</v>
      </c>
      <c r="AH2">
        <v>192028.540002311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3.7210999999999999</v>
      </c>
      <c r="E2">
        <v>26.87</v>
      </c>
      <c r="F2">
        <v>20.83</v>
      </c>
      <c r="G2">
        <v>8.8000000000000007</v>
      </c>
      <c r="H2">
        <v>0.13</v>
      </c>
      <c r="I2">
        <v>142</v>
      </c>
      <c r="J2">
        <v>133.21</v>
      </c>
      <c r="K2">
        <v>46.47</v>
      </c>
      <c r="L2">
        <v>1</v>
      </c>
      <c r="M2">
        <v>140</v>
      </c>
      <c r="N2">
        <v>20.75</v>
      </c>
      <c r="O2">
        <v>16663.419999999998</v>
      </c>
      <c r="P2">
        <v>194.53</v>
      </c>
      <c r="Q2">
        <v>5162.87</v>
      </c>
      <c r="R2">
        <v>289.10000000000002</v>
      </c>
      <c r="S2">
        <v>107.96</v>
      </c>
      <c r="T2">
        <v>90243.14</v>
      </c>
      <c r="U2">
        <v>0.37</v>
      </c>
      <c r="V2">
        <v>0.74</v>
      </c>
      <c r="W2">
        <v>0.45</v>
      </c>
      <c r="X2">
        <v>5.41</v>
      </c>
      <c r="Y2">
        <v>2</v>
      </c>
      <c r="Z2">
        <v>10</v>
      </c>
      <c r="AA2">
        <v>182.6001936612202</v>
      </c>
      <c r="AB2">
        <v>249.8416407191653</v>
      </c>
      <c r="AC2">
        <v>225.99710518394579</v>
      </c>
      <c r="AD2">
        <v>182600.1936612202</v>
      </c>
      <c r="AE2">
        <v>249841.6407191653</v>
      </c>
      <c r="AF2">
        <v>3.7029916552126111E-6</v>
      </c>
      <c r="AG2">
        <v>9</v>
      </c>
      <c r="AH2">
        <v>225997.10518394591</v>
      </c>
    </row>
    <row r="3" spans="1:34" x14ac:dyDescent="0.25">
      <c r="A3">
        <v>1</v>
      </c>
      <c r="B3">
        <v>65</v>
      </c>
      <c r="C3" t="s">
        <v>34</v>
      </c>
      <c r="D3">
        <v>4.3651</v>
      </c>
      <c r="E3">
        <v>22.91</v>
      </c>
      <c r="F3">
        <v>18.52</v>
      </c>
      <c r="G3">
        <v>13.72</v>
      </c>
      <c r="H3">
        <v>0.26</v>
      </c>
      <c r="I3">
        <v>81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152.27000000000001</v>
      </c>
      <c r="Q3">
        <v>5161.7700000000004</v>
      </c>
      <c r="R3">
        <v>208.27</v>
      </c>
      <c r="S3">
        <v>107.96</v>
      </c>
      <c r="T3">
        <v>50132.5</v>
      </c>
      <c r="U3">
        <v>0.52</v>
      </c>
      <c r="V3">
        <v>0.83</v>
      </c>
      <c r="W3">
        <v>0.46</v>
      </c>
      <c r="X3">
        <v>3.11</v>
      </c>
      <c r="Y3">
        <v>2</v>
      </c>
      <c r="Z3">
        <v>10</v>
      </c>
      <c r="AA3">
        <v>142.10873902672949</v>
      </c>
      <c r="AB3">
        <v>194.43944613137921</v>
      </c>
      <c r="AC3">
        <v>175.88241829013191</v>
      </c>
      <c r="AD3">
        <v>142108.73902672951</v>
      </c>
      <c r="AE3">
        <v>194439.4461313792</v>
      </c>
      <c r="AF3">
        <v>4.3438576964254044E-6</v>
      </c>
      <c r="AG3">
        <v>8</v>
      </c>
      <c r="AH3">
        <v>175882.4182901319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3.4055</v>
      </c>
      <c r="E2">
        <v>29.36</v>
      </c>
      <c r="F2">
        <v>21.92</v>
      </c>
      <c r="G2">
        <v>7.78</v>
      </c>
      <c r="H2">
        <v>0.12</v>
      </c>
      <c r="I2">
        <v>169</v>
      </c>
      <c r="J2">
        <v>150.44</v>
      </c>
      <c r="K2">
        <v>49.1</v>
      </c>
      <c r="L2">
        <v>1</v>
      </c>
      <c r="M2">
        <v>167</v>
      </c>
      <c r="N2">
        <v>25.34</v>
      </c>
      <c r="O2">
        <v>18787.759999999998</v>
      </c>
      <c r="P2">
        <v>231.21</v>
      </c>
      <c r="Q2">
        <v>5162.97</v>
      </c>
      <c r="R2">
        <v>325.54000000000002</v>
      </c>
      <c r="S2">
        <v>107.96</v>
      </c>
      <c r="T2">
        <v>108331.52</v>
      </c>
      <c r="U2">
        <v>0.33</v>
      </c>
      <c r="V2">
        <v>0.7</v>
      </c>
      <c r="W2">
        <v>0.5</v>
      </c>
      <c r="X2">
        <v>6.51</v>
      </c>
      <c r="Y2">
        <v>2</v>
      </c>
      <c r="Z2">
        <v>10</v>
      </c>
      <c r="AA2">
        <v>221.08511340325651</v>
      </c>
      <c r="AB2">
        <v>302.49840574502468</v>
      </c>
      <c r="AC2">
        <v>273.6283824599879</v>
      </c>
      <c r="AD2">
        <v>221085.11340325649</v>
      </c>
      <c r="AE2">
        <v>302498.40574502468</v>
      </c>
      <c r="AF2">
        <v>3.320473766307709E-6</v>
      </c>
      <c r="AG2">
        <v>10</v>
      </c>
      <c r="AH2">
        <v>273628.38245998789</v>
      </c>
    </row>
    <row r="3" spans="1:34" x14ac:dyDescent="0.25">
      <c r="A3">
        <v>1</v>
      </c>
      <c r="B3">
        <v>75</v>
      </c>
      <c r="C3" t="s">
        <v>34</v>
      </c>
      <c r="D3">
        <v>4.4459</v>
      </c>
      <c r="E3">
        <v>22.49</v>
      </c>
      <c r="F3">
        <v>18.079999999999998</v>
      </c>
      <c r="G3">
        <v>15.5</v>
      </c>
      <c r="H3">
        <v>0.23</v>
      </c>
      <c r="I3">
        <v>70</v>
      </c>
      <c r="J3">
        <v>151.83000000000001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158.76</v>
      </c>
      <c r="Q3">
        <v>5161</v>
      </c>
      <c r="R3">
        <v>194.33</v>
      </c>
      <c r="S3">
        <v>107.96</v>
      </c>
      <c r="T3">
        <v>43220.34</v>
      </c>
      <c r="U3">
        <v>0.56000000000000005</v>
      </c>
      <c r="V3">
        <v>0.85</v>
      </c>
      <c r="W3">
        <v>0.41</v>
      </c>
      <c r="X3">
        <v>2.67</v>
      </c>
      <c r="Y3">
        <v>2</v>
      </c>
      <c r="Z3">
        <v>10</v>
      </c>
      <c r="AA3">
        <v>144.64629307487391</v>
      </c>
      <c r="AB3">
        <v>197.91143952903229</v>
      </c>
      <c r="AC3">
        <v>179.02304951088749</v>
      </c>
      <c r="AD3">
        <v>144646.29307487389</v>
      </c>
      <c r="AE3">
        <v>197911.4395290323</v>
      </c>
      <c r="AF3">
        <v>4.3348977588099959E-6</v>
      </c>
      <c r="AG3">
        <v>8</v>
      </c>
      <c r="AH3">
        <v>179023.0495108875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2.8462999999999998</v>
      </c>
      <c r="E2">
        <v>35.130000000000003</v>
      </c>
      <c r="F2">
        <v>24.29</v>
      </c>
      <c r="G2">
        <v>6.48</v>
      </c>
      <c r="H2">
        <v>0.1</v>
      </c>
      <c r="I2">
        <v>225</v>
      </c>
      <c r="J2">
        <v>185.69</v>
      </c>
      <c r="K2">
        <v>53.44</v>
      </c>
      <c r="L2">
        <v>1</v>
      </c>
      <c r="M2">
        <v>223</v>
      </c>
      <c r="N2">
        <v>36.26</v>
      </c>
      <c r="O2">
        <v>23136.14</v>
      </c>
      <c r="P2">
        <v>307.27</v>
      </c>
      <c r="Q2">
        <v>5164.71</v>
      </c>
      <c r="R2">
        <v>405.37</v>
      </c>
      <c r="S2">
        <v>107.96</v>
      </c>
      <c r="T2">
        <v>147965.14000000001</v>
      </c>
      <c r="U2">
        <v>0.27</v>
      </c>
      <c r="V2">
        <v>0.63</v>
      </c>
      <c r="W2">
        <v>0.57999999999999996</v>
      </c>
      <c r="X2">
        <v>8.8699999999999992</v>
      </c>
      <c r="Y2">
        <v>2</v>
      </c>
      <c r="Z2">
        <v>10</v>
      </c>
      <c r="AA2">
        <v>314.7879694644339</v>
      </c>
      <c r="AB2">
        <v>430.70678728632419</v>
      </c>
      <c r="AC2">
        <v>389.60073600848932</v>
      </c>
      <c r="AD2">
        <v>314787.9694644339</v>
      </c>
      <c r="AE2">
        <v>430706.78728632431</v>
      </c>
      <c r="AF2">
        <v>2.6787213842320539E-6</v>
      </c>
      <c r="AG2">
        <v>12</v>
      </c>
      <c r="AH2">
        <v>389600.73600848927</v>
      </c>
    </row>
    <row r="3" spans="1:34" x14ac:dyDescent="0.25">
      <c r="A3">
        <v>1</v>
      </c>
      <c r="B3">
        <v>95</v>
      </c>
      <c r="C3" t="s">
        <v>34</v>
      </c>
      <c r="D3">
        <v>4.3392999999999997</v>
      </c>
      <c r="E3">
        <v>23.05</v>
      </c>
      <c r="F3">
        <v>17.97</v>
      </c>
      <c r="G3">
        <v>15.4</v>
      </c>
      <c r="H3">
        <v>0.19</v>
      </c>
      <c r="I3">
        <v>70</v>
      </c>
      <c r="J3">
        <v>187.21</v>
      </c>
      <c r="K3">
        <v>53.44</v>
      </c>
      <c r="L3">
        <v>2</v>
      </c>
      <c r="M3">
        <v>68</v>
      </c>
      <c r="N3">
        <v>36.770000000000003</v>
      </c>
      <c r="O3">
        <v>23322.880000000001</v>
      </c>
      <c r="P3">
        <v>191.66</v>
      </c>
      <c r="Q3">
        <v>5161.74</v>
      </c>
      <c r="R3">
        <v>194.45</v>
      </c>
      <c r="S3">
        <v>107.96</v>
      </c>
      <c r="T3">
        <v>43281.82</v>
      </c>
      <c r="U3">
        <v>0.56000000000000005</v>
      </c>
      <c r="V3">
        <v>0.85</v>
      </c>
      <c r="W3">
        <v>0.3</v>
      </c>
      <c r="X3">
        <v>2.56</v>
      </c>
      <c r="Y3">
        <v>2</v>
      </c>
      <c r="Z3">
        <v>10</v>
      </c>
      <c r="AA3">
        <v>161.19479242352489</v>
      </c>
      <c r="AB3">
        <v>220.55382640611069</v>
      </c>
      <c r="AC3">
        <v>199.50447876321431</v>
      </c>
      <c r="AD3">
        <v>161194.79242352489</v>
      </c>
      <c r="AE3">
        <v>220553.82640611069</v>
      </c>
      <c r="AF3">
        <v>4.0838195912581784E-6</v>
      </c>
      <c r="AG3">
        <v>8</v>
      </c>
      <c r="AH3">
        <v>199504.47876321431</v>
      </c>
    </row>
    <row r="4" spans="1:34" x14ac:dyDescent="0.25">
      <c r="A4">
        <v>2</v>
      </c>
      <c r="B4">
        <v>95</v>
      </c>
      <c r="C4" t="s">
        <v>34</v>
      </c>
      <c r="D4">
        <v>4.5266000000000002</v>
      </c>
      <c r="E4">
        <v>22.09</v>
      </c>
      <c r="F4">
        <v>17.54</v>
      </c>
      <c r="G4">
        <v>18.79</v>
      </c>
      <c r="H4">
        <v>0.28000000000000003</v>
      </c>
      <c r="I4">
        <v>56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175.48</v>
      </c>
      <c r="Q4">
        <v>5161.13</v>
      </c>
      <c r="R4">
        <v>176.62</v>
      </c>
      <c r="S4">
        <v>107.96</v>
      </c>
      <c r="T4">
        <v>34434.57</v>
      </c>
      <c r="U4">
        <v>0.61</v>
      </c>
      <c r="V4">
        <v>0.87</v>
      </c>
      <c r="W4">
        <v>0.38</v>
      </c>
      <c r="X4">
        <v>2.13</v>
      </c>
      <c r="Y4">
        <v>2</v>
      </c>
      <c r="Z4">
        <v>10</v>
      </c>
      <c r="AA4">
        <v>151.896329681591</v>
      </c>
      <c r="AB4">
        <v>207.8312594633789</v>
      </c>
      <c r="AC4">
        <v>187.9961357532579</v>
      </c>
      <c r="AD4">
        <v>151896.32968159101</v>
      </c>
      <c r="AE4">
        <v>207831.2594633789</v>
      </c>
      <c r="AF4">
        <v>4.260092125870363E-6</v>
      </c>
      <c r="AG4">
        <v>8</v>
      </c>
      <c r="AH4">
        <v>187996.1357532579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2.7275999999999998</v>
      </c>
      <c r="E2">
        <v>36.659999999999997</v>
      </c>
      <c r="F2">
        <v>24.85</v>
      </c>
      <c r="G2">
        <v>6.24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326.42</v>
      </c>
      <c r="Q2">
        <v>5164.13</v>
      </c>
      <c r="R2">
        <v>424.8</v>
      </c>
      <c r="S2">
        <v>107.96</v>
      </c>
      <c r="T2">
        <v>157607.57</v>
      </c>
      <c r="U2">
        <v>0.25</v>
      </c>
      <c r="V2">
        <v>0.62</v>
      </c>
      <c r="W2">
        <v>0.59</v>
      </c>
      <c r="X2">
        <v>9.43</v>
      </c>
      <c r="Y2">
        <v>2</v>
      </c>
      <c r="Z2">
        <v>10</v>
      </c>
      <c r="AA2">
        <v>336.9615768895984</v>
      </c>
      <c r="AB2">
        <v>461.04569519595378</v>
      </c>
      <c r="AC2">
        <v>417.04414112814851</v>
      </c>
      <c r="AD2">
        <v>336961.57688959839</v>
      </c>
      <c r="AE2">
        <v>461045.69519595383</v>
      </c>
      <c r="AF2">
        <v>2.5466519325677571E-6</v>
      </c>
      <c r="AG2">
        <v>12</v>
      </c>
      <c r="AH2">
        <v>417044.14112814848</v>
      </c>
    </row>
    <row r="3" spans="1:34" x14ac:dyDescent="0.25">
      <c r="A3">
        <v>1</v>
      </c>
      <c r="B3">
        <v>100</v>
      </c>
      <c r="C3" t="s">
        <v>34</v>
      </c>
      <c r="D3">
        <v>4.3164999999999996</v>
      </c>
      <c r="E3">
        <v>23.17</v>
      </c>
      <c r="F3">
        <v>17.809999999999999</v>
      </c>
      <c r="G3">
        <v>14.64</v>
      </c>
      <c r="H3">
        <v>0.18</v>
      </c>
      <c r="I3">
        <v>73</v>
      </c>
      <c r="J3">
        <v>196.32</v>
      </c>
      <c r="K3">
        <v>54.38</v>
      </c>
      <c r="L3">
        <v>2</v>
      </c>
      <c r="M3">
        <v>71</v>
      </c>
      <c r="N3">
        <v>39.950000000000003</v>
      </c>
      <c r="O3">
        <v>24447.22</v>
      </c>
      <c r="P3">
        <v>199.94</v>
      </c>
      <c r="Q3">
        <v>5161.83</v>
      </c>
      <c r="R3">
        <v>188.05</v>
      </c>
      <c r="S3">
        <v>107.96</v>
      </c>
      <c r="T3">
        <v>40067.440000000002</v>
      </c>
      <c r="U3">
        <v>0.56999999999999995</v>
      </c>
      <c r="V3">
        <v>0.86</v>
      </c>
      <c r="W3">
        <v>0.32</v>
      </c>
      <c r="X3">
        <v>2.4</v>
      </c>
      <c r="Y3">
        <v>2</v>
      </c>
      <c r="Z3">
        <v>10</v>
      </c>
      <c r="AA3">
        <v>165.0529287841234</v>
      </c>
      <c r="AB3">
        <v>225.83269878364251</v>
      </c>
      <c r="AC3">
        <v>204.2795429699801</v>
      </c>
      <c r="AD3">
        <v>165052.92878412339</v>
      </c>
      <c r="AE3">
        <v>225832.6987836425</v>
      </c>
      <c r="AF3">
        <v>4.0301448404930051E-6</v>
      </c>
      <c r="AG3">
        <v>8</v>
      </c>
      <c r="AH3">
        <v>204279.5429699801</v>
      </c>
    </row>
    <row r="4" spans="1:34" x14ac:dyDescent="0.25">
      <c r="A4">
        <v>2</v>
      </c>
      <c r="B4">
        <v>100</v>
      </c>
      <c r="C4" t="s">
        <v>34</v>
      </c>
      <c r="D4">
        <v>4.5452000000000004</v>
      </c>
      <c r="E4">
        <v>22</v>
      </c>
      <c r="F4">
        <v>17.420000000000002</v>
      </c>
      <c r="G4">
        <v>19.72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179.39</v>
      </c>
      <c r="Q4">
        <v>5161.3900000000003</v>
      </c>
      <c r="R4">
        <v>172.79</v>
      </c>
      <c r="S4">
        <v>107.96</v>
      </c>
      <c r="T4">
        <v>32536.16</v>
      </c>
      <c r="U4">
        <v>0.62</v>
      </c>
      <c r="V4">
        <v>0.88</v>
      </c>
      <c r="W4">
        <v>0.38</v>
      </c>
      <c r="X4">
        <v>2.0099999999999998</v>
      </c>
      <c r="Y4">
        <v>2</v>
      </c>
      <c r="Z4">
        <v>10</v>
      </c>
      <c r="AA4">
        <v>153.5389265358383</v>
      </c>
      <c r="AB4">
        <v>210.07873294561759</v>
      </c>
      <c r="AC4">
        <v>190.02911352070129</v>
      </c>
      <c r="AD4">
        <v>153538.92653583831</v>
      </c>
      <c r="AE4">
        <v>210078.73294561761</v>
      </c>
      <c r="AF4">
        <v>4.2436729593441008E-6</v>
      </c>
      <c r="AG4">
        <v>8</v>
      </c>
      <c r="AH4">
        <v>190029.11352070139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4.0815999999999999</v>
      </c>
      <c r="E2">
        <v>24.5</v>
      </c>
      <c r="F2">
        <v>19.690000000000001</v>
      </c>
      <c r="G2">
        <v>10.36</v>
      </c>
      <c r="H2">
        <v>0.15</v>
      </c>
      <c r="I2">
        <v>114</v>
      </c>
      <c r="J2">
        <v>116.05</v>
      </c>
      <c r="K2">
        <v>43.4</v>
      </c>
      <c r="L2">
        <v>1</v>
      </c>
      <c r="M2">
        <v>99</v>
      </c>
      <c r="N2">
        <v>16.649999999999999</v>
      </c>
      <c r="O2">
        <v>14546.17</v>
      </c>
      <c r="P2">
        <v>155.58000000000001</v>
      </c>
      <c r="Q2">
        <v>5161.66</v>
      </c>
      <c r="R2">
        <v>250.58</v>
      </c>
      <c r="S2">
        <v>107.96</v>
      </c>
      <c r="T2">
        <v>71124.31</v>
      </c>
      <c r="U2">
        <v>0.43</v>
      </c>
      <c r="V2">
        <v>0.78</v>
      </c>
      <c r="W2">
        <v>0.42</v>
      </c>
      <c r="X2">
        <v>4.28</v>
      </c>
      <c r="Y2">
        <v>2</v>
      </c>
      <c r="Z2">
        <v>10</v>
      </c>
      <c r="AA2">
        <v>147.08565220056269</v>
      </c>
      <c r="AB2">
        <v>201.24907830172739</v>
      </c>
      <c r="AC2">
        <v>182.0421487235231</v>
      </c>
      <c r="AD2">
        <v>147085.6522005627</v>
      </c>
      <c r="AE2">
        <v>201249.07830172739</v>
      </c>
      <c r="AF2">
        <v>4.155690269969259E-6</v>
      </c>
      <c r="AG2">
        <v>8</v>
      </c>
      <c r="AH2">
        <v>182042.1487235231</v>
      </c>
    </row>
    <row r="3" spans="1:34" x14ac:dyDescent="0.25">
      <c r="A3">
        <v>1</v>
      </c>
      <c r="B3">
        <v>55</v>
      </c>
      <c r="C3" t="s">
        <v>34</v>
      </c>
      <c r="D3">
        <v>4.2755000000000001</v>
      </c>
      <c r="E3">
        <v>23.39</v>
      </c>
      <c r="F3">
        <v>19.04</v>
      </c>
      <c r="G3">
        <v>12.02</v>
      </c>
      <c r="H3">
        <v>0.3</v>
      </c>
      <c r="I3">
        <v>95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144.87</v>
      </c>
      <c r="Q3">
        <v>5161.71</v>
      </c>
      <c r="R3">
        <v>224.88</v>
      </c>
      <c r="S3">
        <v>107.96</v>
      </c>
      <c r="T3">
        <v>58371.91</v>
      </c>
      <c r="U3">
        <v>0.48</v>
      </c>
      <c r="V3">
        <v>0.8</v>
      </c>
      <c r="W3">
        <v>0.5</v>
      </c>
      <c r="X3">
        <v>3.62</v>
      </c>
      <c r="Y3">
        <v>2</v>
      </c>
      <c r="Z3">
        <v>10</v>
      </c>
      <c r="AA3">
        <v>139.14917785836181</v>
      </c>
      <c r="AB3">
        <v>190.3900439741966</v>
      </c>
      <c r="AC3">
        <v>172.21948539145799</v>
      </c>
      <c r="AD3">
        <v>139149.17785836171</v>
      </c>
      <c r="AE3">
        <v>190390.0439741966</v>
      </c>
      <c r="AF3">
        <v>4.3531099934470716E-6</v>
      </c>
      <c r="AG3">
        <v>8</v>
      </c>
      <c r="AH3">
        <v>172219.485391458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3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2.7275999999999998</v>
      </c>
      <c r="E2">
        <v>36.659999999999997</v>
      </c>
      <c r="F2">
        <v>24.85</v>
      </c>
      <c r="G2">
        <v>6.24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326.42</v>
      </c>
      <c r="Q2">
        <v>5164.13</v>
      </c>
      <c r="R2">
        <v>424.8</v>
      </c>
      <c r="S2">
        <v>107.96</v>
      </c>
      <c r="T2">
        <v>157607.57</v>
      </c>
      <c r="U2">
        <v>0.25</v>
      </c>
      <c r="V2">
        <v>0.62</v>
      </c>
      <c r="W2">
        <v>0.59</v>
      </c>
      <c r="X2">
        <v>9.43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4.3164999999999996</v>
      </c>
      <c r="E3">
        <v>23.17</v>
      </c>
      <c r="F3">
        <v>17.809999999999999</v>
      </c>
      <c r="G3">
        <v>14.64</v>
      </c>
      <c r="H3">
        <v>0.18</v>
      </c>
      <c r="I3">
        <v>73</v>
      </c>
      <c r="J3">
        <v>196.32</v>
      </c>
      <c r="K3">
        <v>54.38</v>
      </c>
      <c r="L3">
        <v>2</v>
      </c>
      <c r="M3">
        <v>71</v>
      </c>
      <c r="N3">
        <v>39.950000000000003</v>
      </c>
      <c r="O3">
        <v>24447.22</v>
      </c>
      <c r="P3">
        <v>199.94</v>
      </c>
      <c r="Q3">
        <v>5161.83</v>
      </c>
      <c r="R3">
        <v>188.05</v>
      </c>
      <c r="S3">
        <v>107.96</v>
      </c>
      <c r="T3">
        <v>40067.440000000002</v>
      </c>
      <c r="U3">
        <v>0.56999999999999995</v>
      </c>
      <c r="V3">
        <v>0.86</v>
      </c>
      <c r="W3">
        <v>0.32</v>
      </c>
      <c r="X3">
        <v>2.4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4.5452000000000004</v>
      </c>
      <c r="E4">
        <v>22</v>
      </c>
      <c r="F4">
        <v>17.420000000000002</v>
      </c>
      <c r="G4">
        <v>19.72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179.39</v>
      </c>
      <c r="Q4">
        <v>5161.3900000000003</v>
      </c>
      <c r="R4">
        <v>172.79</v>
      </c>
      <c r="S4">
        <v>107.96</v>
      </c>
      <c r="T4">
        <v>32536.16</v>
      </c>
      <c r="U4">
        <v>0.62</v>
      </c>
      <c r="V4">
        <v>0.88</v>
      </c>
      <c r="W4">
        <v>0.38</v>
      </c>
      <c r="X4">
        <v>2.0099999999999998</v>
      </c>
      <c r="Y4">
        <v>2</v>
      </c>
      <c r="Z4">
        <v>10</v>
      </c>
    </row>
    <row r="5" spans="1:26" x14ac:dyDescent="0.25">
      <c r="A5">
        <v>0</v>
      </c>
      <c r="B5">
        <v>40</v>
      </c>
      <c r="C5" t="s">
        <v>34</v>
      </c>
      <c r="D5">
        <v>4.0404999999999998</v>
      </c>
      <c r="E5">
        <v>24.75</v>
      </c>
      <c r="F5">
        <v>20.350000000000001</v>
      </c>
      <c r="G5">
        <v>9.39</v>
      </c>
      <c r="H5">
        <v>0.2</v>
      </c>
      <c r="I5">
        <v>130</v>
      </c>
      <c r="J5">
        <v>89.87</v>
      </c>
      <c r="K5">
        <v>37.549999999999997</v>
      </c>
      <c r="L5">
        <v>1</v>
      </c>
      <c r="M5">
        <v>0</v>
      </c>
      <c r="N5">
        <v>11.32</v>
      </c>
      <c r="O5">
        <v>11317.98</v>
      </c>
      <c r="P5">
        <v>132.4</v>
      </c>
      <c r="Q5">
        <v>5163.46</v>
      </c>
      <c r="R5">
        <v>267.04000000000002</v>
      </c>
      <c r="S5">
        <v>107.96</v>
      </c>
      <c r="T5">
        <v>79276.899999999994</v>
      </c>
      <c r="U5">
        <v>0.4</v>
      </c>
      <c r="V5">
        <v>0.75</v>
      </c>
      <c r="W5">
        <v>0.6</v>
      </c>
      <c r="X5">
        <v>4.9400000000000004</v>
      </c>
      <c r="Y5">
        <v>2</v>
      </c>
      <c r="Z5">
        <v>10</v>
      </c>
    </row>
    <row r="6" spans="1:26" x14ac:dyDescent="0.25">
      <c r="A6">
        <v>0</v>
      </c>
      <c r="B6">
        <v>30</v>
      </c>
      <c r="C6" t="s">
        <v>34</v>
      </c>
      <c r="D6">
        <v>3.7652000000000001</v>
      </c>
      <c r="E6">
        <v>26.56</v>
      </c>
      <c r="F6">
        <v>22.02</v>
      </c>
      <c r="G6">
        <v>7.64</v>
      </c>
      <c r="H6">
        <v>0.24</v>
      </c>
      <c r="I6">
        <v>173</v>
      </c>
      <c r="J6">
        <v>71.52</v>
      </c>
      <c r="K6">
        <v>32.270000000000003</v>
      </c>
      <c r="L6">
        <v>1</v>
      </c>
      <c r="M6">
        <v>0</v>
      </c>
      <c r="N6">
        <v>8.25</v>
      </c>
      <c r="O6">
        <v>9054.6</v>
      </c>
      <c r="P6">
        <v>125.58</v>
      </c>
      <c r="Q6">
        <v>5164.46</v>
      </c>
      <c r="R6">
        <v>320.52999999999997</v>
      </c>
      <c r="S6">
        <v>107.96</v>
      </c>
      <c r="T6">
        <v>105807.34</v>
      </c>
      <c r="U6">
        <v>0.34</v>
      </c>
      <c r="V6">
        <v>0.7</v>
      </c>
      <c r="W6">
        <v>0.73</v>
      </c>
      <c r="X6">
        <v>6.6</v>
      </c>
      <c r="Y6">
        <v>2</v>
      </c>
      <c r="Z6">
        <v>10</v>
      </c>
    </row>
    <row r="7" spans="1:26" x14ac:dyDescent="0.25">
      <c r="A7">
        <v>0</v>
      </c>
      <c r="B7">
        <v>15</v>
      </c>
      <c r="C7" t="s">
        <v>34</v>
      </c>
      <c r="D7">
        <v>2.9245000000000001</v>
      </c>
      <c r="E7">
        <v>34.19</v>
      </c>
      <c r="F7">
        <v>28.66</v>
      </c>
      <c r="G7">
        <v>4.9800000000000004</v>
      </c>
      <c r="H7">
        <v>0.43</v>
      </c>
      <c r="I7">
        <v>345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112.56</v>
      </c>
      <c r="Q7">
        <v>5168.17</v>
      </c>
      <c r="R7">
        <v>534.34</v>
      </c>
      <c r="S7">
        <v>107.96</v>
      </c>
      <c r="T7">
        <v>211851.55</v>
      </c>
      <c r="U7">
        <v>0.2</v>
      </c>
      <c r="V7">
        <v>0.54</v>
      </c>
      <c r="W7">
        <v>1.23</v>
      </c>
      <c r="X7">
        <v>13.24</v>
      </c>
      <c r="Y7">
        <v>2</v>
      </c>
      <c r="Z7">
        <v>10</v>
      </c>
    </row>
    <row r="8" spans="1:26" x14ac:dyDescent="0.25">
      <c r="A8">
        <v>0</v>
      </c>
      <c r="B8">
        <v>70</v>
      </c>
      <c r="C8" t="s">
        <v>34</v>
      </c>
      <c r="D8">
        <v>3.5684</v>
      </c>
      <c r="E8">
        <v>28.02</v>
      </c>
      <c r="F8">
        <v>21.32</v>
      </c>
      <c r="G8">
        <v>8.25</v>
      </c>
      <c r="H8">
        <v>0.12</v>
      </c>
      <c r="I8">
        <v>155</v>
      </c>
      <c r="J8">
        <v>141.81</v>
      </c>
      <c r="K8">
        <v>47.83</v>
      </c>
      <c r="L8">
        <v>1</v>
      </c>
      <c r="M8">
        <v>153</v>
      </c>
      <c r="N8">
        <v>22.98</v>
      </c>
      <c r="O8">
        <v>17723.39</v>
      </c>
      <c r="P8">
        <v>212.17</v>
      </c>
      <c r="Q8">
        <v>5163.2</v>
      </c>
      <c r="R8">
        <v>305.45</v>
      </c>
      <c r="S8">
        <v>107.96</v>
      </c>
      <c r="T8">
        <v>98355.79</v>
      </c>
      <c r="U8">
        <v>0.35</v>
      </c>
      <c r="V8">
        <v>0.72</v>
      </c>
      <c r="W8">
        <v>0.47</v>
      </c>
      <c r="X8">
        <v>5.9</v>
      </c>
      <c r="Y8">
        <v>2</v>
      </c>
      <c r="Z8">
        <v>10</v>
      </c>
    </row>
    <row r="9" spans="1:26" x14ac:dyDescent="0.25">
      <c r="A9">
        <v>1</v>
      </c>
      <c r="B9">
        <v>70</v>
      </c>
      <c r="C9" t="s">
        <v>34</v>
      </c>
      <c r="D9">
        <v>4.4000000000000004</v>
      </c>
      <c r="E9">
        <v>22.73</v>
      </c>
      <c r="F9">
        <v>18.329999999999998</v>
      </c>
      <c r="G9">
        <v>14.67</v>
      </c>
      <c r="H9">
        <v>0.25</v>
      </c>
      <c r="I9">
        <v>75</v>
      </c>
      <c r="J9">
        <v>143.16999999999999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155.93</v>
      </c>
      <c r="Q9">
        <v>5161.9799999999996</v>
      </c>
      <c r="R9">
        <v>202.23</v>
      </c>
      <c r="S9">
        <v>107.96</v>
      </c>
      <c r="T9">
        <v>47145.16</v>
      </c>
      <c r="U9">
        <v>0.53</v>
      </c>
      <c r="V9">
        <v>0.84</v>
      </c>
      <c r="W9">
        <v>0.44</v>
      </c>
      <c r="X9">
        <v>2.92</v>
      </c>
      <c r="Y9">
        <v>2</v>
      </c>
      <c r="Z9">
        <v>10</v>
      </c>
    </row>
    <row r="10" spans="1:26" x14ac:dyDescent="0.25">
      <c r="A10">
        <v>0</v>
      </c>
      <c r="B10">
        <v>90</v>
      </c>
      <c r="C10" t="s">
        <v>34</v>
      </c>
      <c r="D10">
        <v>2.9828999999999999</v>
      </c>
      <c r="E10">
        <v>33.520000000000003</v>
      </c>
      <c r="F10">
        <v>23.64</v>
      </c>
      <c r="G10">
        <v>6.75</v>
      </c>
      <c r="H10">
        <v>0.1</v>
      </c>
      <c r="I10">
        <v>210</v>
      </c>
      <c r="J10">
        <v>176.73</v>
      </c>
      <c r="K10">
        <v>52.44</v>
      </c>
      <c r="L10">
        <v>1</v>
      </c>
      <c r="M10">
        <v>208</v>
      </c>
      <c r="N10">
        <v>33.29</v>
      </c>
      <c r="O10">
        <v>22031.19</v>
      </c>
      <c r="P10">
        <v>287.17</v>
      </c>
      <c r="Q10">
        <v>5164.43</v>
      </c>
      <c r="R10">
        <v>383.34</v>
      </c>
      <c r="S10">
        <v>107.96</v>
      </c>
      <c r="T10">
        <v>137023.29</v>
      </c>
      <c r="U10">
        <v>0.28000000000000003</v>
      </c>
      <c r="V10">
        <v>0.65</v>
      </c>
      <c r="W10">
        <v>0.56000000000000005</v>
      </c>
      <c r="X10">
        <v>8.2200000000000006</v>
      </c>
      <c r="Y10">
        <v>2</v>
      </c>
      <c r="Z10">
        <v>10</v>
      </c>
    </row>
    <row r="11" spans="1:26" x14ac:dyDescent="0.25">
      <c r="A11">
        <v>1</v>
      </c>
      <c r="B11">
        <v>90</v>
      </c>
      <c r="C11" t="s">
        <v>34</v>
      </c>
      <c r="D11">
        <v>4.3033999999999999</v>
      </c>
      <c r="E11">
        <v>23.24</v>
      </c>
      <c r="F11">
        <v>18.399999999999999</v>
      </c>
      <c r="G11">
        <v>16.23</v>
      </c>
      <c r="H11">
        <v>0.2</v>
      </c>
      <c r="I11">
        <v>68</v>
      </c>
      <c r="J11">
        <v>178.21</v>
      </c>
      <c r="K11">
        <v>52.44</v>
      </c>
      <c r="L11">
        <v>2</v>
      </c>
      <c r="M11">
        <v>65</v>
      </c>
      <c r="N11">
        <v>33.770000000000003</v>
      </c>
      <c r="O11">
        <v>22213.89</v>
      </c>
      <c r="P11">
        <v>186.01</v>
      </c>
      <c r="Q11">
        <v>5161.1899999999996</v>
      </c>
      <c r="R11">
        <v>210.44</v>
      </c>
      <c r="S11">
        <v>107.96</v>
      </c>
      <c r="T11">
        <v>51285.86</v>
      </c>
      <c r="U11">
        <v>0.51</v>
      </c>
      <c r="V11">
        <v>0.83</v>
      </c>
      <c r="W11">
        <v>0.28999999999999998</v>
      </c>
      <c r="X11">
        <v>2.99</v>
      </c>
      <c r="Y11">
        <v>2</v>
      </c>
      <c r="Z11">
        <v>10</v>
      </c>
    </row>
    <row r="12" spans="1:26" x14ac:dyDescent="0.25">
      <c r="A12">
        <v>2</v>
      </c>
      <c r="B12">
        <v>90</v>
      </c>
      <c r="C12" t="s">
        <v>34</v>
      </c>
      <c r="D12">
        <v>4.5101000000000004</v>
      </c>
      <c r="E12">
        <v>22.17</v>
      </c>
      <c r="F12">
        <v>17.649999999999999</v>
      </c>
      <c r="G12">
        <v>17.95</v>
      </c>
      <c r="H12">
        <v>0.3</v>
      </c>
      <c r="I12">
        <v>59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171.68</v>
      </c>
      <c r="Q12">
        <v>5161.5200000000004</v>
      </c>
      <c r="R12">
        <v>180.39</v>
      </c>
      <c r="S12">
        <v>107.96</v>
      </c>
      <c r="T12">
        <v>36303.85</v>
      </c>
      <c r="U12">
        <v>0.6</v>
      </c>
      <c r="V12">
        <v>0.87</v>
      </c>
      <c r="W12">
        <v>0.39</v>
      </c>
      <c r="X12">
        <v>2.2400000000000002</v>
      </c>
      <c r="Y12">
        <v>2</v>
      </c>
      <c r="Z12">
        <v>10</v>
      </c>
    </row>
    <row r="13" spans="1:26" x14ac:dyDescent="0.25">
      <c r="A13">
        <v>0</v>
      </c>
      <c r="B13">
        <v>10</v>
      </c>
      <c r="C13" t="s">
        <v>34</v>
      </c>
      <c r="D13">
        <v>2.3466999999999998</v>
      </c>
      <c r="E13">
        <v>42.61</v>
      </c>
      <c r="F13">
        <v>35.229999999999997</v>
      </c>
      <c r="G13">
        <v>4.0999999999999996</v>
      </c>
      <c r="H13">
        <v>0.64</v>
      </c>
      <c r="I13">
        <v>516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101.86</v>
      </c>
      <c r="Q13">
        <v>5173.1899999999996</v>
      </c>
      <c r="R13">
        <v>745.5</v>
      </c>
      <c r="S13">
        <v>107.96</v>
      </c>
      <c r="T13">
        <v>316573.48</v>
      </c>
      <c r="U13">
        <v>0.14000000000000001</v>
      </c>
      <c r="V13">
        <v>0.44</v>
      </c>
      <c r="W13">
        <v>1.73</v>
      </c>
      <c r="X13">
        <v>19.79</v>
      </c>
      <c r="Y13">
        <v>2</v>
      </c>
      <c r="Z13">
        <v>10</v>
      </c>
    </row>
    <row r="14" spans="1:26" x14ac:dyDescent="0.25">
      <c r="A14">
        <v>0</v>
      </c>
      <c r="B14">
        <v>45</v>
      </c>
      <c r="C14" t="s">
        <v>34</v>
      </c>
      <c r="D14">
        <v>4.1311</v>
      </c>
      <c r="E14">
        <v>24.21</v>
      </c>
      <c r="F14">
        <v>19.829999999999998</v>
      </c>
      <c r="G14">
        <v>10.26</v>
      </c>
      <c r="H14">
        <v>0.18</v>
      </c>
      <c r="I14">
        <v>116</v>
      </c>
      <c r="J14">
        <v>98.71</v>
      </c>
      <c r="K14">
        <v>39.72</v>
      </c>
      <c r="L14">
        <v>1</v>
      </c>
      <c r="M14">
        <v>2</v>
      </c>
      <c r="N14">
        <v>12.99</v>
      </c>
      <c r="O14">
        <v>12407.75</v>
      </c>
      <c r="P14">
        <v>136.35</v>
      </c>
      <c r="Q14">
        <v>5162.4799999999996</v>
      </c>
      <c r="R14">
        <v>250.32</v>
      </c>
      <c r="S14">
        <v>107.96</v>
      </c>
      <c r="T14">
        <v>70987.38</v>
      </c>
      <c r="U14">
        <v>0.43</v>
      </c>
      <c r="V14">
        <v>0.77</v>
      </c>
      <c r="W14">
        <v>0.56000000000000005</v>
      </c>
      <c r="X14">
        <v>4.42</v>
      </c>
      <c r="Y14">
        <v>2</v>
      </c>
      <c r="Z14">
        <v>10</v>
      </c>
    </row>
    <row r="15" spans="1:26" x14ac:dyDescent="0.25">
      <c r="A15">
        <v>1</v>
      </c>
      <c r="B15">
        <v>45</v>
      </c>
      <c r="C15" t="s">
        <v>34</v>
      </c>
      <c r="D15">
        <v>4.1317000000000004</v>
      </c>
      <c r="E15">
        <v>24.2</v>
      </c>
      <c r="F15">
        <v>19.829999999999998</v>
      </c>
      <c r="G15">
        <v>10.26</v>
      </c>
      <c r="H15">
        <v>0.35</v>
      </c>
      <c r="I15">
        <v>116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137.94999999999999</v>
      </c>
      <c r="Q15">
        <v>5162.6400000000003</v>
      </c>
      <c r="R15">
        <v>250.23</v>
      </c>
      <c r="S15">
        <v>107.96</v>
      </c>
      <c r="T15">
        <v>70941.679999999993</v>
      </c>
      <c r="U15">
        <v>0.43</v>
      </c>
      <c r="V15">
        <v>0.77</v>
      </c>
      <c r="W15">
        <v>0.56000000000000005</v>
      </c>
      <c r="X15">
        <v>4.42</v>
      </c>
      <c r="Y15">
        <v>2</v>
      </c>
      <c r="Z15">
        <v>10</v>
      </c>
    </row>
    <row r="16" spans="1:26" x14ac:dyDescent="0.25">
      <c r="A16">
        <v>0</v>
      </c>
      <c r="B16">
        <v>60</v>
      </c>
      <c r="C16" t="s">
        <v>34</v>
      </c>
      <c r="D16">
        <v>3.9156</v>
      </c>
      <c r="E16">
        <v>25.54</v>
      </c>
      <c r="F16">
        <v>20.16</v>
      </c>
      <c r="G16">
        <v>9.5299999999999994</v>
      </c>
      <c r="H16">
        <v>0.14000000000000001</v>
      </c>
      <c r="I16">
        <v>127</v>
      </c>
      <c r="J16">
        <v>124.63</v>
      </c>
      <c r="K16">
        <v>45</v>
      </c>
      <c r="L16">
        <v>1</v>
      </c>
      <c r="M16">
        <v>125</v>
      </c>
      <c r="N16">
        <v>18.64</v>
      </c>
      <c r="O16">
        <v>15605.44</v>
      </c>
      <c r="P16">
        <v>174.21</v>
      </c>
      <c r="Q16">
        <v>5162.2299999999996</v>
      </c>
      <c r="R16">
        <v>266.69</v>
      </c>
      <c r="S16">
        <v>107.96</v>
      </c>
      <c r="T16">
        <v>79112.570000000007</v>
      </c>
      <c r="U16">
        <v>0.4</v>
      </c>
      <c r="V16">
        <v>0.76</v>
      </c>
      <c r="W16">
        <v>0.42</v>
      </c>
      <c r="X16">
        <v>4.75</v>
      </c>
      <c r="Y16">
        <v>2</v>
      </c>
      <c r="Z16">
        <v>10</v>
      </c>
    </row>
    <row r="17" spans="1:26" x14ac:dyDescent="0.25">
      <c r="A17">
        <v>1</v>
      </c>
      <c r="B17">
        <v>60</v>
      </c>
      <c r="C17" t="s">
        <v>34</v>
      </c>
      <c r="D17">
        <v>4.3369</v>
      </c>
      <c r="E17">
        <v>23.06</v>
      </c>
      <c r="F17">
        <v>18.7</v>
      </c>
      <c r="G17">
        <v>12.9</v>
      </c>
      <c r="H17">
        <v>0.28000000000000003</v>
      </c>
      <c r="I17">
        <v>87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147.80000000000001</v>
      </c>
      <c r="Q17">
        <v>5161.99</v>
      </c>
      <c r="R17">
        <v>213.93</v>
      </c>
      <c r="S17">
        <v>107.96</v>
      </c>
      <c r="T17">
        <v>52933.89</v>
      </c>
      <c r="U17">
        <v>0.5</v>
      </c>
      <c r="V17">
        <v>0.82</v>
      </c>
      <c r="W17">
        <v>0.47</v>
      </c>
      <c r="X17">
        <v>3.29</v>
      </c>
      <c r="Y17">
        <v>2</v>
      </c>
      <c r="Z17">
        <v>10</v>
      </c>
    </row>
    <row r="18" spans="1:26" x14ac:dyDescent="0.25">
      <c r="A18">
        <v>0</v>
      </c>
      <c r="B18">
        <v>80</v>
      </c>
      <c r="C18" t="s">
        <v>34</v>
      </c>
      <c r="D18">
        <v>3.2641</v>
      </c>
      <c r="E18">
        <v>30.64</v>
      </c>
      <c r="F18">
        <v>22.45</v>
      </c>
      <c r="G18">
        <v>7.4</v>
      </c>
      <c r="H18">
        <v>0.11</v>
      </c>
      <c r="I18">
        <v>182</v>
      </c>
      <c r="J18">
        <v>159.12</v>
      </c>
      <c r="K18">
        <v>50.28</v>
      </c>
      <c r="L18">
        <v>1</v>
      </c>
      <c r="M18">
        <v>180</v>
      </c>
      <c r="N18">
        <v>27.84</v>
      </c>
      <c r="O18">
        <v>19859.16</v>
      </c>
      <c r="P18">
        <v>249.01</v>
      </c>
      <c r="Q18">
        <v>5163.87</v>
      </c>
      <c r="R18">
        <v>343.44</v>
      </c>
      <c r="S18">
        <v>107.96</v>
      </c>
      <c r="T18">
        <v>117216.68</v>
      </c>
      <c r="U18">
        <v>0.31</v>
      </c>
      <c r="V18">
        <v>0.68</v>
      </c>
      <c r="W18">
        <v>0.51</v>
      </c>
      <c r="X18">
        <v>7.03</v>
      </c>
      <c r="Y18">
        <v>2</v>
      </c>
      <c r="Z18">
        <v>10</v>
      </c>
    </row>
    <row r="19" spans="1:26" x14ac:dyDescent="0.25">
      <c r="A19">
        <v>1</v>
      </c>
      <c r="B19">
        <v>80</v>
      </c>
      <c r="C19" t="s">
        <v>34</v>
      </c>
      <c r="D19">
        <v>4.4809999999999999</v>
      </c>
      <c r="E19">
        <v>22.32</v>
      </c>
      <c r="F19">
        <v>17.87</v>
      </c>
      <c r="G19">
        <v>16.239999999999998</v>
      </c>
      <c r="H19">
        <v>0.22</v>
      </c>
      <c r="I19">
        <v>66</v>
      </c>
      <c r="J19">
        <v>160.54</v>
      </c>
      <c r="K19">
        <v>50.28</v>
      </c>
      <c r="L19">
        <v>2</v>
      </c>
      <c r="M19">
        <v>4</v>
      </c>
      <c r="N19">
        <v>28.26</v>
      </c>
      <c r="O19">
        <v>20034.400000000001</v>
      </c>
      <c r="P19">
        <v>162.18</v>
      </c>
      <c r="Q19">
        <v>5161.8100000000004</v>
      </c>
      <c r="R19">
        <v>187.24</v>
      </c>
      <c r="S19">
        <v>107.96</v>
      </c>
      <c r="T19">
        <v>39693.33</v>
      </c>
      <c r="U19">
        <v>0.57999999999999996</v>
      </c>
      <c r="V19">
        <v>0.86</v>
      </c>
      <c r="W19">
        <v>0.4</v>
      </c>
      <c r="X19">
        <v>2.4500000000000002</v>
      </c>
      <c r="Y19">
        <v>2</v>
      </c>
      <c r="Z19">
        <v>10</v>
      </c>
    </row>
    <row r="20" spans="1:26" x14ac:dyDescent="0.25">
      <c r="A20">
        <v>2</v>
      </c>
      <c r="B20">
        <v>80</v>
      </c>
      <c r="C20" t="s">
        <v>34</v>
      </c>
      <c r="D20">
        <v>4.4779999999999998</v>
      </c>
      <c r="E20">
        <v>22.33</v>
      </c>
      <c r="F20">
        <v>17.88</v>
      </c>
      <c r="G20">
        <v>16.25</v>
      </c>
      <c r="H20">
        <v>0.33</v>
      </c>
      <c r="I20">
        <v>66</v>
      </c>
      <c r="J20">
        <v>161.97</v>
      </c>
      <c r="K20">
        <v>50.28</v>
      </c>
      <c r="L20">
        <v>3</v>
      </c>
      <c r="M20">
        <v>0</v>
      </c>
      <c r="N20">
        <v>28.69</v>
      </c>
      <c r="O20">
        <v>20210.21</v>
      </c>
      <c r="P20">
        <v>163.55000000000001</v>
      </c>
      <c r="Q20">
        <v>5161.67</v>
      </c>
      <c r="R20">
        <v>187.61</v>
      </c>
      <c r="S20">
        <v>107.96</v>
      </c>
      <c r="T20">
        <v>39880.82</v>
      </c>
      <c r="U20">
        <v>0.57999999999999996</v>
      </c>
      <c r="V20">
        <v>0.86</v>
      </c>
      <c r="W20">
        <v>0.41</v>
      </c>
      <c r="X20">
        <v>2.4700000000000002</v>
      </c>
      <c r="Y20">
        <v>2</v>
      </c>
      <c r="Z20">
        <v>10</v>
      </c>
    </row>
    <row r="21" spans="1:26" x14ac:dyDescent="0.25">
      <c r="A21">
        <v>0</v>
      </c>
      <c r="B21">
        <v>35</v>
      </c>
      <c r="C21" t="s">
        <v>34</v>
      </c>
      <c r="D21">
        <v>3.9140000000000001</v>
      </c>
      <c r="E21">
        <v>25.55</v>
      </c>
      <c r="F21">
        <v>21.09</v>
      </c>
      <c r="G21">
        <v>8.49</v>
      </c>
      <c r="H21">
        <v>0.22</v>
      </c>
      <c r="I21">
        <v>149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10204.209999999999</v>
      </c>
      <c r="P21">
        <v>129.19999999999999</v>
      </c>
      <c r="Q21">
        <v>5162.6499999999996</v>
      </c>
      <c r="R21">
        <v>290.86</v>
      </c>
      <c r="S21">
        <v>107.96</v>
      </c>
      <c r="T21">
        <v>91088.12</v>
      </c>
      <c r="U21">
        <v>0.37</v>
      </c>
      <c r="V21">
        <v>0.73</v>
      </c>
      <c r="W21">
        <v>0.66</v>
      </c>
      <c r="X21">
        <v>5.68</v>
      </c>
      <c r="Y21">
        <v>2</v>
      </c>
      <c r="Z21">
        <v>10</v>
      </c>
    </row>
    <row r="22" spans="1:26" x14ac:dyDescent="0.25">
      <c r="A22">
        <v>0</v>
      </c>
      <c r="B22">
        <v>50</v>
      </c>
      <c r="C22" t="s">
        <v>34</v>
      </c>
      <c r="D22">
        <v>4.1646000000000001</v>
      </c>
      <c r="E22">
        <v>24.01</v>
      </c>
      <c r="F22">
        <v>19.55</v>
      </c>
      <c r="G22">
        <v>10.76</v>
      </c>
      <c r="H22">
        <v>0.16</v>
      </c>
      <c r="I22">
        <v>109</v>
      </c>
      <c r="J22">
        <v>107.41</v>
      </c>
      <c r="K22">
        <v>41.65</v>
      </c>
      <c r="L22">
        <v>1</v>
      </c>
      <c r="M22">
        <v>34</v>
      </c>
      <c r="N22">
        <v>14.77</v>
      </c>
      <c r="O22">
        <v>13481.73</v>
      </c>
      <c r="P22">
        <v>142.38</v>
      </c>
      <c r="Q22">
        <v>5162.16</v>
      </c>
      <c r="R22">
        <v>242.92</v>
      </c>
      <c r="S22">
        <v>107.96</v>
      </c>
      <c r="T22">
        <v>67321.919999999998</v>
      </c>
      <c r="U22">
        <v>0.44</v>
      </c>
      <c r="V22">
        <v>0.78</v>
      </c>
      <c r="W22">
        <v>0.49</v>
      </c>
      <c r="X22">
        <v>4.1399999999999997</v>
      </c>
      <c r="Y22">
        <v>2</v>
      </c>
      <c r="Z22">
        <v>10</v>
      </c>
    </row>
    <row r="23" spans="1:26" x14ac:dyDescent="0.25">
      <c r="A23">
        <v>1</v>
      </c>
      <c r="B23">
        <v>50</v>
      </c>
      <c r="C23" t="s">
        <v>34</v>
      </c>
      <c r="D23">
        <v>4.2054</v>
      </c>
      <c r="E23">
        <v>23.78</v>
      </c>
      <c r="F23">
        <v>19.41</v>
      </c>
      <c r="G23">
        <v>11.09</v>
      </c>
      <c r="H23">
        <v>0.32</v>
      </c>
      <c r="I23">
        <v>105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141.5</v>
      </c>
      <c r="Q23">
        <v>5162.3500000000004</v>
      </c>
      <c r="R23">
        <v>236.77</v>
      </c>
      <c r="S23">
        <v>107.96</v>
      </c>
      <c r="T23">
        <v>64263.63</v>
      </c>
      <c r="U23">
        <v>0.46</v>
      </c>
      <c r="V23">
        <v>0.79</v>
      </c>
      <c r="W23">
        <v>0.52</v>
      </c>
      <c r="X23">
        <v>3.99</v>
      </c>
      <c r="Y23">
        <v>2</v>
      </c>
      <c r="Z23">
        <v>10</v>
      </c>
    </row>
    <row r="24" spans="1:26" x14ac:dyDescent="0.25">
      <c r="A24">
        <v>0</v>
      </c>
      <c r="B24">
        <v>25</v>
      </c>
      <c r="C24" t="s">
        <v>34</v>
      </c>
      <c r="D24">
        <v>3.5602999999999998</v>
      </c>
      <c r="E24">
        <v>28.09</v>
      </c>
      <c r="F24">
        <v>23.4</v>
      </c>
      <c r="G24">
        <v>6.75</v>
      </c>
      <c r="H24">
        <v>0.28000000000000003</v>
      </c>
      <c r="I24">
        <v>208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122.21</v>
      </c>
      <c r="Q24">
        <v>5164.43</v>
      </c>
      <c r="R24">
        <v>365.29</v>
      </c>
      <c r="S24">
        <v>107.96</v>
      </c>
      <c r="T24">
        <v>128010.61</v>
      </c>
      <c r="U24">
        <v>0.3</v>
      </c>
      <c r="V24">
        <v>0.66</v>
      </c>
      <c r="W24">
        <v>0.83</v>
      </c>
      <c r="X24">
        <v>7.98</v>
      </c>
      <c r="Y24">
        <v>2</v>
      </c>
      <c r="Z24">
        <v>10</v>
      </c>
    </row>
    <row r="25" spans="1:26" x14ac:dyDescent="0.25">
      <c r="A25">
        <v>0</v>
      </c>
      <c r="B25">
        <v>85</v>
      </c>
      <c r="C25" t="s">
        <v>34</v>
      </c>
      <c r="D25">
        <v>3.1206999999999998</v>
      </c>
      <c r="E25">
        <v>32.04</v>
      </c>
      <c r="F25">
        <v>23.03</v>
      </c>
      <c r="G25">
        <v>7.05</v>
      </c>
      <c r="H25">
        <v>0.11</v>
      </c>
      <c r="I25">
        <v>196</v>
      </c>
      <c r="J25">
        <v>167.88</v>
      </c>
      <c r="K25">
        <v>51.39</v>
      </c>
      <c r="L25">
        <v>1</v>
      </c>
      <c r="M25">
        <v>194</v>
      </c>
      <c r="N25">
        <v>30.49</v>
      </c>
      <c r="O25">
        <v>20939.59</v>
      </c>
      <c r="P25">
        <v>267.76</v>
      </c>
      <c r="Q25">
        <v>5163.3</v>
      </c>
      <c r="R25">
        <v>363.31</v>
      </c>
      <c r="S25">
        <v>107.96</v>
      </c>
      <c r="T25">
        <v>127080.58</v>
      </c>
      <c r="U25">
        <v>0.3</v>
      </c>
      <c r="V25">
        <v>0.67</v>
      </c>
      <c r="W25">
        <v>0.53</v>
      </c>
      <c r="X25">
        <v>7.61</v>
      </c>
      <c r="Y25">
        <v>2</v>
      </c>
      <c r="Z25">
        <v>10</v>
      </c>
    </row>
    <row r="26" spans="1:26" x14ac:dyDescent="0.25">
      <c r="A26">
        <v>1</v>
      </c>
      <c r="B26">
        <v>85</v>
      </c>
      <c r="C26" t="s">
        <v>34</v>
      </c>
      <c r="D26">
        <v>4.3887</v>
      </c>
      <c r="E26">
        <v>22.79</v>
      </c>
      <c r="F26">
        <v>18.21</v>
      </c>
      <c r="G26">
        <v>16.809999999999999</v>
      </c>
      <c r="H26">
        <v>0.21</v>
      </c>
      <c r="I26">
        <v>65</v>
      </c>
      <c r="J26">
        <v>169.33</v>
      </c>
      <c r="K26">
        <v>51.39</v>
      </c>
      <c r="L26">
        <v>2</v>
      </c>
      <c r="M26">
        <v>27</v>
      </c>
      <c r="N26">
        <v>30.94</v>
      </c>
      <c r="O26">
        <v>21118.46</v>
      </c>
      <c r="P26">
        <v>172.89</v>
      </c>
      <c r="Q26">
        <v>5161.28</v>
      </c>
      <c r="R26">
        <v>200.77</v>
      </c>
      <c r="S26">
        <v>107.96</v>
      </c>
      <c r="T26">
        <v>46465.88</v>
      </c>
      <c r="U26">
        <v>0.54</v>
      </c>
      <c r="V26">
        <v>0.84</v>
      </c>
      <c r="W26">
        <v>0.37</v>
      </c>
      <c r="X26">
        <v>2.8</v>
      </c>
      <c r="Y26">
        <v>2</v>
      </c>
      <c r="Z26">
        <v>10</v>
      </c>
    </row>
    <row r="27" spans="1:26" x14ac:dyDescent="0.25">
      <c r="A27">
        <v>2</v>
      </c>
      <c r="B27">
        <v>85</v>
      </c>
      <c r="C27" t="s">
        <v>34</v>
      </c>
      <c r="D27">
        <v>4.4881000000000002</v>
      </c>
      <c r="E27">
        <v>22.28</v>
      </c>
      <c r="F27">
        <v>17.809999999999999</v>
      </c>
      <c r="G27">
        <v>17.23</v>
      </c>
      <c r="H27">
        <v>0.31</v>
      </c>
      <c r="I27">
        <v>62</v>
      </c>
      <c r="J27">
        <v>170.79</v>
      </c>
      <c r="K27">
        <v>51.39</v>
      </c>
      <c r="L27">
        <v>3</v>
      </c>
      <c r="M27">
        <v>0</v>
      </c>
      <c r="N27">
        <v>31.4</v>
      </c>
      <c r="O27">
        <v>21297.94</v>
      </c>
      <c r="P27">
        <v>167.96</v>
      </c>
      <c r="Q27">
        <v>5162.17</v>
      </c>
      <c r="R27">
        <v>185.28</v>
      </c>
      <c r="S27">
        <v>107.96</v>
      </c>
      <c r="T27">
        <v>38734.620000000003</v>
      </c>
      <c r="U27">
        <v>0.57999999999999996</v>
      </c>
      <c r="V27">
        <v>0.86</v>
      </c>
      <c r="W27">
        <v>0.4</v>
      </c>
      <c r="X27">
        <v>2.39</v>
      </c>
      <c r="Y27">
        <v>2</v>
      </c>
      <c r="Z27">
        <v>10</v>
      </c>
    </row>
    <row r="28" spans="1:26" x14ac:dyDescent="0.25">
      <c r="A28">
        <v>0</v>
      </c>
      <c r="B28">
        <v>20</v>
      </c>
      <c r="C28" t="s">
        <v>34</v>
      </c>
      <c r="D28">
        <v>3.3047</v>
      </c>
      <c r="E28">
        <v>30.26</v>
      </c>
      <c r="F28">
        <v>25.35</v>
      </c>
      <c r="G28">
        <v>5.87</v>
      </c>
      <c r="H28">
        <v>0.34</v>
      </c>
      <c r="I28">
        <v>259</v>
      </c>
      <c r="J28">
        <v>51.33</v>
      </c>
      <c r="K28">
        <v>24.83</v>
      </c>
      <c r="L28">
        <v>1</v>
      </c>
      <c r="M28">
        <v>0</v>
      </c>
      <c r="N28">
        <v>5.51</v>
      </c>
      <c r="O28">
        <v>6564.78</v>
      </c>
      <c r="P28">
        <v>117.92</v>
      </c>
      <c r="Q28">
        <v>5166.9799999999996</v>
      </c>
      <c r="R28">
        <v>427.61</v>
      </c>
      <c r="S28">
        <v>107.96</v>
      </c>
      <c r="T28">
        <v>158914.4</v>
      </c>
      <c r="U28">
        <v>0.25</v>
      </c>
      <c r="V28">
        <v>0.61</v>
      </c>
      <c r="W28">
        <v>0.98</v>
      </c>
      <c r="X28">
        <v>9.92</v>
      </c>
      <c r="Y28">
        <v>2</v>
      </c>
      <c r="Z28">
        <v>10</v>
      </c>
    </row>
    <row r="29" spans="1:26" x14ac:dyDescent="0.25">
      <c r="A29">
        <v>0</v>
      </c>
      <c r="B29">
        <v>65</v>
      </c>
      <c r="C29" t="s">
        <v>34</v>
      </c>
      <c r="D29">
        <v>3.7210999999999999</v>
      </c>
      <c r="E29">
        <v>26.87</v>
      </c>
      <c r="F29">
        <v>20.83</v>
      </c>
      <c r="G29">
        <v>8.8000000000000007</v>
      </c>
      <c r="H29">
        <v>0.13</v>
      </c>
      <c r="I29">
        <v>142</v>
      </c>
      <c r="J29">
        <v>133.21</v>
      </c>
      <c r="K29">
        <v>46.47</v>
      </c>
      <c r="L29">
        <v>1</v>
      </c>
      <c r="M29">
        <v>140</v>
      </c>
      <c r="N29">
        <v>20.75</v>
      </c>
      <c r="O29">
        <v>16663.419999999998</v>
      </c>
      <c r="P29">
        <v>194.53</v>
      </c>
      <c r="Q29">
        <v>5162.87</v>
      </c>
      <c r="R29">
        <v>289.10000000000002</v>
      </c>
      <c r="S29">
        <v>107.96</v>
      </c>
      <c r="T29">
        <v>90243.14</v>
      </c>
      <c r="U29">
        <v>0.37</v>
      </c>
      <c r="V29">
        <v>0.74</v>
      </c>
      <c r="W29">
        <v>0.45</v>
      </c>
      <c r="X29">
        <v>5.41</v>
      </c>
      <c r="Y29">
        <v>2</v>
      </c>
      <c r="Z29">
        <v>10</v>
      </c>
    </row>
    <row r="30" spans="1:26" x14ac:dyDescent="0.25">
      <c r="A30">
        <v>1</v>
      </c>
      <c r="B30">
        <v>65</v>
      </c>
      <c r="C30" t="s">
        <v>34</v>
      </c>
      <c r="D30">
        <v>4.3651</v>
      </c>
      <c r="E30">
        <v>22.91</v>
      </c>
      <c r="F30">
        <v>18.52</v>
      </c>
      <c r="G30">
        <v>13.72</v>
      </c>
      <c r="H30">
        <v>0.26</v>
      </c>
      <c r="I30">
        <v>81</v>
      </c>
      <c r="J30">
        <v>134.55000000000001</v>
      </c>
      <c r="K30">
        <v>46.47</v>
      </c>
      <c r="L30">
        <v>2</v>
      </c>
      <c r="M30">
        <v>0</v>
      </c>
      <c r="N30">
        <v>21.09</v>
      </c>
      <c r="O30">
        <v>16828.84</v>
      </c>
      <c r="P30">
        <v>152.27000000000001</v>
      </c>
      <c r="Q30">
        <v>5161.7700000000004</v>
      </c>
      <c r="R30">
        <v>208.27</v>
      </c>
      <c r="S30">
        <v>107.96</v>
      </c>
      <c r="T30">
        <v>50132.5</v>
      </c>
      <c r="U30">
        <v>0.52</v>
      </c>
      <c r="V30">
        <v>0.83</v>
      </c>
      <c r="W30">
        <v>0.46</v>
      </c>
      <c r="X30">
        <v>3.11</v>
      </c>
      <c r="Y30">
        <v>2</v>
      </c>
      <c r="Z30">
        <v>10</v>
      </c>
    </row>
    <row r="31" spans="1:26" x14ac:dyDescent="0.25">
      <c r="A31">
        <v>0</v>
      </c>
      <c r="B31">
        <v>75</v>
      </c>
      <c r="C31" t="s">
        <v>34</v>
      </c>
      <c r="D31">
        <v>3.4055</v>
      </c>
      <c r="E31">
        <v>29.36</v>
      </c>
      <c r="F31">
        <v>21.92</v>
      </c>
      <c r="G31">
        <v>7.78</v>
      </c>
      <c r="H31">
        <v>0.12</v>
      </c>
      <c r="I31">
        <v>169</v>
      </c>
      <c r="J31">
        <v>150.44</v>
      </c>
      <c r="K31">
        <v>49.1</v>
      </c>
      <c r="L31">
        <v>1</v>
      </c>
      <c r="M31">
        <v>167</v>
      </c>
      <c r="N31">
        <v>25.34</v>
      </c>
      <c r="O31">
        <v>18787.759999999998</v>
      </c>
      <c r="P31">
        <v>231.21</v>
      </c>
      <c r="Q31">
        <v>5162.97</v>
      </c>
      <c r="R31">
        <v>325.54000000000002</v>
      </c>
      <c r="S31">
        <v>107.96</v>
      </c>
      <c r="T31">
        <v>108331.52</v>
      </c>
      <c r="U31">
        <v>0.33</v>
      </c>
      <c r="V31">
        <v>0.7</v>
      </c>
      <c r="W31">
        <v>0.5</v>
      </c>
      <c r="X31">
        <v>6.51</v>
      </c>
      <c r="Y31">
        <v>2</v>
      </c>
      <c r="Z31">
        <v>10</v>
      </c>
    </row>
    <row r="32" spans="1:26" x14ac:dyDescent="0.25">
      <c r="A32">
        <v>1</v>
      </c>
      <c r="B32">
        <v>75</v>
      </c>
      <c r="C32" t="s">
        <v>34</v>
      </c>
      <c r="D32">
        <v>4.4459</v>
      </c>
      <c r="E32">
        <v>22.49</v>
      </c>
      <c r="F32">
        <v>18.079999999999998</v>
      </c>
      <c r="G32">
        <v>15.5</v>
      </c>
      <c r="H32">
        <v>0.23</v>
      </c>
      <c r="I32">
        <v>70</v>
      </c>
      <c r="J32">
        <v>151.83000000000001</v>
      </c>
      <c r="K32">
        <v>49.1</v>
      </c>
      <c r="L32">
        <v>2</v>
      </c>
      <c r="M32">
        <v>0</v>
      </c>
      <c r="N32">
        <v>25.73</v>
      </c>
      <c r="O32">
        <v>18959.54</v>
      </c>
      <c r="P32">
        <v>158.76</v>
      </c>
      <c r="Q32">
        <v>5161</v>
      </c>
      <c r="R32">
        <v>194.33</v>
      </c>
      <c r="S32">
        <v>107.96</v>
      </c>
      <c r="T32">
        <v>43220.34</v>
      </c>
      <c r="U32">
        <v>0.56000000000000005</v>
      </c>
      <c r="V32">
        <v>0.85</v>
      </c>
      <c r="W32">
        <v>0.41</v>
      </c>
      <c r="X32">
        <v>2.67</v>
      </c>
      <c r="Y32">
        <v>2</v>
      </c>
      <c r="Z32">
        <v>10</v>
      </c>
    </row>
    <row r="33" spans="1:26" x14ac:dyDescent="0.25">
      <c r="A33">
        <v>0</v>
      </c>
      <c r="B33">
        <v>95</v>
      </c>
      <c r="C33" t="s">
        <v>34</v>
      </c>
      <c r="D33">
        <v>2.8462999999999998</v>
      </c>
      <c r="E33">
        <v>35.130000000000003</v>
      </c>
      <c r="F33">
        <v>24.29</v>
      </c>
      <c r="G33">
        <v>6.48</v>
      </c>
      <c r="H33">
        <v>0.1</v>
      </c>
      <c r="I33">
        <v>225</v>
      </c>
      <c r="J33">
        <v>185.69</v>
      </c>
      <c r="K33">
        <v>53.44</v>
      </c>
      <c r="L33">
        <v>1</v>
      </c>
      <c r="M33">
        <v>223</v>
      </c>
      <c r="N33">
        <v>36.26</v>
      </c>
      <c r="O33">
        <v>23136.14</v>
      </c>
      <c r="P33">
        <v>307.27</v>
      </c>
      <c r="Q33">
        <v>5164.71</v>
      </c>
      <c r="R33">
        <v>405.37</v>
      </c>
      <c r="S33">
        <v>107.96</v>
      </c>
      <c r="T33">
        <v>147965.14000000001</v>
      </c>
      <c r="U33">
        <v>0.27</v>
      </c>
      <c r="V33">
        <v>0.63</v>
      </c>
      <c r="W33">
        <v>0.57999999999999996</v>
      </c>
      <c r="X33">
        <v>8.8699999999999992</v>
      </c>
      <c r="Y33">
        <v>2</v>
      </c>
      <c r="Z33">
        <v>10</v>
      </c>
    </row>
    <row r="34" spans="1:26" x14ac:dyDescent="0.25">
      <c r="A34">
        <v>1</v>
      </c>
      <c r="B34">
        <v>95</v>
      </c>
      <c r="C34" t="s">
        <v>34</v>
      </c>
      <c r="D34">
        <v>4.3392999999999997</v>
      </c>
      <c r="E34">
        <v>23.05</v>
      </c>
      <c r="F34">
        <v>17.97</v>
      </c>
      <c r="G34">
        <v>15.4</v>
      </c>
      <c r="H34">
        <v>0.19</v>
      </c>
      <c r="I34">
        <v>70</v>
      </c>
      <c r="J34">
        <v>187.21</v>
      </c>
      <c r="K34">
        <v>53.44</v>
      </c>
      <c r="L34">
        <v>2</v>
      </c>
      <c r="M34">
        <v>68</v>
      </c>
      <c r="N34">
        <v>36.770000000000003</v>
      </c>
      <c r="O34">
        <v>23322.880000000001</v>
      </c>
      <c r="P34">
        <v>191.66</v>
      </c>
      <c r="Q34">
        <v>5161.74</v>
      </c>
      <c r="R34">
        <v>194.45</v>
      </c>
      <c r="S34">
        <v>107.96</v>
      </c>
      <c r="T34">
        <v>43281.82</v>
      </c>
      <c r="U34">
        <v>0.56000000000000005</v>
      </c>
      <c r="V34">
        <v>0.85</v>
      </c>
      <c r="W34">
        <v>0.3</v>
      </c>
      <c r="X34">
        <v>2.56</v>
      </c>
      <c r="Y34">
        <v>2</v>
      </c>
      <c r="Z34">
        <v>10</v>
      </c>
    </row>
    <row r="35" spans="1:26" x14ac:dyDescent="0.25">
      <c r="A35">
        <v>2</v>
      </c>
      <c r="B35">
        <v>95</v>
      </c>
      <c r="C35" t="s">
        <v>34</v>
      </c>
      <c r="D35">
        <v>4.5266000000000002</v>
      </c>
      <c r="E35">
        <v>22.09</v>
      </c>
      <c r="F35">
        <v>17.54</v>
      </c>
      <c r="G35">
        <v>18.79</v>
      </c>
      <c r="H35">
        <v>0.28000000000000003</v>
      </c>
      <c r="I35">
        <v>56</v>
      </c>
      <c r="J35">
        <v>188.73</v>
      </c>
      <c r="K35">
        <v>53.44</v>
      </c>
      <c r="L35">
        <v>3</v>
      </c>
      <c r="M35">
        <v>0</v>
      </c>
      <c r="N35">
        <v>37.29</v>
      </c>
      <c r="O35">
        <v>23510.33</v>
      </c>
      <c r="P35">
        <v>175.48</v>
      </c>
      <c r="Q35">
        <v>5161.13</v>
      </c>
      <c r="R35">
        <v>176.62</v>
      </c>
      <c r="S35">
        <v>107.96</v>
      </c>
      <c r="T35">
        <v>34434.57</v>
      </c>
      <c r="U35">
        <v>0.61</v>
      </c>
      <c r="V35">
        <v>0.87</v>
      </c>
      <c r="W35">
        <v>0.38</v>
      </c>
      <c r="X35">
        <v>2.13</v>
      </c>
      <c r="Y35">
        <v>2</v>
      </c>
      <c r="Z35">
        <v>10</v>
      </c>
    </row>
    <row r="36" spans="1:26" x14ac:dyDescent="0.25">
      <c r="A36">
        <v>0</v>
      </c>
      <c r="B36">
        <v>55</v>
      </c>
      <c r="C36" t="s">
        <v>34</v>
      </c>
      <c r="D36">
        <v>4.0815999999999999</v>
      </c>
      <c r="E36">
        <v>24.5</v>
      </c>
      <c r="F36">
        <v>19.690000000000001</v>
      </c>
      <c r="G36">
        <v>10.36</v>
      </c>
      <c r="H36">
        <v>0.15</v>
      </c>
      <c r="I36">
        <v>114</v>
      </c>
      <c r="J36">
        <v>116.05</v>
      </c>
      <c r="K36">
        <v>43.4</v>
      </c>
      <c r="L36">
        <v>1</v>
      </c>
      <c r="M36">
        <v>99</v>
      </c>
      <c r="N36">
        <v>16.649999999999999</v>
      </c>
      <c r="O36">
        <v>14546.17</v>
      </c>
      <c r="P36">
        <v>155.58000000000001</v>
      </c>
      <c r="Q36">
        <v>5161.66</v>
      </c>
      <c r="R36">
        <v>250.58</v>
      </c>
      <c r="S36">
        <v>107.96</v>
      </c>
      <c r="T36">
        <v>71124.31</v>
      </c>
      <c r="U36">
        <v>0.43</v>
      </c>
      <c r="V36">
        <v>0.78</v>
      </c>
      <c r="W36">
        <v>0.42</v>
      </c>
      <c r="X36">
        <v>4.28</v>
      </c>
      <c r="Y36">
        <v>2</v>
      </c>
      <c r="Z36">
        <v>10</v>
      </c>
    </row>
    <row r="37" spans="1:26" x14ac:dyDescent="0.25">
      <c r="A37">
        <v>1</v>
      </c>
      <c r="B37">
        <v>55</v>
      </c>
      <c r="C37" t="s">
        <v>34</v>
      </c>
      <c r="D37">
        <v>4.2755000000000001</v>
      </c>
      <c r="E37">
        <v>23.39</v>
      </c>
      <c r="F37">
        <v>19.04</v>
      </c>
      <c r="G37">
        <v>12.02</v>
      </c>
      <c r="H37">
        <v>0.3</v>
      </c>
      <c r="I37">
        <v>95</v>
      </c>
      <c r="J37">
        <v>117.34</v>
      </c>
      <c r="K37">
        <v>43.4</v>
      </c>
      <c r="L37">
        <v>2</v>
      </c>
      <c r="M37">
        <v>0</v>
      </c>
      <c r="N37">
        <v>16.940000000000001</v>
      </c>
      <c r="O37">
        <v>14705.49</v>
      </c>
      <c r="P37">
        <v>144.87</v>
      </c>
      <c r="Q37">
        <v>5161.71</v>
      </c>
      <c r="R37">
        <v>224.88</v>
      </c>
      <c r="S37">
        <v>107.96</v>
      </c>
      <c r="T37">
        <v>58371.91</v>
      </c>
      <c r="U37">
        <v>0.48</v>
      </c>
      <c r="V37">
        <v>0.8</v>
      </c>
      <c r="W37">
        <v>0.5</v>
      </c>
      <c r="X37">
        <v>3.62</v>
      </c>
      <c r="Y37">
        <v>2</v>
      </c>
      <c r="Z37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C42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INDEX(resultados!$A$2:$ZZ$37, 1, MATCH($B$1, resultados!$A$1:$ZZ$1, 0))</f>
        <v>#N/A</v>
      </c>
      <c r="B7" t="e">
        <f>INDEX(resultados!$A$2:$ZZ$37, 1, MATCH($B$2, resultados!$A$1:$ZZ$1, 0))</f>
        <v>#N/A</v>
      </c>
      <c r="C7" t="e">
        <f>INDEX(resultados!$A$2:$ZZ$37, 1, MATCH($B$3, resultados!$A$1:$ZZ$1, 0))</f>
        <v>#N/A</v>
      </c>
    </row>
    <row r="8" spans="1:3" x14ac:dyDescent="0.25">
      <c r="A8" t="e">
        <f>INDEX(resultados!$A$2:$ZZ$37, 2, MATCH($B$1, resultados!$A$1:$ZZ$1, 0))</f>
        <v>#N/A</v>
      </c>
      <c r="B8" t="e">
        <f>INDEX(resultados!$A$2:$ZZ$37, 2, MATCH($B$2, resultados!$A$1:$ZZ$1, 0))</f>
        <v>#N/A</v>
      </c>
      <c r="C8" t="e">
        <f>INDEX(resultados!$A$2:$ZZ$37, 2, MATCH($B$3, resultados!$A$1:$ZZ$1, 0))</f>
        <v>#N/A</v>
      </c>
    </row>
    <row r="9" spans="1:3" x14ac:dyDescent="0.25">
      <c r="A9" t="e">
        <f>INDEX(resultados!$A$2:$ZZ$37, 3, MATCH($B$1, resultados!$A$1:$ZZ$1, 0))</f>
        <v>#N/A</v>
      </c>
      <c r="B9" t="e">
        <f>INDEX(resultados!$A$2:$ZZ$37, 3, MATCH($B$2, resultados!$A$1:$ZZ$1, 0))</f>
        <v>#N/A</v>
      </c>
      <c r="C9" t="e">
        <f>INDEX(resultados!$A$2:$ZZ$37, 3, MATCH($B$3, resultados!$A$1:$ZZ$1, 0))</f>
        <v>#N/A</v>
      </c>
    </row>
    <row r="10" spans="1:3" x14ac:dyDescent="0.25">
      <c r="A10" t="e">
        <f>INDEX(resultados!$A$2:$ZZ$37, 4, MATCH($B$1, resultados!$A$1:$ZZ$1, 0))</f>
        <v>#N/A</v>
      </c>
      <c r="B10" t="e">
        <f>INDEX(resultados!$A$2:$ZZ$37, 4, MATCH($B$2, resultados!$A$1:$ZZ$1, 0))</f>
        <v>#N/A</v>
      </c>
      <c r="C10" t="e">
        <f>INDEX(resultados!$A$2:$ZZ$37, 4, MATCH($B$3, resultados!$A$1:$ZZ$1, 0))</f>
        <v>#N/A</v>
      </c>
    </row>
    <row r="11" spans="1:3" x14ac:dyDescent="0.25">
      <c r="A11" t="e">
        <f>INDEX(resultados!$A$2:$ZZ$37, 5, MATCH($B$1, resultados!$A$1:$ZZ$1, 0))</f>
        <v>#N/A</v>
      </c>
      <c r="B11" t="e">
        <f>INDEX(resultados!$A$2:$ZZ$37, 5, MATCH($B$2, resultados!$A$1:$ZZ$1, 0))</f>
        <v>#N/A</v>
      </c>
      <c r="C11" t="e">
        <f>INDEX(resultados!$A$2:$ZZ$37, 5, MATCH($B$3, resultados!$A$1:$ZZ$1, 0))</f>
        <v>#N/A</v>
      </c>
    </row>
    <row r="12" spans="1:3" x14ac:dyDescent="0.25">
      <c r="A12" t="e">
        <f>INDEX(resultados!$A$2:$ZZ$37, 6, MATCH($B$1, resultados!$A$1:$ZZ$1, 0))</f>
        <v>#N/A</v>
      </c>
      <c r="B12" t="e">
        <f>INDEX(resultados!$A$2:$ZZ$37, 6, MATCH($B$2, resultados!$A$1:$ZZ$1, 0))</f>
        <v>#N/A</v>
      </c>
      <c r="C12" t="e">
        <f>INDEX(resultados!$A$2:$ZZ$37, 6, MATCH($B$3, resultados!$A$1:$ZZ$1, 0))</f>
        <v>#N/A</v>
      </c>
    </row>
    <row r="13" spans="1:3" x14ac:dyDescent="0.25">
      <c r="A13" t="e">
        <f>INDEX(resultados!$A$2:$ZZ$37, 7, MATCH($B$1, resultados!$A$1:$ZZ$1, 0))</f>
        <v>#N/A</v>
      </c>
      <c r="B13" t="e">
        <f>INDEX(resultados!$A$2:$ZZ$37, 7, MATCH($B$2, resultados!$A$1:$ZZ$1, 0))</f>
        <v>#N/A</v>
      </c>
      <c r="C13" t="e">
        <f>INDEX(resultados!$A$2:$ZZ$37, 7, MATCH($B$3, resultados!$A$1:$ZZ$1, 0))</f>
        <v>#N/A</v>
      </c>
    </row>
    <row r="14" spans="1:3" x14ac:dyDescent="0.25">
      <c r="A14" t="e">
        <f>INDEX(resultados!$A$2:$ZZ$37, 8, MATCH($B$1, resultados!$A$1:$ZZ$1, 0))</f>
        <v>#N/A</v>
      </c>
      <c r="B14" t="e">
        <f>INDEX(resultados!$A$2:$ZZ$37, 8, MATCH($B$2, resultados!$A$1:$ZZ$1, 0))</f>
        <v>#N/A</v>
      </c>
      <c r="C14" t="e">
        <f>INDEX(resultados!$A$2:$ZZ$37, 8, MATCH($B$3, resultados!$A$1:$ZZ$1, 0))</f>
        <v>#N/A</v>
      </c>
    </row>
    <row r="15" spans="1:3" x14ac:dyDescent="0.25">
      <c r="A15" t="e">
        <f>INDEX(resultados!$A$2:$ZZ$37, 9, MATCH($B$1, resultados!$A$1:$ZZ$1, 0))</f>
        <v>#N/A</v>
      </c>
      <c r="B15" t="e">
        <f>INDEX(resultados!$A$2:$ZZ$37, 9, MATCH($B$2, resultados!$A$1:$ZZ$1, 0))</f>
        <v>#N/A</v>
      </c>
      <c r="C15" t="e">
        <f>INDEX(resultados!$A$2:$ZZ$37, 9, MATCH($B$3, resultados!$A$1:$ZZ$1, 0))</f>
        <v>#N/A</v>
      </c>
    </row>
    <row r="16" spans="1:3" x14ac:dyDescent="0.25">
      <c r="A16" t="e">
        <f>INDEX(resultados!$A$2:$ZZ$37, 10, MATCH($B$1, resultados!$A$1:$ZZ$1, 0))</f>
        <v>#N/A</v>
      </c>
      <c r="B16" t="e">
        <f>INDEX(resultados!$A$2:$ZZ$37, 10, MATCH($B$2, resultados!$A$1:$ZZ$1, 0))</f>
        <v>#N/A</v>
      </c>
      <c r="C16" t="e">
        <f>INDEX(resultados!$A$2:$ZZ$37, 10, MATCH($B$3, resultados!$A$1:$ZZ$1, 0))</f>
        <v>#N/A</v>
      </c>
    </row>
    <row r="17" spans="1:3" x14ac:dyDescent="0.25">
      <c r="A17" t="e">
        <f>INDEX(resultados!$A$2:$ZZ$37, 11, MATCH($B$1, resultados!$A$1:$ZZ$1, 0))</f>
        <v>#N/A</v>
      </c>
      <c r="B17" t="e">
        <f>INDEX(resultados!$A$2:$ZZ$37, 11, MATCH($B$2, resultados!$A$1:$ZZ$1, 0))</f>
        <v>#N/A</v>
      </c>
      <c r="C17" t="e">
        <f>INDEX(resultados!$A$2:$ZZ$37, 11, MATCH($B$3, resultados!$A$1:$ZZ$1, 0))</f>
        <v>#N/A</v>
      </c>
    </row>
    <row r="18" spans="1:3" x14ac:dyDescent="0.25">
      <c r="A18" t="e">
        <f>INDEX(resultados!$A$2:$ZZ$37, 12, MATCH($B$1, resultados!$A$1:$ZZ$1, 0))</f>
        <v>#N/A</v>
      </c>
      <c r="B18" t="e">
        <f>INDEX(resultados!$A$2:$ZZ$37, 12, MATCH($B$2, resultados!$A$1:$ZZ$1, 0))</f>
        <v>#N/A</v>
      </c>
      <c r="C18" t="e">
        <f>INDEX(resultados!$A$2:$ZZ$37, 12, MATCH($B$3, resultados!$A$1:$ZZ$1, 0))</f>
        <v>#N/A</v>
      </c>
    </row>
    <row r="19" spans="1:3" x14ac:dyDescent="0.25">
      <c r="A19" t="e">
        <f>INDEX(resultados!$A$2:$ZZ$37, 13, MATCH($B$1, resultados!$A$1:$ZZ$1, 0))</f>
        <v>#N/A</v>
      </c>
      <c r="B19" t="e">
        <f>INDEX(resultados!$A$2:$ZZ$37, 13, MATCH($B$2, resultados!$A$1:$ZZ$1, 0))</f>
        <v>#N/A</v>
      </c>
      <c r="C19" t="e">
        <f>INDEX(resultados!$A$2:$ZZ$37, 13, MATCH($B$3, resultados!$A$1:$ZZ$1, 0))</f>
        <v>#N/A</v>
      </c>
    </row>
    <row r="20" spans="1:3" x14ac:dyDescent="0.25">
      <c r="A20" t="e">
        <f>INDEX(resultados!$A$2:$ZZ$37, 14, MATCH($B$1, resultados!$A$1:$ZZ$1, 0))</f>
        <v>#N/A</v>
      </c>
      <c r="B20" t="e">
        <f>INDEX(resultados!$A$2:$ZZ$37, 14, MATCH($B$2, resultados!$A$1:$ZZ$1, 0))</f>
        <v>#N/A</v>
      </c>
      <c r="C20" t="e">
        <f>INDEX(resultados!$A$2:$ZZ$37, 14, MATCH($B$3, resultados!$A$1:$ZZ$1, 0))</f>
        <v>#N/A</v>
      </c>
    </row>
    <row r="21" spans="1:3" x14ac:dyDescent="0.25">
      <c r="A21" t="e">
        <f>INDEX(resultados!$A$2:$ZZ$37, 15, MATCH($B$1, resultados!$A$1:$ZZ$1, 0))</f>
        <v>#N/A</v>
      </c>
      <c r="B21" t="e">
        <f>INDEX(resultados!$A$2:$ZZ$37, 15, MATCH($B$2, resultados!$A$1:$ZZ$1, 0))</f>
        <v>#N/A</v>
      </c>
      <c r="C21" t="e">
        <f>INDEX(resultados!$A$2:$ZZ$37, 15, MATCH($B$3, resultados!$A$1:$ZZ$1, 0))</f>
        <v>#N/A</v>
      </c>
    </row>
    <row r="22" spans="1:3" x14ac:dyDescent="0.25">
      <c r="A22" t="e">
        <f>INDEX(resultados!$A$2:$ZZ$37, 16, MATCH($B$1, resultados!$A$1:$ZZ$1, 0))</f>
        <v>#N/A</v>
      </c>
      <c r="B22" t="e">
        <f>INDEX(resultados!$A$2:$ZZ$37, 16, MATCH($B$2, resultados!$A$1:$ZZ$1, 0))</f>
        <v>#N/A</v>
      </c>
      <c r="C22" t="e">
        <f>INDEX(resultados!$A$2:$ZZ$37, 16, MATCH($B$3, resultados!$A$1:$ZZ$1, 0))</f>
        <v>#N/A</v>
      </c>
    </row>
    <row r="23" spans="1:3" x14ac:dyDescent="0.25">
      <c r="A23" t="e">
        <f>INDEX(resultados!$A$2:$ZZ$37, 17, MATCH($B$1, resultados!$A$1:$ZZ$1, 0))</f>
        <v>#N/A</v>
      </c>
      <c r="B23" t="e">
        <f>INDEX(resultados!$A$2:$ZZ$37, 17, MATCH($B$2, resultados!$A$1:$ZZ$1, 0))</f>
        <v>#N/A</v>
      </c>
      <c r="C23" t="e">
        <f>INDEX(resultados!$A$2:$ZZ$37, 17, MATCH($B$3, resultados!$A$1:$ZZ$1, 0))</f>
        <v>#N/A</v>
      </c>
    </row>
    <row r="24" spans="1:3" x14ac:dyDescent="0.25">
      <c r="A24" t="e">
        <f>INDEX(resultados!$A$2:$ZZ$37, 18, MATCH($B$1, resultados!$A$1:$ZZ$1, 0))</f>
        <v>#N/A</v>
      </c>
      <c r="B24" t="e">
        <f>INDEX(resultados!$A$2:$ZZ$37, 18, MATCH($B$2, resultados!$A$1:$ZZ$1, 0))</f>
        <v>#N/A</v>
      </c>
      <c r="C24" t="e">
        <f>INDEX(resultados!$A$2:$ZZ$37, 18, MATCH($B$3, resultados!$A$1:$ZZ$1, 0))</f>
        <v>#N/A</v>
      </c>
    </row>
    <row r="25" spans="1:3" x14ac:dyDescent="0.25">
      <c r="A25" t="e">
        <f>INDEX(resultados!$A$2:$ZZ$37, 19, MATCH($B$1, resultados!$A$1:$ZZ$1, 0))</f>
        <v>#N/A</v>
      </c>
      <c r="B25" t="e">
        <f>INDEX(resultados!$A$2:$ZZ$37, 19, MATCH($B$2, resultados!$A$1:$ZZ$1, 0))</f>
        <v>#N/A</v>
      </c>
      <c r="C25" t="e">
        <f>INDEX(resultados!$A$2:$ZZ$37, 19, MATCH($B$3, resultados!$A$1:$ZZ$1, 0))</f>
        <v>#N/A</v>
      </c>
    </row>
    <row r="26" spans="1:3" x14ac:dyDescent="0.25">
      <c r="A26" t="e">
        <f>INDEX(resultados!$A$2:$ZZ$37, 20, MATCH($B$1, resultados!$A$1:$ZZ$1, 0))</f>
        <v>#N/A</v>
      </c>
      <c r="B26" t="e">
        <f>INDEX(resultados!$A$2:$ZZ$37, 20, MATCH($B$2, resultados!$A$1:$ZZ$1, 0))</f>
        <v>#N/A</v>
      </c>
      <c r="C26" t="e">
        <f>INDEX(resultados!$A$2:$ZZ$37, 20, MATCH($B$3, resultados!$A$1:$ZZ$1, 0))</f>
        <v>#N/A</v>
      </c>
    </row>
    <row r="27" spans="1:3" x14ac:dyDescent="0.25">
      <c r="A27" t="e">
        <f>INDEX(resultados!$A$2:$ZZ$37, 21, MATCH($B$1, resultados!$A$1:$ZZ$1, 0))</f>
        <v>#N/A</v>
      </c>
      <c r="B27" t="e">
        <f>INDEX(resultados!$A$2:$ZZ$37, 21, MATCH($B$2, resultados!$A$1:$ZZ$1, 0))</f>
        <v>#N/A</v>
      </c>
      <c r="C27" t="e">
        <f>INDEX(resultados!$A$2:$ZZ$37, 21, MATCH($B$3, resultados!$A$1:$ZZ$1, 0))</f>
        <v>#N/A</v>
      </c>
    </row>
    <row r="28" spans="1:3" x14ac:dyDescent="0.25">
      <c r="A28" t="e">
        <f>INDEX(resultados!$A$2:$ZZ$37, 22, MATCH($B$1, resultados!$A$1:$ZZ$1, 0))</f>
        <v>#N/A</v>
      </c>
      <c r="B28" t="e">
        <f>INDEX(resultados!$A$2:$ZZ$37, 22, MATCH($B$2, resultados!$A$1:$ZZ$1, 0))</f>
        <v>#N/A</v>
      </c>
      <c r="C28" t="e">
        <f>INDEX(resultados!$A$2:$ZZ$37, 22, MATCH($B$3, resultados!$A$1:$ZZ$1, 0))</f>
        <v>#N/A</v>
      </c>
    </row>
    <row r="29" spans="1:3" x14ac:dyDescent="0.25">
      <c r="A29" t="e">
        <f>INDEX(resultados!$A$2:$ZZ$37, 23, MATCH($B$1, resultados!$A$1:$ZZ$1, 0))</f>
        <v>#N/A</v>
      </c>
      <c r="B29" t="e">
        <f>INDEX(resultados!$A$2:$ZZ$37, 23, MATCH($B$2, resultados!$A$1:$ZZ$1, 0))</f>
        <v>#N/A</v>
      </c>
      <c r="C29" t="e">
        <f>INDEX(resultados!$A$2:$ZZ$37, 23, MATCH($B$3, resultados!$A$1:$ZZ$1, 0))</f>
        <v>#N/A</v>
      </c>
    </row>
    <row r="30" spans="1:3" x14ac:dyDescent="0.25">
      <c r="A30" t="e">
        <f>INDEX(resultados!$A$2:$ZZ$37, 24, MATCH($B$1, resultados!$A$1:$ZZ$1, 0))</f>
        <v>#N/A</v>
      </c>
      <c r="B30" t="e">
        <f>INDEX(resultados!$A$2:$ZZ$37, 24, MATCH($B$2, resultados!$A$1:$ZZ$1, 0))</f>
        <v>#N/A</v>
      </c>
      <c r="C30" t="e">
        <f>INDEX(resultados!$A$2:$ZZ$37, 24, MATCH($B$3, resultados!$A$1:$ZZ$1, 0))</f>
        <v>#N/A</v>
      </c>
    </row>
    <row r="31" spans="1:3" x14ac:dyDescent="0.25">
      <c r="A31" t="e">
        <f>INDEX(resultados!$A$2:$ZZ$37, 25, MATCH($B$1, resultados!$A$1:$ZZ$1, 0))</f>
        <v>#N/A</v>
      </c>
      <c r="B31" t="e">
        <f>INDEX(resultados!$A$2:$ZZ$37, 25, MATCH($B$2, resultados!$A$1:$ZZ$1, 0))</f>
        <v>#N/A</v>
      </c>
      <c r="C31" t="e">
        <f>INDEX(resultados!$A$2:$ZZ$37, 25, MATCH($B$3, resultados!$A$1:$ZZ$1, 0))</f>
        <v>#N/A</v>
      </c>
    </row>
    <row r="32" spans="1:3" x14ac:dyDescent="0.25">
      <c r="A32" t="e">
        <f>INDEX(resultados!$A$2:$ZZ$37, 26, MATCH($B$1, resultados!$A$1:$ZZ$1, 0))</f>
        <v>#N/A</v>
      </c>
      <c r="B32" t="e">
        <f>INDEX(resultados!$A$2:$ZZ$37, 26, MATCH($B$2, resultados!$A$1:$ZZ$1, 0))</f>
        <v>#N/A</v>
      </c>
      <c r="C32" t="e">
        <f>INDEX(resultados!$A$2:$ZZ$37, 26, MATCH($B$3, resultados!$A$1:$ZZ$1, 0))</f>
        <v>#N/A</v>
      </c>
    </row>
    <row r="33" spans="1:3" x14ac:dyDescent="0.25">
      <c r="A33" t="e">
        <f>INDEX(resultados!$A$2:$ZZ$37, 27, MATCH($B$1, resultados!$A$1:$ZZ$1, 0))</f>
        <v>#N/A</v>
      </c>
      <c r="B33" t="e">
        <f>INDEX(resultados!$A$2:$ZZ$37, 27, MATCH($B$2, resultados!$A$1:$ZZ$1, 0))</f>
        <v>#N/A</v>
      </c>
      <c r="C33" t="e">
        <f>INDEX(resultados!$A$2:$ZZ$37, 27, MATCH($B$3, resultados!$A$1:$ZZ$1, 0))</f>
        <v>#N/A</v>
      </c>
    </row>
    <row r="34" spans="1:3" x14ac:dyDescent="0.25">
      <c r="A34" t="e">
        <f>INDEX(resultados!$A$2:$ZZ$37, 28, MATCH($B$1, resultados!$A$1:$ZZ$1, 0))</f>
        <v>#N/A</v>
      </c>
      <c r="B34" t="e">
        <f>INDEX(resultados!$A$2:$ZZ$37, 28, MATCH($B$2, resultados!$A$1:$ZZ$1, 0))</f>
        <v>#N/A</v>
      </c>
      <c r="C34" t="e">
        <f>INDEX(resultados!$A$2:$ZZ$37, 28, MATCH($B$3, resultados!$A$1:$ZZ$1, 0))</f>
        <v>#N/A</v>
      </c>
    </row>
    <row r="35" spans="1:3" x14ac:dyDescent="0.25">
      <c r="A35" t="e">
        <f>INDEX(resultados!$A$2:$ZZ$37, 29, MATCH($B$1, resultados!$A$1:$ZZ$1, 0))</f>
        <v>#N/A</v>
      </c>
      <c r="B35" t="e">
        <f>INDEX(resultados!$A$2:$ZZ$37, 29, MATCH($B$2, resultados!$A$1:$ZZ$1, 0))</f>
        <v>#N/A</v>
      </c>
      <c r="C35" t="e">
        <f>INDEX(resultados!$A$2:$ZZ$37, 29, MATCH($B$3, resultados!$A$1:$ZZ$1, 0))</f>
        <v>#N/A</v>
      </c>
    </row>
    <row r="36" spans="1:3" x14ac:dyDescent="0.25">
      <c r="A36" t="e">
        <f>INDEX(resultados!$A$2:$ZZ$37, 30, MATCH($B$1, resultados!$A$1:$ZZ$1, 0))</f>
        <v>#N/A</v>
      </c>
      <c r="B36" t="e">
        <f>INDEX(resultados!$A$2:$ZZ$37, 30, MATCH($B$2, resultados!$A$1:$ZZ$1, 0))</f>
        <v>#N/A</v>
      </c>
      <c r="C36" t="e">
        <f>INDEX(resultados!$A$2:$ZZ$37, 30, MATCH($B$3, resultados!$A$1:$ZZ$1, 0))</f>
        <v>#N/A</v>
      </c>
    </row>
    <row r="37" spans="1:3" x14ac:dyDescent="0.25">
      <c r="A37" t="e">
        <f>INDEX(resultados!$A$2:$ZZ$37, 31, MATCH($B$1, resultados!$A$1:$ZZ$1, 0))</f>
        <v>#N/A</v>
      </c>
      <c r="B37" t="e">
        <f>INDEX(resultados!$A$2:$ZZ$37, 31, MATCH($B$2, resultados!$A$1:$ZZ$1, 0))</f>
        <v>#N/A</v>
      </c>
      <c r="C37" t="e">
        <f>INDEX(resultados!$A$2:$ZZ$37, 31, MATCH($B$3, resultados!$A$1:$ZZ$1, 0))</f>
        <v>#N/A</v>
      </c>
    </row>
    <row r="38" spans="1:3" x14ac:dyDescent="0.25">
      <c r="A38" t="e">
        <f>INDEX(resultados!$A$2:$ZZ$37, 32, MATCH($B$1, resultados!$A$1:$ZZ$1, 0))</f>
        <v>#N/A</v>
      </c>
      <c r="B38" t="e">
        <f>INDEX(resultados!$A$2:$ZZ$37, 32, MATCH($B$2, resultados!$A$1:$ZZ$1, 0))</f>
        <v>#N/A</v>
      </c>
      <c r="C38" t="e">
        <f>INDEX(resultados!$A$2:$ZZ$37, 32, MATCH($B$3, resultados!$A$1:$ZZ$1, 0))</f>
        <v>#N/A</v>
      </c>
    </row>
    <row r="39" spans="1:3" x14ac:dyDescent="0.25">
      <c r="A39" t="e">
        <f>INDEX(resultados!$A$2:$ZZ$37, 33, MATCH($B$1, resultados!$A$1:$ZZ$1, 0))</f>
        <v>#N/A</v>
      </c>
      <c r="B39" t="e">
        <f>INDEX(resultados!$A$2:$ZZ$37, 33, MATCH($B$2, resultados!$A$1:$ZZ$1, 0))</f>
        <v>#N/A</v>
      </c>
      <c r="C39" t="e">
        <f>INDEX(resultados!$A$2:$ZZ$37, 33, MATCH($B$3, resultados!$A$1:$ZZ$1, 0))</f>
        <v>#N/A</v>
      </c>
    </row>
    <row r="40" spans="1:3" x14ac:dyDescent="0.25">
      <c r="A40" t="e">
        <f>INDEX(resultados!$A$2:$ZZ$37, 34, MATCH($B$1, resultados!$A$1:$ZZ$1, 0))</f>
        <v>#N/A</v>
      </c>
      <c r="B40" t="e">
        <f>INDEX(resultados!$A$2:$ZZ$37, 34, MATCH($B$2, resultados!$A$1:$ZZ$1, 0))</f>
        <v>#N/A</v>
      </c>
      <c r="C40" t="e">
        <f>INDEX(resultados!$A$2:$ZZ$37, 34, MATCH($B$3, resultados!$A$1:$ZZ$1, 0))</f>
        <v>#N/A</v>
      </c>
    </row>
    <row r="41" spans="1:3" x14ac:dyDescent="0.25">
      <c r="A41" t="e">
        <f>INDEX(resultados!$A$2:$ZZ$37, 35, MATCH($B$1, resultados!$A$1:$ZZ$1, 0))</f>
        <v>#N/A</v>
      </c>
      <c r="B41" t="e">
        <f>INDEX(resultados!$A$2:$ZZ$37, 35, MATCH($B$2, resultados!$A$1:$ZZ$1, 0))</f>
        <v>#N/A</v>
      </c>
      <c r="C41" t="e">
        <f>INDEX(resultados!$A$2:$ZZ$37, 35, MATCH($B$3, resultados!$A$1:$ZZ$1, 0))</f>
        <v>#N/A</v>
      </c>
    </row>
    <row r="42" spans="1:3" x14ac:dyDescent="0.25">
      <c r="A42" t="e">
        <f>INDEX(resultados!$A$2:$ZZ$37, 36, MATCH($B$1, resultados!$A$1:$ZZ$1, 0))</f>
        <v>#N/A</v>
      </c>
      <c r="B42" t="e">
        <f>INDEX(resultados!$A$2:$ZZ$37, 36, MATCH($B$2, resultados!$A$1:$ZZ$1, 0))</f>
        <v>#N/A</v>
      </c>
      <c r="C42" t="e">
        <f>INDEX(resultados!$A$2:$ZZ$37, 36,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4.0404999999999998</v>
      </c>
      <c r="E2">
        <v>24.75</v>
      </c>
      <c r="F2">
        <v>20.350000000000001</v>
      </c>
      <c r="G2">
        <v>9.39</v>
      </c>
      <c r="H2">
        <v>0.2</v>
      </c>
      <c r="I2">
        <v>130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132.4</v>
      </c>
      <c r="Q2">
        <v>5163.46</v>
      </c>
      <c r="R2">
        <v>267.04000000000002</v>
      </c>
      <c r="S2">
        <v>107.96</v>
      </c>
      <c r="T2">
        <v>79276.899999999994</v>
      </c>
      <c r="U2">
        <v>0.4</v>
      </c>
      <c r="V2">
        <v>0.75</v>
      </c>
      <c r="W2">
        <v>0.6</v>
      </c>
      <c r="X2">
        <v>4.9400000000000004</v>
      </c>
      <c r="Y2">
        <v>2</v>
      </c>
      <c r="Z2">
        <v>10</v>
      </c>
      <c r="AA2">
        <v>143.5335948064552</v>
      </c>
      <c r="AB2">
        <v>196.3889966693994</v>
      </c>
      <c r="AC2">
        <v>177.6459064610155</v>
      </c>
      <c r="AD2">
        <v>143533.59480645519</v>
      </c>
      <c r="AE2">
        <v>196388.99666939941</v>
      </c>
      <c r="AF2">
        <v>4.2852619818089092E-6</v>
      </c>
      <c r="AG2">
        <v>9</v>
      </c>
      <c r="AH2">
        <v>177645.90646101549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3.7652000000000001</v>
      </c>
      <c r="E2">
        <v>26.56</v>
      </c>
      <c r="F2">
        <v>22.02</v>
      </c>
      <c r="G2">
        <v>7.64</v>
      </c>
      <c r="H2">
        <v>0.24</v>
      </c>
      <c r="I2">
        <v>173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125.58</v>
      </c>
      <c r="Q2">
        <v>5164.46</v>
      </c>
      <c r="R2">
        <v>320.52999999999997</v>
      </c>
      <c r="S2">
        <v>107.96</v>
      </c>
      <c r="T2">
        <v>105807.34</v>
      </c>
      <c r="U2">
        <v>0.34</v>
      </c>
      <c r="V2">
        <v>0.7</v>
      </c>
      <c r="W2">
        <v>0.73</v>
      </c>
      <c r="X2">
        <v>6.6</v>
      </c>
      <c r="Y2">
        <v>2</v>
      </c>
      <c r="Z2">
        <v>10</v>
      </c>
      <c r="AA2">
        <v>143.50250222245171</v>
      </c>
      <c r="AB2">
        <v>196.3464544242579</v>
      </c>
      <c r="AC2">
        <v>177.60742438804189</v>
      </c>
      <c r="AD2">
        <v>143502.5022224517</v>
      </c>
      <c r="AE2">
        <v>196346.45442425791</v>
      </c>
      <c r="AF2">
        <v>4.1308695730161379E-6</v>
      </c>
      <c r="AG2">
        <v>9</v>
      </c>
      <c r="AH2">
        <v>177607.42438804189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2.9245000000000001</v>
      </c>
      <c r="E2">
        <v>34.19</v>
      </c>
      <c r="F2">
        <v>28.66</v>
      </c>
      <c r="G2">
        <v>4.9800000000000004</v>
      </c>
      <c r="H2">
        <v>0.43</v>
      </c>
      <c r="I2">
        <v>345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112.56</v>
      </c>
      <c r="Q2">
        <v>5168.17</v>
      </c>
      <c r="R2">
        <v>534.34</v>
      </c>
      <c r="S2">
        <v>107.96</v>
      </c>
      <c r="T2">
        <v>211851.55</v>
      </c>
      <c r="U2">
        <v>0.2</v>
      </c>
      <c r="V2">
        <v>0.54</v>
      </c>
      <c r="W2">
        <v>1.23</v>
      </c>
      <c r="X2">
        <v>13.24</v>
      </c>
      <c r="Y2">
        <v>2</v>
      </c>
      <c r="Z2">
        <v>10</v>
      </c>
      <c r="AA2">
        <v>176.4092377449594</v>
      </c>
      <c r="AB2">
        <v>241.37090170884269</v>
      </c>
      <c r="AC2">
        <v>218.33480161600889</v>
      </c>
      <c r="AD2">
        <v>176409.23774495939</v>
      </c>
      <c r="AE2">
        <v>241370.90170884269</v>
      </c>
      <c r="AF2">
        <v>3.443723165247563E-6</v>
      </c>
      <c r="AG2">
        <v>12</v>
      </c>
      <c r="AH2">
        <v>218334.80161600889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3.5684</v>
      </c>
      <c r="E2">
        <v>28.02</v>
      </c>
      <c r="F2">
        <v>21.32</v>
      </c>
      <c r="G2">
        <v>8.25</v>
      </c>
      <c r="H2">
        <v>0.12</v>
      </c>
      <c r="I2">
        <v>155</v>
      </c>
      <c r="J2">
        <v>141.81</v>
      </c>
      <c r="K2">
        <v>47.83</v>
      </c>
      <c r="L2">
        <v>1</v>
      </c>
      <c r="M2">
        <v>153</v>
      </c>
      <c r="N2">
        <v>22.98</v>
      </c>
      <c r="O2">
        <v>17723.39</v>
      </c>
      <c r="P2">
        <v>212.17</v>
      </c>
      <c r="Q2">
        <v>5163.2</v>
      </c>
      <c r="R2">
        <v>305.45</v>
      </c>
      <c r="S2">
        <v>107.96</v>
      </c>
      <c r="T2">
        <v>98355.79</v>
      </c>
      <c r="U2">
        <v>0.35</v>
      </c>
      <c r="V2">
        <v>0.72</v>
      </c>
      <c r="W2">
        <v>0.47</v>
      </c>
      <c r="X2">
        <v>5.9</v>
      </c>
      <c r="Y2">
        <v>2</v>
      </c>
      <c r="Z2">
        <v>10</v>
      </c>
      <c r="AA2">
        <v>204.8320946178462</v>
      </c>
      <c r="AB2">
        <v>280.26030841025431</v>
      </c>
      <c r="AC2">
        <v>253.51265792347519</v>
      </c>
      <c r="AD2">
        <v>204832.09461784619</v>
      </c>
      <c r="AE2">
        <v>280260.30841025431</v>
      </c>
      <c r="AF2">
        <v>3.5140400764588439E-6</v>
      </c>
      <c r="AG2">
        <v>10</v>
      </c>
      <c r="AH2">
        <v>253512.65792347529</v>
      </c>
    </row>
    <row r="3" spans="1:34" x14ac:dyDescent="0.25">
      <c r="A3">
        <v>1</v>
      </c>
      <c r="B3">
        <v>70</v>
      </c>
      <c r="C3" t="s">
        <v>34</v>
      </c>
      <c r="D3">
        <v>4.4000000000000004</v>
      </c>
      <c r="E3">
        <v>22.73</v>
      </c>
      <c r="F3">
        <v>18.329999999999998</v>
      </c>
      <c r="G3">
        <v>14.67</v>
      </c>
      <c r="H3">
        <v>0.25</v>
      </c>
      <c r="I3">
        <v>75</v>
      </c>
      <c r="J3">
        <v>143.16999999999999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155.93</v>
      </c>
      <c r="Q3">
        <v>5161.9799999999996</v>
      </c>
      <c r="R3">
        <v>202.23</v>
      </c>
      <c r="S3">
        <v>107.96</v>
      </c>
      <c r="T3">
        <v>47145.16</v>
      </c>
      <c r="U3">
        <v>0.53</v>
      </c>
      <c r="V3">
        <v>0.84</v>
      </c>
      <c r="W3">
        <v>0.44</v>
      </c>
      <c r="X3">
        <v>2.92</v>
      </c>
      <c r="Y3">
        <v>2</v>
      </c>
      <c r="Z3">
        <v>10</v>
      </c>
      <c r="AA3">
        <v>143.68714456927989</v>
      </c>
      <c r="AB3">
        <v>196.59909022903341</v>
      </c>
      <c r="AC3">
        <v>177.83594898618631</v>
      </c>
      <c r="AD3">
        <v>143687.14456927989</v>
      </c>
      <c r="AE3">
        <v>196599.09022903341</v>
      </c>
      <c r="AF3">
        <v>4.3329717342279222E-6</v>
      </c>
      <c r="AG3">
        <v>8</v>
      </c>
      <c r="AH3">
        <v>177835.9489861863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2.9828999999999999</v>
      </c>
      <c r="E2">
        <v>33.520000000000003</v>
      </c>
      <c r="F2">
        <v>23.64</v>
      </c>
      <c r="G2">
        <v>6.75</v>
      </c>
      <c r="H2">
        <v>0.1</v>
      </c>
      <c r="I2">
        <v>210</v>
      </c>
      <c r="J2">
        <v>176.73</v>
      </c>
      <c r="K2">
        <v>52.44</v>
      </c>
      <c r="L2">
        <v>1</v>
      </c>
      <c r="M2">
        <v>208</v>
      </c>
      <c r="N2">
        <v>33.29</v>
      </c>
      <c r="O2">
        <v>22031.19</v>
      </c>
      <c r="P2">
        <v>287.17</v>
      </c>
      <c r="Q2">
        <v>5164.43</v>
      </c>
      <c r="R2">
        <v>383.34</v>
      </c>
      <c r="S2">
        <v>107.96</v>
      </c>
      <c r="T2">
        <v>137023.29</v>
      </c>
      <c r="U2">
        <v>0.28000000000000003</v>
      </c>
      <c r="V2">
        <v>0.65</v>
      </c>
      <c r="W2">
        <v>0.56000000000000005</v>
      </c>
      <c r="X2">
        <v>8.2200000000000006</v>
      </c>
      <c r="Y2">
        <v>2</v>
      </c>
      <c r="Z2">
        <v>10</v>
      </c>
      <c r="AA2">
        <v>283.93874047434173</v>
      </c>
      <c r="AB2">
        <v>388.49751121014958</v>
      </c>
      <c r="AC2">
        <v>351.41985399993371</v>
      </c>
      <c r="AD2">
        <v>283938.74047434173</v>
      </c>
      <c r="AE2">
        <v>388497.51121014962</v>
      </c>
      <c r="AF2">
        <v>2.8306293584352661E-6</v>
      </c>
      <c r="AG2">
        <v>11</v>
      </c>
      <c r="AH2">
        <v>351419.85399993358</v>
      </c>
    </row>
    <row r="3" spans="1:34" x14ac:dyDescent="0.25">
      <c r="A3">
        <v>1</v>
      </c>
      <c r="B3">
        <v>90</v>
      </c>
      <c r="C3" t="s">
        <v>34</v>
      </c>
      <c r="D3">
        <v>4.3033999999999999</v>
      </c>
      <c r="E3">
        <v>23.24</v>
      </c>
      <c r="F3">
        <v>18.399999999999999</v>
      </c>
      <c r="G3">
        <v>16.23</v>
      </c>
      <c r="H3">
        <v>0.2</v>
      </c>
      <c r="I3">
        <v>68</v>
      </c>
      <c r="J3">
        <v>178.21</v>
      </c>
      <c r="K3">
        <v>52.44</v>
      </c>
      <c r="L3">
        <v>2</v>
      </c>
      <c r="M3">
        <v>65</v>
      </c>
      <c r="N3">
        <v>33.770000000000003</v>
      </c>
      <c r="O3">
        <v>22213.89</v>
      </c>
      <c r="P3">
        <v>186.01</v>
      </c>
      <c r="Q3">
        <v>5161.1899999999996</v>
      </c>
      <c r="R3">
        <v>210.44</v>
      </c>
      <c r="S3">
        <v>107.96</v>
      </c>
      <c r="T3">
        <v>51285.86</v>
      </c>
      <c r="U3">
        <v>0.51</v>
      </c>
      <c r="V3">
        <v>0.83</v>
      </c>
      <c r="W3">
        <v>0.28999999999999998</v>
      </c>
      <c r="X3">
        <v>2.99</v>
      </c>
      <c r="Y3">
        <v>2</v>
      </c>
      <c r="Z3">
        <v>10</v>
      </c>
      <c r="AA3">
        <v>159.79480077158459</v>
      </c>
      <c r="AB3">
        <v>218.63829606465441</v>
      </c>
      <c r="AC3">
        <v>197.77176394908221</v>
      </c>
      <c r="AD3">
        <v>159794.80077158459</v>
      </c>
      <c r="AE3">
        <v>218638.29606465439</v>
      </c>
      <c r="AF3">
        <v>4.0837206681720218E-6</v>
      </c>
      <c r="AG3">
        <v>8</v>
      </c>
      <c r="AH3">
        <v>197771.7639490822</v>
      </c>
    </row>
    <row r="4" spans="1:34" x14ac:dyDescent="0.25">
      <c r="A4">
        <v>2</v>
      </c>
      <c r="B4">
        <v>90</v>
      </c>
      <c r="C4" t="s">
        <v>34</v>
      </c>
      <c r="D4">
        <v>4.5101000000000004</v>
      </c>
      <c r="E4">
        <v>22.17</v>
      </c>
      <c r="F4">
        <v>17.649999999999999</v>
      </c>
      <c r="G4">
        <v>17.95</v>
      </c>
      <c r="H4">
        <v>0.3</v>
      </c>
      <c r="I4">
        <v>59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171.68</v>
      </c>
      <c r="Q4">
        <v>5161.5200000000004</v>
      </c>
      <c r="R4">
        <v>180.39</v>
      </c>
      <c r="S4">
        <v>107.96</v>
      </c>
      <c r="T4">
        <v>36303.85</v>
      </c>
      <c r="U4">
        <v>0.6</v>
      </c>
      <c r="V4">
        <v>0.87</v>
      </c>
      <c r="W4">
        <v>0.39</v>
      </c>
      <c r="X4">
        <v>2.2400000000000002</v>
      </c>
      <c r="Y4">
        <v>2</v>
      </c>
      <c r="Z4">
        <v>10</v>
      </c>
      <c r="AA4">
        <v>150.18331418102511</v>
      </c>
      <c r="AB4">
        <v>205.48743608259551</v>
      </c>
      <c r="AC4">
        <v>185.87600358635891</v>
      </c>
      <c r="AD4">
        <v>150183.31418102511</v>
      </c>
      <c r="AE4">
        <v>205487.43608259549</v>
      </c>
      <c r="AF4">
        <v>4.2798690768979493E-6</v>
      </c>
      <c r="AG4">
        <v>8</v>
      </c>
      <c r="AH4">
        <v>185876.00358635889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2.3466999999999998</v>
      </c>
      <c r="E2">
        <v>42.61</v>
      </c>
      <c r="F2">
        <v>35.229999999999997</v>
      </c>
      <c r="G2">
        <v>4.0999999999999996</v>
      </c>
      <c r="H2">
        <v>0.64</v>
      </c>
      <c r="I2">
        <v>516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101.86</v>
      </c>
      <c r="Q2">
        <v>5173.1899999999996</v>
      </c>
      <c r="R2">
        <v>745.5</v>
      </c>
      <c r="S2">
        <v>107.96</v>
      </c>
      <c r="T2">
        <v>316573.48</v>
      </c>
      <c r="U2">
        <v>0.14000000000000001</v>
      </c>
      <c r="V2">
        <v>0.44</v>
      </c>
      <c r="W2">
        <v>1.73</v>
      </c>
      <c r="X2">
        <v>19.79</v>
      </c>
      <c r="Y2">
        <v>2</v>
      </c>
      <c r="Z2">
        <v>10</v>
      </c>
      <c r="AA2">
        <v>205.63176971488039</v>
      </c>
      <c r="AB2">
        <v>281.35445915719129</v>
      </c>
      <c r="AC2">
        <v>254.5023844587752</v>
      </c>
      <c r="AD2">
        <v>205631.76971488041</v>
      </c>
      <c r="AE2">
        <v>281354.45915719128</v>
      </c>
      <c r="AF2">
        <v>2.861443757500757E-6</v>
      </c>
      <c r="AG2">
        <v>14</v>
      </c>
      <c r="AH2">
        <v>254502.3844587752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4.1311</v>
      </c>
      <c r="E2">
        <v>24.21</v>
      </c>
      <c r="F2">
        <v>19.829999999999998</v>
      </c>
      <c r="G2">
        <v>10.26</v>
      </c>
      <c r="H2">
        <v>0.18</v>
      </c>
      <c r="I2">
        <v>116</v>
      </c>
      <c r="J2">
        <v>98.71</v>
      </c>
      <c r="K2">
        <v>39.72</v>
      </c>
      <c r="L2">
        <v>1</v>
      </c>
      <c r="M2">
        <v>2</v>
      </c>
      <c r="N2">
        <v>12.99</v>
      </c>
      <c r="O2">
        <v>12407.75</v>
      </c>
      <c r="P2">
        <v>136.35</v>
      </c>
      <c r="Q2">
        <v>5162.4799999999996</v>
      </c>
      <c r="R2">
        <v>250.32</v>
      </c>
      <c r="S2">
        <v>107.96</v>
      </c>
      <c r="T2">
        <v>70987.38</v>
      </c>
      <c r="U2">
        <v>0.43</v>
      </c>
      <c r="V2">
        <v>0.77</v>
      </c>
      <c r="W2">
        <v>0.56000000000000005</v>
      </c>
      <c r="X2">
        <v>4.42</v>
      </c>
      <c r="Y2">
        <v>2</v>
      </c>
      <c r="Z2">
        <v>10</v>
      </c>
      <c r="AA2">
        <v>136.57386501336379</v>
      </c>
      <c r="AB2">
        <v>186.866387324888</v>
      </c>
      <c r="AC2">
        <v>169.0321215872751</v>
      </c>
      <c r="AD2">
        <v>136573.8650133638</v>
      </c>
      <c r="AE2">
        <v>186866.387324888</v>
      </c>
      <c r="AF2">
        <v>4.3174884810754492E-6</v>
      </c>
      <c r="AG2">
        <v>8</v>
      </c>
      <c r="AH2">
        <v>169032.12158727509</v>
      </c>
    </row>
    <row r="3" spans="1:34" x14ac:dyDescent="0.25">
      <c r="A3">
        <v>1</v>
      </c>
      <c r="B3">
        <v>45</v>
      </c>
      <c r="C3" t="s">
        <v>34</v>
      </c>
      <c r="D3">
        <v>4.1317000000000004</v>
      </c>
      <c r="E3">
        <v>24.2</v>
      </c>
      <c r="F3">
        <v>19.829999999999998</v>
      </c>
      <c r="G3">
        <v>10.26</v>
      </c>
      <c r="H3">
        <v>0.35</v>
      </c>
      <c r="I3">
        <v>116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137.94999999999999</v>
      </c>
      <c r="Q3">
        <v>5162.6400000000003</v>
      </c>
      <c r="R3">
        <v>250.23</v>
      </c>
      <c r="S3">
        <v>107.96</v>
      </c>
      <c r="T3">
        <v>70941.679999999993</v>
      </c>
      <c r="U3">
        <v>0.43</v>
      </c>
      <c r="V3">
        <v>0.77</v>
      </c>
      <c r="W3">
        <v>0.56000000000000005</v>
      </c>
      <c r="X3">
        <v>4.42</v>
      </c>
      <c r="Y3">
        <v>2</v>
      </c>
      <c r="Z3">
        <v>10</v>
      </c>
      <c r="AA3">
        <v>137.09041980015769</v>
      </c>
      <c r="AB3">
        <v>187.57316037296789</v>
      </c>
      <c r="AC3">
        <v>169.67144120760869</v>
      </c>
      <c r="AD3">
        <v>137090.41980015769</v>
      </c>
      <c r="AE3">
        <v>187573.16037296789</v>
      </c>
      <c r="AF3">
        <v>4.3181155520949472E-6</v>
      </c>
      <c r="AG3">
        <v>8</v>
      </c>
      <c r="AH3">
        <v>169671.4412076087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2024-09-25T23:02:46Z</dcterms:created>
  <dcterms:modified xsi:type="dcterms:W3CDTF">2024-09-27T19:44:55Z</dcterms:modified>
</cp:coreProperties>
</file>