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8%_12m_0_TSP/"/>
    </mc:Choice>
  </mc:AlternateContent>
  <xr:revisionPtr revIDLastSave="268" documentId="11_ACEBE7DACC48D47A47EA1D0633B688D7F53F983C" xr6:coauthVersionLast="47" xr6:coauthVersionMax="47" xr10:uidLastSave="{24AF1319-8500-4BED-97F6-854D09B1418C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<sst xmlns="http://schemas.openxmlformats.org/spreadsheetml/2006/main" count="809" uniqueCount="71">
  <si>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</si>
  <si>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</si>
  <si>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</si>
  <si>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</si>
  <si>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</si>
  <si>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</si>
  <si>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</si>
  <si>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</si>
  <si>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</si>
  <si>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</si>
  <si>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</si>
  <si>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</si>
  <si>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</si>
  <si>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</si>
  <si>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</si>
  <si>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</si>
  <si>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</si>
  <si>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</si>
  <si>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</si>
  <si>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</si>
  <si>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</si>
  <si>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</si>
  <si>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</si>
  <si>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</si>
  <si>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</si>
  <si>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</si>
  <si>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</si>
  <si>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</si>
  <si>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</si>
  <si>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</si>
  <si>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</si>
  <si>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</si>
  <si>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</si>
  <si>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</si>
  <si>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</si>
  <si>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</si>
  <si>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</si>
  <si>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</si>
  <si>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</si>
  <si>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</si>
  <si>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</si>
  <si>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</si>
  <si>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</si>
  <si>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</si>
  <si>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</si>
  <si>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</si>
  <si>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</si>
  <si>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</si>
  <si>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</si>
  <si>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</si>
  <si>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</si>
  <si>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</si>
  <si>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</si>
  <si>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</si>
  <si>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</si>
  <si>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</si>
  <si>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</si>
  <si>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</si>
  <si>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</si>
  <si>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</si>
  <si>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</si>
  <si>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</si>
  <si>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</si>
  <si>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</si>
  <si>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</si>
  <si>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</si>
  <si>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</si>
  <si>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</si>
  <si>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</si>
  <si>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</si>
  <si>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eld_64ha_100ha_18%_12m_0_TSP\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</si>
</sst>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B84-4AFB-8BE4-A05C86181CC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B84-4AFB-8BE4-A05C86181CC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B84-4AFB-8BE4-A05C86181CC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B84-4AFB-8BE4-A05C86181CC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B84-4AFB-8BE4-A05C86181CC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B84-4AFB-8BE4-A05C86181CC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B84-4AFB-8BE4-A05C86181CC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B84-4AFB-8BE4-A05C86181CC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B84-4AFB-8BE4-A05C86181CC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B84-4AFB-8BE4-A05C86181CC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B84-4AFB-8BE4-A05C86181CC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B84-4AFB-8BE4-A05C86181CC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B84-4AFB-8BE4-A05C86181CC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B84-4AFB-8BE4-A05C86181CC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B84-4AFB-8BE4-A05C86181CC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B84-4AFB-8BE4-A05C86181CC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B84-4AFB-8BE4-A05C86181CC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B84-4AFB-8BE4-A05C86181CC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B84-4AFB-8BE4-A05C86181CC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B84-4AFB-8BE4-A05C86181CC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B84-4AFB-8BE4-A05C86181CC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B84-4AFB-8BE4-A05C86181CC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B84-4AFB-8BE4-A05C86181CC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B84-4AFB-8BE4-A05C86181CC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B84-4AFB-8BE4-A05C86181CC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B84-4AFB-8BE4-A05C86181CC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B84-4AFB-8BE4-A05C86181CC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B84-4AFB-8BE4-A05C86181CC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B84-4AFB-8BE4-A05C86181CC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B84-4AFB-8BE4-A05C86181CC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B84-4AFB-8BE4-A05C86181CC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B84-4AFB-8BE4-A05C86181CC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B84-4AFB-8BE4-A05C86181CC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B84-4AFB-8BE4-A05C86181CC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B84-4AFB-8BE4-A05C86181CC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B84-4AFB-8BE4-A05C86181CC3}"/>
              </c:ext>
            </c:extLst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B84-4AFB-8BE4-A05C8618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A7AF-62B3-42D7-8DA8-FD0D6013B7E8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1.8151999999999999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695</v>
      </c>
      <c r="F2">
        <f>_xlfn.XLOOKUP(B2,RESULTADOS_0!D:D,RESULTADOS_0!F:F,0,0,1)</f>
        <v>45.72</v>
      </c>
      <c r="G2">
        <f>_xlfn.XLOOKUP(B2,RESULTADOS_0!D:D,RESULTADOS_0!M:M,0,0,1)</f>
        <v>0</v>
      </c>
      <c r="H2">
        <f>_xlfn.XLOOKUP(B2,RESULTADOS_0!D:D,RESULTADOS_0!AF:AF,0,0,1)</f>
        <v>2.2133603394619562E-6</v>
      </c>
      <c r="I2">
        <f>_xlfn.XLOOKUP(B2,RESULTADOS_0!D:D,RESULTADOS_0!AC:AC,0,0,1)</f>
        <v>376.96174151019108</v>
      </c>
      <c r="J2">
        <f>_xlfn.XLOOKUP(B2,RESULTADOS_0!D:D,RESULTADOS_0!G:G,0,0,1)</f>
        <v>3.95</v>
      </c>
      <c r="K2">
        <v>1.1617279999999999</v>
      </c>
      <c r="L2">
        <v>64</v>
      </c>
      <c r="M2">
        <v>18</v>
      </c>
      <c r="N2">
        <f>_xlfn.XLOOKUP(B2,RESULTADOS_0!D:D,RESULTADOS_0!AH:AH,0,0,1)</f>
        <v>376961.74151019112</v>
      </c>
      <c r="T2">
        <v>20</v>
      </c>
    </row>
    <row r="3" spans="1:20" x14ac:dyDescent="0.25">
      <c r="A3" t="s">
        <v>52</v>
      </c>
      <c r="B3">
        <v>2.2877000000000001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465</v>
      </c>
      <c r="F3">
        <f>_xlfn.XLOOKUP(B3,RESULTADOS_1!D:D,RESULTADOS_1!F:F,0,0,1)</f>
        <v>36.85</v>
      </c>
      <c r="G3">
        <f>_xlfn.XLOOKUP(B3,RESULTADOS_1!D:D,RESULTADOS_1!M:M,0,0,1)</f>
        <v>0</v>
      </c>
      <c r="H3">
        <f>_xlfn.XLOOKUP(B3,RESULTADOS_1!D:D,RESULTADOS_1!AF:AF,0,0,1)</f>
        <v>2.693864074247512E-6</v>
      </c>
      <c r="I3">
        <f>_xlfn.XLOOKUP(B3,RESULTADOS_1!D:D,RESULTADOS_1!AC:AC,0,0,1)</f>
        <v>315.41642865893698</v>
      </c>
      <c r="J3">
        <f>_xlfn.XLOOKUP(B3,RESULTADOS_1!D:D,RESULTADOS_1!G:G,0,0,1)</f>
        <v>4.75</v>
      </c>
      <c r="K3">
        <v>1.4641280000000001</v>
      </c>
      <c r="N3">
        <f>_xlfn.XLOOKUP(B3,RESULTADOS_1!D:D,RESULTADOS_1!AH:AH,0,0,1)</f>
        <v>315416.42865893699</v>
      </c>
    </row>
    <row r="4" spans="1:20" x14ac:dyDescent="0.25">
      <c r="A4" t="s">
        <v>53</v>
      </c>
      <c r="B4">
        <v>2.6048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349</v>
      </c>
      <c r="F4">
        <f>_xlfn.XLOOKUP(B4,RESULTADOS_2!D:D,RESULTADOS_2!F:F,0,0,1)</f>
        <v>32.380000000000003</v>
      </c>
      <c r="G4">
        <f>_xlfn.XLOOKUP(B4,RESULTADOS_2!D:D,RESULTADOS_2!M:M,0,0,1)</f>
        <v>0</v>
      </c>
      <c r="H4">
        <f>_xlfn.XLOOKUP(B4,RESULTADOS_2!D:D,RESULTADOS_2!AF:AF,0,0,1)</f>
        <v>2.983834930157355E-6</v>
      </c>
      <c r="I4">
        <f>_xlfn.XLOOKUP(B4,RESULTADOS_2!D:D,RESULTADOS_2!AC:AC,0,0,1)</f>
        <v>281.393091975478</v>
      </c>
      <c r="J4">
        <f>_xlfn.XLOOKUP(B4,RESULTADOS_2!D:D,RESULTADOS_2!G:G,0,0,1)</f>
        <v>5.57</v>
      </c>
      <c r="K4">
        <v>1.6670720000000001</v>
      </c>
      <c r="N4">
        <f>_xlfn.XLOOKUP(B4,RESULTADOS_2!D:D,RESULTADOS_2!AH:AH,0,0,1)</f>
        <v>281393.09197547799</v>
      </c>
    </row>
    <row r="5" spans="1:20" x14ac:dyDescent="0.25">
      <c r="A5" t="s">
        <v>54</v>
      </c>
      <c r="B5">
        <v>2.8227000000000002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280</v>
      </c>
      <c r="F5">
        <f>_xlfn.XLOOKUP(B5,RESULTADOS_3!D:D,RESULTADOS_3!F:F,0,0,1)</f>
        <v>29.74</v>
      </c>
      <c r="G5">
        <f>_xlfn.XLOOKUP(B5,RESULTADOS_3!D:D,RESULTADOS_3!M:M,0,0,1)</f>
        <v>0</v>
      </c>
      <c r="H5">
        <f>_xlfn.XLOOKUP(B5,RESULTADOS_3!D:D,RESULTADOS_3!AF:AF,0,0,1)</f>
        <v>3.1595660708088988E-6</v>
      </c>
      <c r="I5">
        <f>_xlfn.XLOOKUP(B5,RESULTADOS_3!D:D,RESULTADOS_3!AC:AC,0,0,1)</f>
        <v>265.26327142056982</v>
      </c>
      <c r="J5">
        <f>_xlfn.XLOOKUP(B5,RESULTADOS_3!D:D,RESULTADOS_3!G:G,0,0,1)</f>
        <v>6.37</v>
      </c>
      <c r="K5">
        <v>1.8065280000000001</v>
      </c>
      <c r="N5">
        <f>_xlfn.XLOOKUP(B5,RESULTADOS_3!D:D,RESULTADOS_3!AH:AH,0,0,1)</f>
        <v>265263.2714205698</v>
      </c>
    </row>
    <row r="6" spans="1:20" x14ac:dyDescent="0.25">
      <c r="A6" t="s">
        <v>55</v>
      </c>
      <c r="B6">
        <v>2.9895999999999998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234</v>
      </c>
      <c r="F6">
        <f>_xlfn.XLOOKUP(B6,RESULTADOS_4!D:D,RESULTADOS_4!F:F,0,0,1)</f>
        <v>27.97</v>
      </c>
      <c r="G6">
        <f>_xlfn.XLOOKUP(B6,RESULTADOS_4!D:D,RESULTADOS_4!M:M,0,0,1)</f>
        <v>0</v>
      </c>
      <c r="H6">
        <f>_xlfn.XLOOKUP(B6,RESULTADOS_4!D:D,RESULTADOS_4!AF:AF,0,0,1)</f>
        <v>3.2799446710636999E-6</v>
      </c>
      <c r="I6">
        <f>_xlfn.XLOOKUP(B6,RESULTADOS_4!D:D,RESULTADOS_4!AC:AC,0,0,1)</f>
        <v>252.2651536197057</v>
      </c>
      <c r="J6">
        <f>_xlfn.XLOOKUP(B6,RESULTADOS_4!D:D,RESULTADOS_4!G:G,0,0,1)</f>
        <v>7.17</v>
      </c>
      <c r="K6">
        <v>1.9133439999999999</v>
      </c>
      <c r="N6">
        <f>_xlfn.XLOOKUP(B6,RESULTADOS_4!D:D,RESULTADOS_4!AH:AH,0,0,1)</f>
        <v>252265.1536197057</v>
      </c>
    </row>
    <row r="7" spans="1:20" x14ac:dyDescent="0.25">
      <c r="A7" t="s">
        <v>56</v>
      </c>
      <c r="B7">
        <v>3.1219999999999999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201</v>
      </c>
      <c r="F7">
        <f>_xlfn.XLOOKUP(B7,RESULTADOS_5!D:D,RESULTADOS_5!F:F,0,0,1)</f>
        <v>26.68</v>
      </c>
      <c r="G7">
        <f>_xlfn.XLOOKUP(B7,RESULTADOS_5!D:D,RESULTADOS_5!M:M,0,0,1)</f>
        <v>0</v>
      </c>
      <c r="H7">
        <f>_xlfn.XLOOKUP(B7,RESULTADOS_5!D:D,RESULTADOS_5!AF:AF,0,0,1)</f>
        <v>3.364758738028279E-6</v>
      </c>
      <c r="I7">
        <f>_xlfn.XLOOKUP(B7,RESULTADOS_5!D:D,RESULTADOS_5!AC:AC,0,0,1)</f>
        <v>250.329358167349</v>
      </c>
      <c r="J7">
        <f>_xlfn.XLOOKUP(B7,RESULTADOS_5!D:D,RESULTADOS_5!G:G,0,0,1)</f>
        <v>7.96</v>
      </c>
      <c r="K7">
        <v>1.9980799999999999</v>
      </c>
      <c r="N7">
        <f>_xlfn.XLOOKUP(B7,RESULTADOS_5!D:D,RESULTADOS_5!AH:AH,0,0,1)</f>
        <v>250329.35816734901</v>
      </c>
    </row>
    <row r="8" spans="1:20" x14ac:dyDescent="0.25">
      <c r="A8" t="s">
        <v>57</v>
      </c>
      <c r="B8">
        <v>3.2296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176</v>
      </c>
      <c r="F8">
        <f>_xlfn.XLOOKUP(B8,RESULTADOS_6!D:D,RESULTADOS_6!F:F,0,0,1)</f>
        <v>25.7</v>
      </c>
      <c r="G8">
        <f>_xlfn.XLOOKUP(B8,RESULTADOS_6!D:D,RESULTADOS_6!M:M,0,0,1)</f>
        <v>0</v>
      </c>
      <c r="H8">
        <f>_xlfn.XLOOKUP(B8,RESULTADOS_6!D:D,RESULTADOS_6!AF:AF,0,0,1)</f>
        <v>3.4252399694221149E-6</v>
      </c>
      <c r="I8">
        <f>_xlfn.XLOOKUP(B8,RESULTADOS_6!D:D,RESULTADOS_6!AC:AC,0,0,1)</f>
        <v>249.9353344964978</v>
      </c>
      <c r="J8">
        <f>_xlfn.XLOOKUP(B8,RESULTADOS_6!D:D,RESULTADOS_6!G:G,0,0,1)</f>
        <v>8.76</v>
      </c>
      <c r="K8">
        <v>2.0669439999999999</v>
      </c>
      <c r="N8">
        <f>_xlfn.XLOOKUP(B8,RESULTADOS_6!D:D,RESULTADOS_6!AH:AH,0,0,1)</f>
        <v>249935.33449649779</v>
      </c>
    </row>
    <row r="9" spans="1:20" x14ac:dyDescent="0.25">
      <c r="A9" t="s">
        <v>58</v>
      </c>
      <c r="B9">
        <v>3.3140999999999998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157</v>
      </c>
      <c r="F9">
        <f>_xlfn.XLOOKUP(B9,RESULTADOS_7!D:D,RESULTADOS_7!F:F,0,0,1)</f>
        <v>24.96</v>
      </c>
      <c r="G9">
        <f>_xlfn.XLOOKUP(B9,RESULTADOS_7!D:D,RESULTADOS_7!M:M,0,0,1)</f>
        <v>0</v>
      </c>
      <c r="H9">
        <f>_xlfn.XLOOKUP(B9,RESULTADOS_7!D:D,RESULTADOS_7!AF:AF,0,0,1)</f>
        <v>3.4636267761933009E-6</v>
      </c>
      <c r="I9">
        <f>_xlfn.XLOOKUP(B9,RESULTADOS_7!D:D,RESULTADOS_7!AC:AC,0,0,1)</f>
        <v>242.0299183680373</v>
      </c>
      <c r="J9">
        <f>_xlfn.XLOOKUP(B9,RESULTADOS_7!D:D,RESULTADOS_7!G:G,0,0,1)</f>
        <v>9.5399999999999991</v>
      </c>
      <c r="K9">
        <v>2.1210239999999998</v>
      </c>
      <c r="N9">
        <f>_xlfn.XLOOKUP(B9,RESULTADOS_7!D:D,RESULTADOS_7!AH:AH,0,0,1)</f>
        <v>242029.9183680373</v>
      </c>
    </row>
    <row r="10" spans="1:20" x14ac:dyDescent="0.25">
      <c r="A10" t="s">
        <v>59</v>
      </c>
      <c r="B10">
        <v>3.3843999999999999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141</v>
      </c>
      <c r="F10">
        <f>_xlfn.XLOOKUP(B10,RESULTADOS_8!D:D,RESULTADOS_8!F:F,0,0,1)</f>
        <v>24.38</v>
      </c>
      <c r="G10">
        <f>_xlfn.XLOOKUP(B10,RESULTADOS_8!D:D,RESULTADOS_8!M:M,0,0,1)</f>
        <v>0</v>
      </c>
      <c r="H10">
        <f>_xlfn.XLOOKUP(B10,RESULTADOS_8!D:D,RESULTADOS_8!AF:AF,0,0,1)</f>
        <v>3.489507098113947E-6</v>
      </c>
      <c r="I10">
        <f>_xlfn.XLOOKUP(B10,RESULTADOS_8!D:D,RESULTADOS_8!AC:AC,0,0,1)</f>
        <v>243.2071075882487</v>
      </c>
      <c r="J10">
        <f>_xlfn.XLOOKUP(B10,RESULTADOS_8!D:D,RESULTADOS_8!G:G,0,0,1)</f>
        <v>10.37</v>
      </c>
      <c r="K10">
        <v>2.1660159999999999</v>
      </c>
      <c r="N10">
        <f>_xlfn.XLOOKUP(B10,RESULTADOS_8!D:D,RESULTADOS_8!AH:AH,0,0,1)</f>
        <v>243207.10758824871</v>
      </c>
    </row>
    <row r="11" spans="1:20" x14ac:dyDescent="0.25">
      <c r="A11" t="s">
        <v>60</v>
      </c>
      <c r="B11">
        <v>3.4483999999999999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128</v>
      </c>
      <c r="F11">
        <f>_xlfn.XLOOKUP(B11,RESULTADOS_9!D:D,RESULTADOS_9!F:F,0,0,1)</f>
        <v>23.86</v>
      </c>
      <c r="G11">
        <f>_xlfn.XLOOKUP(B11,RESULTADOS_9!D:D,RESULTADOS_9!M:M,0,0,1)</f>
        <v>0</v>
      </c>
      <c r="H11">
        <f>_xlfn.XLOOKUP(B11,RESULTADOS_9!D:D,RESULTADOS_9!AF:AF,0,0,1)</f>
        <v>3.5109962580757528E-6</v>
      </c>
      <c r="I11">
        <f>_xlfn.XLOOKUP(B11,RESULTADOS_9!D:D,RESULTADOS_9!AC:AC,0,0,1)</f>
        <v>244.17215701454089</v>
      </c>
      <c r="J11">
        <f>_xlfn.XLOOKUP(B11,RESULTADOS_9!D:D,RESULTADOS_9!G:G,0,0,1)</f>
        <v>11.18</v>
      </c>
      <c r="K11">
        <v>2.206976</v>
      </c>
      <c r="N11">
        <f>_xlfn.XLOOKUP(B11,RESULTADOS_9!D:D,RESULTADOS_9!AH:AH,0,0,1)</f>
        <v>244172.15701454089</v>
      </c>
    </row>
    <row r="12" spans="1:20" x14ac:dyDescent="0.25">
      <c r="A12" t="s">
        <v>61</v>
      </c>
      <c r="B12">
        <v>3.4967999999999999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118</v>
      </c>
      <c r="F12">
        <f>_xlfn.XLOOKUP(B12,RESULTADOS_10!D:D,RESULTADOS_10!F:F,0,0,1)</f>
        <v>23.45</v>
      </c>
      <c r="G12">
        <f>_xlfn.XLOOKUP(B12,RESULTADOS_10!D:D,RESULTADOS_10!M:M,0,0,1)</f>
        <v>0</v>
      </c>
      <c r="H12">
        <f>_xlfn.XLOOKUP(B12,RESULTADOS_10!D:D,RESULTADOS_10!AF:AF,0,0,1)</f>
        <v>3.5185674787740268E-6</v>
      </c>
      <c r="I12">
        <f>_xlfn.XLOOKUP(B12,RESULTADOS_10!D:D,RESULTADOS_10!AC:AC,0,0,1)</f>
        <v>245.97735120791381</v>
      </c>
      <c r="J12">
        <f>_xlfn.XLOOKUP(B12,RESULTADOS_10!D:D,RESULTADOS_10!G:G,0,0,1)</f>
        <v>11.92</v>
      </c>
      <c r="K12">
        <v>2.2379519999999999</v>
      </c>
      <c r="N12">
        <f>_xlfn.XLOOKUP(B12,RESULTADOS_10!D:D,RESULTADOS_10!AH:AH,0,0,1)</f>
        <v>245977.3512079138</v>
      </c>
    </row>
    <row r="13" spans="1:20" x14ac:dyDescent="0.25">
      <c r="A13" t="s">
        <v>62</v>
      </c>
      <c r="B13">
        <v>3.5379999999999998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109</v>
      </c>
      <c r="F13">
        <f>_xlfn.XLOOKUP(B13,RESULTADOS_11!D:D,RESULTADOS_11!F:F,0,0,1)</f>
        <v>23.12</v>
      </c>
      <c r="G13">
        <f>_xlfn.XLOOKUP(B13,RESULTADOS_11!D:D,RESULTADOS_11!M:M,0,0,1)</f>
        <v>0</v>
      </c>
      <c r="H13">
        <f>_xlfn.XLOOKUP(B13,RESULTADOS_11!D:D,RESULTADOS_11!AF:AF,0,0,1)</f>
        <v>3.5207826922528869E-6</v>
      </c>
      <c r="I13">
        <f>_xlfn.XLOOKUP(B13,RESULTADOS_11!D:D,RESULTADOS_11!AC:AC,0,0,1)</f>
        <v>247.96297206278189</v>
      </c>
      <c r="J13">
        <f>_xlfn.XLOOKUP(B13,RESULTADOS_11!D:D,RESULTADOS_11!G:G,0,0,1)</f>
        <v>12.73</v>
      </c>
      <c r="K13">
        <v>2.2643199999999997</v>
      </c>
      <c r="N13">
        <f>_xlfn.XLOOKUP(B13,RESULTADOS_11!D:D,RESULTADOS_11!AH:AH,0,0,1)</f>
        <v>247962.97206278189</v>
      </c>
    </row>
    <row r="14" spans="1:20" x14ac:dyDescent="0.25">
      <c r="A14" t="s">
        <v>63</v>
      </c>
      <c r="B14">
        <v>3.5750000000000002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101</v>
      </c>
      <c r="F14">
        <f>_xlfn.XLOOKUP(B14,RESULTADOS_12!D:D,RESULTADOS_12!F:F,0,0,1)</f>
        <v>22.83</v>
      </c>
      <c r="G14">
        <f>_xlfn.XLOOKUP(B14,RESULTADOS_12!D:D,RESULTADOS_12!M:M,0,0,1)</f>
        <v>0</v>
      </c>
      <c r="H14">
        <f>_xlfn.XLOOKUP(B14,RESULTADOS_12!D:D,RESULTADOS_12!AF:AF,0,0,1)</f>
        <v>3.5205395340601868E-6</v>
      </c>
      <c r="I14">
        <f>_xlfn.XLOOKUP(B14,RESULTADOS_12!D:D,RESULTADOS_12!AC:AC,0,0,1)</f>
        <v>250.42795627642519</v>
      </c>
      <c r="J14">
        <f>_xlfn.XLOOKUP(B14,RESULTADOS_12!D:D,RESULTADOS_12!G:G,0,0,1)</f>
        <v>13.56</v>
      </c>
      <c r="K14">
        <v>2.2880000000000003</v>
      </c>
      <c r="N14">
        <f>_xlfn.XLOOKUP(B14,RESULTADOS_12!D:D,RESULTADOS_12!AH:AH,0,0,1)</f>
        <v>250427.95627642519</v>
      </c>
    </row>
    <row r="15" spans="1:20" x14ac:dyDescent="0.25">
      <c r="A15" t="s">
        <v>64</v>
      </c>
      <c r="B15">
        <v>3.6011000000000002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95</v>
      </c>
      <c r="F15">
        <f>_xlfn.XLOOKUP(B15,RESULTADOS_13!D:D,RESULTADOS_13!F:F,0,0,1)</f>
        <v>22.59</v>
      </c>
      <c r="G15">
        <f>_xlfn.XLOOKUP(B15,RESULTADOS_13!D:D,RESULTADOS_13!M:M,0,0,1)</f>
        <v>0</v>
      </c>
      <c r="H15">
        <f>_xlfn.XLOOKUP(B15,RESULTADOS_13!D:D,RESULTADOS_13!AF:AF,0,0,1)</f>
        <v>3.5111901570549671E-6</v>
      </c>
      <c r="I15">
        <f>_xlfn.XLOOKUP(B15,RESULTADOS_13!D:D,RESULTADOS_13!AC:AC,0,0,1)</f>
        <v>253.4193448566437</v>
      </c>
      <c r="J15">
        <f>_xlfn.XLOOKUP(B15,RESULTADOS_13!D:D,RESULTADOS_13!G:G,0,0,1)</f>
        <v>14.27</v>
      </c>
      <c r="K15">
        <v>2.3047040000000001</v>
      </c>
      <c r="N15">
        <f>_xlfn.XLOOKUP(B15,RESULTADOS_13!D:D,RESULTADOS_13!AH:AH,0,0,1)</f>
        <v>253419.3448566437</v>
      </c>
    </row>
    <row r="16" spans="1:20" x14ac:dyDescent="0.25">
      <c r="A16" t="s">
        <v>65</v>
      </c>
      <c r="B16">
        <v>3.6309999999999998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89</v>
      </c>
      <c r="F16">
        <f>_xlfn.XLOOKUP(B16,RESULTADOS_14!D:D,RESULTADOS_14!F:F,0,0,1)</f>
        <v>22.35</v>
      </c>
      <c r="G16">
        <f>_xlfn.XLOOKUP(B16,RESULTADOS_14!D:D,RESULTADOS_14!M:M,0,0,1)</f>
        <v>0</v>
      </c>
      <c r="H16">
        <f>_xlfn.XLOOKUP(B16,RESULTADOS_14!D:D,RESULTADOS_14!AF:AF,0,0,1)</f>
        <v>3.5070324130199542E-6</v>
      </c>
      <c r="I16">
        <f>_xlfn.XLOOKUP(B16,RESULTADOS_14!D:D,RESULTADOS_14!AC:AC,0,0,1)</f>
        <v>245.45076902066779</v>
      </c>
      <c r="J16">
        <f>_xlfn.XLOOKUP(B16,RESULTADOS_14!D:D,RESULTADOS_14!G:G,0,0,1)</f>
        <v>15.07</v>
      </c>
      <c r="K16">
        <v>2.3238399999999997</v>
      </c>
      <c r="N16">
        <f>_xlfn.XLOOKUP(B16,RESULTADOS_14!D:D,RESULTADOS_14!AH:AH,0,0,1)</f>
        <v>245450.76902066779</v>
      </c>
    </row>
    <row r="17" spans="1:14" x14ac:dyDescent="0.25">
      <c r="A17" t="s">
        <v>66</v>
      </c>
      <c r="B17">
        <v>3.653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84</v>
      </c>
      <c r="F17">
        <f>_xlfn.XLOOKUP(B17,RESULTADOS_15!D:D,RESULTADOS_15!F:F,0,0,1)</f>
        <v>22.16</v>
      </c>
      <c r="G17">
        <f>_xlfn.XLOOKUP(B17,RESULTADOS_15!D:D,RESULTADOS_15!M:M,0,0,1)</f>
        <v>0</v>
      </c>
      <c r="H17">
        <f>_xlfn.XLOOKUP(B17,RESULTADOS_15!D:D,RESULTADOS_15!AF:AF,0,0,1)</f>
        <v>3.4965870034525939E-6</v>
      </c>
      <c r="I17">
        <f>_xlfn.XLOOKUP(B17,RESULTADOS_15!D:D,RESULTADOS_15!AC:AC,0,0,1)</f>
        <v>248.57380807912281</v>
      </c>
      <c r="J17">
        <f>_xlfn.XLOOKUP(B17,RESULTADOS_15!D:D,RESULTADOS_15!G:G,0,0,1)</f>
        <v>15.83</v>
      </c>
      <c r="K17">
        <v>2.33792</v>
      </c>
      <c r="N17">
        <f>_xlfn.XLOOKUP(B17,RESULTADOS_15!D:D,RESULTADOS_15!AH:AH,0,0,1)</f>
        <v>248573.8080791228</v>
      </c>
    </row>
    <row r="18" spans="1:14" x14ac:dyDescent="0.25">
      <c r="A18" t="s">
        <v>67</v>
      </c>
      <c r="B18">
        <v>3.6785999999999999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79</v>
      </c>
      <c r="F18">
        <f>_xlfn.XLOOKUP(B18,RESULTADOS_16!D:D,RESULTADOS_16!F:F,0,0,1)</f>
        <v>21.95</v>
      </c>
      <c r="G18">
        <f>_xlfn.XLOOKUP(B18,RESULTADOS_16!D:D,RESULTADOS_16!M:M,0,0,1)</f>
        <v>0</v>
      </c>
      <c r="H18">
        <f>_xlfn.XLOOKUP(B18,RESULTADOS_16!D:D,RESULTADOS_16!AF:AF,0,0,1)</f>
        <v>3.49081536690468E-6</v>
      </c>
      <c r="I18">
        <f>_xlfn.XLOOKUP(B18,RESULTADOS_16!D:D,RESULTADOS_16!AC:AC,0,0,1)</f>
        <v>251.13910195707589</v>
      </c>
      <c r="J18">
        <f>_xlfn.XLOOKUP(B18,RESULTADOS_16!D:D,RESULTADOS_16!G:G,0,0,1)</f>
        <v>16.670000000000002</v>
      </c>
      <c r="K18">
        <v>2.354304</v>
      </c>
      <c r="N18">
        <f>_xlfn.XLOOKUP(B18,RESULTADOS_16!D:D,RESULTADOS_16!AH:AH,0,0,1)</f>
        <v>251139.10195707591</v>
      </c>
    </row>
    <row r="19" spans="1:14" x14ac:dyDescent="0.25">
      <c r="A19" t="s">
        <v>68</v>
      </c>
      <c r="B19">
        <v>3.6937000000000002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75</v>
      </c>
      <c r="F19">
        <f>_xlfn.XLOOKUP(B19,RESULTADOS_17!D:D,RESULTADOS_17!F:F,0,0,1)</f>
        <v>21.81</v>
      </c>
      <c r="G19">
        <f>_xlfn.XLOOKUP(B19,RESULTADOS_17!D:D,RESULTADOS_17!M:M,0,0,1)</f>
        <v>0</v>
      </c>
      <c r="H19">
        <f>_xlfn.XLOOKUP(B19,RESULTADOS_17!D:D,RESULTADOS_17!AF:AF,0,0,1)</f>
        <v>3.4762299044155348E-6</v>
      </c>
      <c r="I19">
        <f>_xlfn.XLOOKUP(B19,RESULTADOS_17!D:D,RESULTADOS_17!AC:AC,0,0,1)</f>
        <v>254.03560560373401</v>
      </c>
      <c r="J19">
        <f>_xlfn.XLOOKUP(B19,RESULTADOS_17!D:D,RESULTADOS_17!G:G,0,0,1)</f>
        <v>17.45</v>
      </c>
      <c r="K19">
        <v>2.3639680000000003</v>
      </c>
      <c r="N19">
        <f>_xlfn.XLOOKUP(B19,RESULTADOS_17!D:D,RESULTADOS_17!AH:AH,0,0,1)</f>
        <v>254035.605603734</v>
      </c>
    </row>
    <row r="20" spans="1:14" x14ac:dyDescent="0.25">
      <c r="A20" t="s">
        <v>69</v>
      </c>
      <c r="B20">
        <v>3.714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71</v>
      </c>
      <c r="F20">
        <f>_xlfn.XLOOKUP(B20,RESULTADOS_18!D:D,RESULTADOS_18!F:F,0,0,1)</f>
        <v>21.65</v>
      </c>
      <c r="G20">
        <f>_xlfn.XLOOKUP(B20,RESULTADOS_18!D:D,RESULTADOS_18!M:M,0,0,1)</f>
        <v>0</v>
      </c>
      <c r="H20">
        <f>_xlfn.XLOOKUP(B20,RESULTADOS_18!D:D,RESULTADOS_18!AF:AF,0,0,1)</f>
        <v>3.4676144880322068E-6</v>
      </c>
      <c r="I20">
        <f>_xlfn.XLOOKUP(B20,RESULTADOS_18!D:D,RESULTADOS_18!AC:AC,0,0,1)</f>
        <v>256.35195443719101</v>
      </c>
      <c r="J20">
        <f>_xlfn.XLOOKUP(B20,RESULTADOS_18!D:D,RESULTADOS_18!G:G,0,0,1)</f>
        <v>18.29</v>
      </c>
      <c r="K20">
        <v>2.37696</v>
      </c>
      <c r="N20">
        <f>_xlfn.XLOOKUP(B20,RESULTADOS_18!D:D,RESULTADOS_18!AH:AH,0,0,1)</f>
        <v>256351.95443719099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3.1945000000000001</v>
      </c>
      <c r="E2">
        <v>31.3</v>
      </c>
      <c r="F2">
        <v>25.11</v>
      </c>
      <c r="G2">
        <v>9.4700000000000006</v>
      </c>
      <c r="H2">
        <v>0.14000000000000001</v>
      </c>
      <c r="I2">
        <v>159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217.38</v>
      </c>
      <c r="Q2">
        <v>6991.15</v>
      </c>
      <c r="R2">
        <v>310.89999999999998</v>
      </c>
      <c r="S2">
        <v>99.39</v>
      </c>
      <c r="T2">
        <v>101887.11</v>
      </c>
      <c r="U2">
        <v>0.32</v>
      </c>
      <c r="V2">
        <v>0.68</v>
      </c>
      <c r="W2">
        <v>5.0599999999999996</v>
      </c>
      <c r="X2">
        <v>6.14</v>
      </c>
      <c r="Y2">
        <v>2</v>
      </c>
      <c r="Z2">
        <v>10</v>
      </c>
      <c r="AA2">
        <v>232.5948299489466</v>
      </c>
      <c r="AB2">
        <v>318.24650769568728</v>
      </c>
      <c r="AC2">
        <v>287.87350766308413</v>
      </c>
      <c r="AD2">
        <v>232594.8299489466</v>
      </c>
      <c r="AE2">
        <v>318246.50769568729</v>
      </c>
      <c r="AF2">
        <v>3.2143856700250599E-6</v>
      </c>
      <c r="AG2">
        <v>11</v>
      </c>
      <c r="AH2">
        <v>287873.50766308408</v>
      </c>
    </row>
    <row r="3" spans="1:34" x14ac:dyDescent="0.25">
      <c r="A3">
        <v>1</v>
      </c>
      <c r="B3">
        <v>60</v>
      </c>
      <c r="C3" t="s">
        <v>34</v>
      </c>
      <c r="D3">
        <v>3.4967999999999999</v>
      </c>
      <c r="E3">
        <v>28.6</v>
      </c>
      <c r="F3">
        <v>23.45</v>
      </c>
      <c r="G3">
        <v>11.92</v>
      </c>
      <c r="H3">
        <v>0.28000000000000003</v>
      </c>
      <c r="I3">
        <v>118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190.19</v>
      </c>
      <c r="Q3">
        <v>6991.69</v>
      </c>
      <c r="R3">
        <v>251.23</v>
      </c>
      <c r="S3">
        <v>99.39</v>
      </c>
      <c r="T3">
        <v>72254.38</v>
      </c>
      <c r="U3">
        <v>0.4</v>
      </c>
      <c r="V3">
        <v>0.72</v>
      </c>
      <c r="W3">
        <v>5.1100000000000003</v>
      </c>
      <c r="X3">
        <v>4.4800000000000004</v>
      </c>
      <c r="Y3">
        <v>2</v>
      </c>
      <c r="Z3">
        <v>10</v>
      </c>
      <c r="AA3">
        <v>198.74374908599381</v>
      </c>
      <c r="AB3">
        <v>271.92996545473011</v>
      </c>
      <c r="AC3">
        <v>245.97735120791381</v>
      </c>
      <c r="AD3">
        <v>198743.7490859938</v>
      </c>
      <c r="AE3">
        <v>271929.96545472997</v>
      </c>
      <c r="AF3">
        <v>3.5185674787740268E-6</v>
      </c>
      <c r="AG3">
        <v>10</v>
      </c>
      <c r="AH3">
        <v>245977.3512079138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2.6770999999999998</v>
      </c>
      <c r="E2">
        <v>37.35</v>
      </c>
      <c r="F2">
        <v>27.78</v>
      </c>
      <c r="G2">
        <v>7.41</v>
      </c>
      <c r="H2">
        <v>0.11</v>
      </c>
      <c r="I2">
        <v>225</v>
      </c>
      <c r="J2">
        <v>159.12</v>
      </c>
      <c r="K2">
        <v>50.28</v>
      </c>
      <c r="L2">
        <v>1</v>
      </c>
      <c r="M2">
        <v>223</v>
      </c>
      <c r="N2">
        <v>27.84</v>
      </c>
      <c r="O2">
        <v>19859.16</v>
      </c>
      <c r="P2">
        <v>308.97000000000003</v>
      </c>
      <c r="Q2">
        <v>6992.92</v>
      </c>
      <c r="R2">
        <v>400.94</v>
      </c>
      <c r="S2">
        <v>99.39</v>
      </c>
      <c r="T2">
        <v>146575.34</v>
      </c>
      <c r="U2">
        <v>0.25</v>
      </c>
      <c r="V2">
        <v>0.61</v>
      </c>
      <c r="W2">
        <v>5.15</v>
      </c>
      <c r="X2">
        <v>8.81</v>
      </c>
      <c r="Y2">
        <v>2</v>
      </c>
      <c r="Z2">
        <v>10</v>
      </c>
      <c r="AA2">
        <v>339.8635526575622</v>
      </c>
      <c r="AB2">
        <v>465.01630646781712</v>
      </c>
      <c r="AC2">
        <v>420.63580283301309</v>
      </c>
      <c r="AD2">
        <v>339863.55265756219</v>
      </c>
      <c r="AE2">
        <v>465016.30646781699</v>
      </c>
      <c r="AF2">
        <v>2.585699937454067E-6</v>
      </c>
      <c r="AG2">
        <v>13</v>
      </c>
      <c r="AH2">
        <v>420635.80283301312</v>
      </c>
    </row>
    <row r="3" spans="1:34" x14ac:dyDescent="0.25">
      <c r="A3">
        <v>1</v>
      </c>
      <c r="B3">
        <v>80</v>
      </c>
      <c r="C3" t="s">
        <v>34</v>
      </c>
      <c r="D3">
        <v>3.6301000000000001</v>
      </c>
      <c r="E3">
        <v>27.55</v>
      </c>
      <c r="F3">
        <v>22.36</v>
      </c>
      <c r="G3">
        <v>15.07</v>
      </c>
      <c r="H3">
        <v>0.22</v>
      </c>
      <c r="I3">
        <v>89</v>
      </c>
      <c r="J3">
        <v>160.54</v>
      </c>
      <c r="K3">
        <v>50.28</v>
      </c>
      <c r="L3">
        <v>2</v>
      </c>
      <c r="M3">
        <v>2</v>
      </c>
      <c r="N3">
        <v>28.26</v>
      </c>
      <c r="O3">
        <v>20034.400000000001</v>
      </c>
      <c r="P3">
        <v>207.54</v>
      </c>
      <c r="Q3">
        <v>6990.69</v>
      </c>
      <c r="R3">
        <v>215.56</v>
      </c>
      <c r="S3">
        <v>99.39</v>
      </c>
      <c r="T3">
        <v>54566.69</v>
      </c>
      <c r="U3">
        <v>0.46</v>
      </c>
      <c r="V3">
        <v>0.76</v>
      </c>
      <c r="W3">
        <v>5.04</v>
      </c>
      <c r="X3">
        <v>3.39</v>
      </c>
      <c r="Y3">
        <v>2</v>
      </c>
      <c r="Z3">
        <v>10</v>
      </c>
      <c r="AA3">
        <v>197.82349450981721</v>
      </c>
      <c r="AB3">
        <v>270.67083254483919</v>
      </c>
      <c r="AC3">
        <v>244.83838817573849</v>
      </c>
      <c r="AD3">
        <v>197823.49450981719</v>
      </c>
      <c r="AE3">
        <v>270670.83254483918</v>
      </c>
      <c r="AF3">
        <v>3.5061631403204992E-6</v>
      </c>
      <c r="AG3">
        <v>9</v>
      </c>
      <c r="AH3">
        <v>244838.38817573851</v>
      </c>
    </row>
    <row r="4" spans="1:34" x14ac:dyDescent="0.25">
      <c r="A4">
        <v>2</v>
      </c>
      <c r="B4">
        <v>80</v>
      </c>
      <c r="C4" t="s">
        <v>34</v>
      </c>
      <c r="D4">
        <v>3.6309999999999998</v>
      </c>
      <c r="E4">
        <v>27.54</v>
      </c>
      <c r="F4">
        <v>22.35</v>
      </c>
      <c r="G4">
        <v>15.07</v>
      </c>
      <c r="H4">
        <v>0.33</v>
      </c>
      <c r="I4">
        <v>89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208.99</v>
      </c>
      <c r="Q4">
        <v>6991.05</v>
      </c>
      <c r="R4">
        <v>215.61</v>
      </c>
      <c r="S4">
        <v>99.39</v>
      </c>
      <c r="T4">
        <v>54591.56</v>
      </c>
      <c r="U4">
        <v>0.46</v>
      </c>
      <c r="V4">
        <v>0.76</v>
      </c>
      <c r="W4">
        <v>5.03</v>
      </c>
      <c r="X4">
        <v>3.38</v>
      </c>
      <c r="Y4">
        <v>2</v>
      </c>
      <c r="Z4">
        <v>10</v>
      </c>
      <c r="AA4">
        <v>198.318283417788</v>
      </c>
      <c r="AB4">
        <v>271.34782455727049</v>
      </c>
      <c r="AC4">
        <v>245.45076902066779</v>
      </c>
      <c r="AD4">
        <v>198318.28341778801</v>
      </c>
      <c r="AE4">
        <v>271347.82455727062</v>
      </c>
      <c r="AF4">
        <v>3.5070324130199542E-6</v>
      </c>
      <c r="AG4">
        <v>9</v>
      </c>
      <c r="AH4">
        <v>245450.76902066779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3.1219999999999999</v>
      </c>
      <c r="E2">
        <v>32.03</v>
      </c>
      <c r="F2">
        <v>26.68</v>
      </c>
      <c r="G2">
        <v>7.96</v>
      </c>
      <c r="H2">
        <v>0.22</v>
      </c>
      <c r="I2">
        <v>201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166.64</v>
      </c>
      <c r="Q2">
        <v>6995.82</v>
      </c>
      <c r="R2">
        <v>353.67</v>
      </c>
      <c r="S2">
        <v>99.39</v>
      </c>
      <c r="T2">
        <v>123060.09</v>
      </c>
      <c r="U2">
        <v>0.28000000000000003</v>
      </c>
      <c r="V2">
        <v>0.64</v>
      </c>
      <c r="W2">
        <v>5.39</v>
      </c>
      <c r="X2">
        <v>7.71</v>
      </c>
      <c r="Y2">
        <v>2</v>
      </c>
      <c r="Z2">
        <v>10</v>
      </c>
      <c r="AA2">
        <v>202.26006542536041</v>
      </c>
      <c r="AB2">
        <v>276.7411445991774</v>
      </c>
      <c r="AC2">
        <v>250.329358167349</v>
      </c>
      <c r="AD2">
        <v>202260.0654253604</v>
      </c>
      <c r="AE2">
        <v>276741.14459917741</v>
      </c>
      <c r="AF2">
        <v>3.364758738028279E-6</v>
      </c>
      <c r="AG2">
        <v>11</v>
      </c>
      <c r="AH2">
        <v>250329.35816734901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3.3443000000000001</v>
      </c>
      <c r="E2">
        <v>29.9</v>
      </c>
      <c r="F2">
        <v>24.6</v>
      </c>
      <c r="G2">
        <v>10.039999999999999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37</v>
      </c>
      <c r="N2">
        <v>14.77</v>
      </c>
      <c r="O2">
        <v>13481.73</v>
      </c>
      <c r="P2">
        <v>183.43</v>
      </c>
      <c r="Q2">
        <v>6991.55</v>
      </c>
      <c r="R2">
        <v>289.39</v>
      </c>
      <c r="S2">
        <v>99.39</v>
      </c>
      <c r="T2">
        <v>91192.01</v>
      </c>
      <c r="U2">
        <v>0.34</v>
      </c>
      <c r="V2">
        <v>0.69</v>
      </c>
      <c r="W2">
        <v>5.16</v>
      </c>
      <c r="X2">
        <v>5.63</v>
      </c>
      <c r="Y2">
        <v>2</v>
      </c>
      <c r="Z2">
        <v>10</v>
      </c>
      <c r="AA2">
        <v>198.69931626338121</v>
      </c>
      <c r="AB2">
        <v>271.86917050659372</v>
      </c>
      <c r="AC2">
        <v>245.9223584443013</v>
      </c>
      <c r="AD2">
        <v>198699.31626338119</v>
      </c>
      <c r="AE2">
        <v>271869.17050659371</v>
      </c>
      <c r="AF2">
        <v>3.4481617386309169E-6</v>
      </c>
      <c r="AG2">
        <v>10</v>
      </c>
      <c r="AH2">
        <v>245922.3584443013</v>
      </c>
    </row>
    <row r="3" spans="1:34" x14ac:dyDescent="0.25">
      <c r="A3">
        <v>1</v>
      </c>
      <c r="B3">
        <v>50</v>
      </c>
      <c r="C3" t="s">
        <v>34</v>
      </c>
      <c r="D3">
        <v>3.3843999999999999</v>
      </c>
      <c r="E3">
        <v>29.55</v>
      </c>
      <c r="F3">
        <v>24.38</v>
      </c>
      <c r="G3">
        <v>10.37</v>
      </c>
      <c r="H3">
        <v>0.32</v>
      </c>
      <c r="I3">
        <v>141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182.31</v>
      </c>
      <c r="Q3">
        <v>6993.3</v>
      </c>
      <c r="R3">
        <v>280.23</v>
      </c>
      <c r="S3">
        <v>99.39</v>
      </c>
      <c r="T3">
        <v>86643.45</v>
      </c>
      <c r="U3">
        <v>0.35</v>
      </c>
      <c r="V3">
        <v>0.7</v>
      </c>
      <c r="W3">
        <v>5.21</v>
      </c>
      <c r="X3">
        <v>5.41</v>
      </c>
      <c r="Y3">
        <v>2</v>
      </c>
      <c r="Z3">
        <v>10</v>
      </c>
      <c r="AA3">
        <v>196.5054592591047</v>
      </c>
      <c r="AB3">
        <v>268.86743856720392</v>
      </c>
      <c r="AC3">
        <v>243.2071075882487</v>
      </c>
      <c r="AD3">
        <v>196505.45925910471</v>
      </c>
      <c r="AE3">
        <v>268867.43856720388</v>
      </c>
      <c r="AF3">
        <v>3.489507098113947E-6</v>
      </c>
      <c r="AG3">
        <v>10</v>
      </c>
      <c r="AH3">
        <v>243207.10758824871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2.8227000000000002</v>
      </c>
      <c r="E2">
        <v>35.43</v>
      </c>
      <c r="F2">
        <v>29.74</v>
      </c>
      <c r="G2">
        <v>6.37</v>
      </c>
      <c r="H2">
        <v>0.28000000000000003</v>
      </c>
      <c r="I2">
        <v>280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157.97</v>
      </c>
      <c r="Q2">
        <v>6996.68</v>
      </c>
      <c r="R2">
        <v>452.86</v>
      </c>
      <c r="S2">
        <v>99.39</v>
      </c>
      <c r="T2">
        <v>172260.09</v>
      </c>
      <c r="U2">
        <v>0.22</v>
      </c>
      <c r="V2">
        <v>0.56999999999999995</v>
      </c>
      <c r="W2">
        <v>5.61</v>
      </c>
      <c r="X2">
        <v>10.77</v>
      </c>
      <c r="Y2">
        <v>2</v>
      </c>
      <c r="Z2">
        <v>10</v>
      </c>
      <c r="AA2">
        <v>214.32630605237421</v>
      </c>
      <c r="AB2">
        <v>293.25070735001623</v>
      </c>
      <c r="AC2">
        <v>265.26327142056982</v>
      </c>
      <c r="AD2">
        <v>214326.30605237419</v>
      </c>
      <c r="AE2">
        <v>293250.70735001622</v>
      </c>
      <c r="AF2">
        <v>3.1595660708088988E-6</v>
      </c>
      <c r="AG2">
        <v>12</v>
      </c>
      <c r="AH2">
        <v>265263.2714205698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2.5621999999999998</v>
      </c>
      <c r="E2">
        <v>39.03</v>
      </c>
      <c r="F2">
        <v>28.46</v>
      </c>
      <c r="G2">
        <v>7.06</v>
      </c>
      <c r="H2">
        <v>0.11</v>
      </c>
      <c r="I2">
        <v>242</v>
      </c>
      <c r="J2">
        <v>167.88</v>
      </c>
      <c r="K2">
        <v>51.39</v>
      </c>
      <c r="L2">
        <v>1</v>
      </c>
      <c r="M2">
        <v>240</v>
      </c>
      <c r="N2">
        <v>30.49</v>
      </c>
      <c r="O2">
        <v>20939.59</v>
      </c>
      <c r="P2">
        <v>331.85</v>
      </c>
      <c r="Q2">
        <v>6994.18</v>
      </c>
      <c r="R2">
        <v>422.95</v>
      </c>
      <c r="S2">
        <v>99.39</v>
      </c>
      <c r="T2">
        <v>157496.99</v>
      </c>
      <c r="U2">
        <v>0.23</v>
      </c>
      <c r="V2">
        <v>0.6</v>
      </c>
      <c r="W2">
        <v>5.2</v>
      </c>
      <c r="X2">
        <v>9.48</v>
      </c>
      <c r="Y2">
        <v>2</v>
      </c>
      <c r="Z2">
        <v>10</v>
      </c>
      <c r="AA2">
        <v>366.65843063992361</v>
      </c>
      <c r="AB2">
        <v>501.67824062987148</v>
      </c>
      <c r="AC2">
        <v>453.79877345398882</v>
      </c>
      <c r="AD2">
        <v>366658.43063992361</v>
      </c>
      <c r="AE2">
        <v>501678.24062987149</v>
      </c>
      <c r="AF2">
        <v>2.4524925322327501E-6</v>
      </c>
      <c r="AG2">
        <v>13</v>
      </c>
      <c r="AH2">
        <v>453798.77345398878</v>
      </c>
    </row>
    <row r="3" spans="1:34" x14ac:dyDescent="0.25">
      <c r="A3">
        <v>1</v>
      </c>
      <c r="B3">
        <v>85</v>
      </c>
      <c r="C3" t="s">
        <v>34</v>
      </c>
      <c r="D3">
        <v>3.6444000000000001</v>
      </c>
      <c r="E3">
        <v>27.44</v>
      </c>
      <c r="F3">
        <v>22.19</v>
      </c>
      <c r="G3">
        <v>15.66</v>
      </c>
      <c r="H3">
        <v>0.21</v>
      </c>
      <c r="I3">
        <v>85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213.05</v>
      </c>
      <c r="Q3">
        <v>6990.4</v>
      </c>
      <c r="R3">
        <v>210.85</v>
      </c>
      <c r="S3">
        <v>99.39</v>
      </c>
      <c r="T3">
        <v>52234.01</v>
      </c>
      <c r="U3">
        <v>0.47</v>
      </c>
      <c r="V3">
        <v>0.76</v>
      </c>
      <c r="W3">
        <v>5.01</v>
      </c>
      <c r="X3">
        <v>3.22</v>
      </c>
      <c r="Y3">
        <v>2</v>
      </c>
      <c r="Z3">
        <v>10</v>
      </c>
      <c r="AA3">
        <v>200.63169655210061</v>
      </c>
      <c r="AB3">
        <v>274.51313846821989</v>
      </c>
      <c r="AC3">
        <v>248.31398981450309</v>
      </c>
      <c r="AD3">
        <v>200631.69655210059</v>
      </c>
      <c r="AE3">
        <v>274513.1384682199</v>
      </c>
      <c r="AF3">
        <v>3.4883552355276861E-6</v>
      </c>
      <c r="AG3">
        <v>9</v>
      </c>
      <c r="AH3">
        <v>248313.98981450309</v>
      </c>
    </row>
    <row r="4" spans="1:34" x14ac:dyDescent="0.25">
      <c r="A4">
        <v>2</v>
      </c>
      <c r="B4">
        <v>85</v>
      </c>
      <c r="C4" t="s">
        <v>34</v>
      </c>
      <c r="D4">
        <v>3.653</v>
      </c>
      <c r="E4">
        <v>27.37</v>
      </c>
      <c r="F4">
        <v>22.16</v>
      </c>
      <c r="G4">
        <v>15.83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214.54</v>
      </c>
      <c r="Q4">
        <v>6990.37</v>
      </c>
      <c r="R4">
        <v>209.01</v>
      </c>
      <c r="S4">
        <v>99.39</v>
      </c>
      <c r="T4">
        <v>51318.33</v>
      </c>
      <c r="U4">
        <v>0.48</v>
      </c>
      <c r="V4">
        <v>0.77</v>
      </c>
      <c r="W4">
        <v>5.03</v>
      </c>
      <c r="X4">
        <v>3.19</v>
      </c>
      <c r="Y4">
        <v>2</v>
      </c>
      <c r="Z4">
        <v>10</v>
      </c>
      <c r="AA4">
        <v>200.84162342438361</v>
      </c>
      <c r="AB4">
        <v>274.80036967619742</v>
      </c>
      <c r="AC4">
        <v>248.57380807912281</v>
      </c>
      <c r="AD4">
        <v>200841.62342438361</v>
      </c>
      <c r="AE4">
        <v>274800.36967619741</v>
      </c>
      <c r="AF4">
        <v>3.4965870034525939E-6</v>
      </c>
      <c r="AG4">
        <v>9</v>
      </c>
      <c r="AH4">
        <v>248573.8080791228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2.6048</v>
      </c>
      <c r="E2">
        <v>38.39</v>
      </c>
      <c r="F2">
        <v>32.380000000000003</v>
      </c>
      <c r="G2">
        <v>5.57</v>
      </c>
      <c r="H2">
        <v>0.34</v>
      </c>
      <c r="I2">
        <v>349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152.41999999999999</v>
      </c>
      <c r="Q2">
        <v>6998.4</v>
      </c>
      <c r="R2">
        <v>537.57000000000005</v>
      </c>
      <c r="S2">
        <v>99.39</v>
      </c>
      <c r="T2">
        <v>214271.61</v>
      </c>
      <c r="U2">
        <v>0.18</v>
      </c>
      <c r="V2">
        <v>0.52</v>
      </c>
      <c r="W2">
        <v>5.81</v>
      </c>
      <c r="X2">
        <v>13.4</v>
      </c>
      <c r="Y2">
        <v>2</v>
      </c>
      <c r="Z2">
        <v>10</v>
      </c>
      <c r="AA2">
        <v>227.35881084773311</v>
      </c>
      <c r="AB2">
        <v>311.08235536455072</v>
      </c>
      <c r="AC2">
        <v>281.393091975478</v>
      </c>
      <c r="AD2">
        <v>227358.81084773311</v>
      </c>
      <c r="AE2">
        <v>311082.35536455072</v>
      </c>
      <c r="AF2">
        <v>2.983834930157355E-6</v>
      </c>
      <c r="AG2">
        <v>13</v>
      </c>
      <c r="AH2">
        <v>281393.09197547799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3.0665</v>
      </c>
      <c r="E2">
        <v>32.61</v>
      </c>
      <c r="F2">
        <v>25.69</v>
      </c>
      <c r="G2">
        <v>8.86</v>
      </c>
      <c r="H2">
        <v>0.13</v>
      </c>
      <c r="I2">
        <v>174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16663.419999999998</v>
      </c>
      <c r="P2">
        <v>239.03</v>
      </c>
      <c r="Q2">
        <v>6992.8</v>
      </c>
      <c r="R2">
        <v>331.07</v>
      </c>
      <c r="S2">
        <v>99.39</v>
      </c>
      <c r="T2">
        <v>111898.68</v>
      </c>
      <c r="U2">
        <v>0.3</v>
      </c>
      <c r="V2">
        <v>0.66</v>
      </c>
      <c r="W2">
        <v>5.07</v>
      </c>
      <c r="X2">
        <v>6.72</v>
      </c>
      <c r="Y2">
        <v>2</v>
      </c>
      <c r="Z2">
        <v>10</v>
      </c>
      <c r="AA2">
        <v>251.61736346730129</v>
      </c>
      <c r="AB2">
        <v>344.27397727043711</v>
      </c>
      <c r="AC2">
        <v>311.41695207141112</v>
      </c>
      <c r="AD2">
        <v>251617.3634673013</v>
      </c>
      <c r="AE2">
        <v>344273.97727043711</v>
      </c>
      <c r="AF2">
        <v>3.051577197793522E-6</v>
      </c>
      <c r="AG2">
        <v>11</v>
      </c>
      <c r="AH2">
        <v>311416.95207141113</v>
      </c>
    </row>
    <row r="3" spans="1:34" x14ac:dyDescent="0.25">
      <c r="A3">
        <v>1</v>
      </c>
      <c r="B3">
        <v>65</v>
      </c>
      <c r="C3" t="s">
        <v>34</v>
      </c>
      <c r="D3">
        <v>3.5379999999999998</v>
      </c>
      <c r="E3">
        <v>28.26</v>
      </c>
      <c r="F3">
        <v>23.12</v>
      </c>
      <c r="G3">
        <v>12.73</v>
      </c>
      <c r="H3">
        <v>0.26</v>
      </c>
      <c r="I3">
        <v>109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194.18</v>
      </c>
      <c r="Q3">
        <v>6992.64</v>
      </c>
      <c r="R3">
        <v>240.4</v>
      </c>
      <c r="S3">
        <v>99.39</v>
      </c>
      <c r="T3">
        <v>66887.509999999995</v>
      </c>
      <c r="U3">
        <v>0.41</v>
      </c>
      <c r="V3">
        <v>0.73</v>
      </c>
      <c r="W3">
        <v>5.09</v>
      </c>
      <c r="X3">
        <v>4.1500000000000004</v>
      </c>
      <c r="Y3">
        <v>2</v>
      </c>
      <c r="Z3">
        <v>10</v>
      </c>
      <c r="AA3">
        <v>200.34808270053981</v>
      </c>
      <c r="AB3">
        <v>274.12508548435449</v>
      </c>
      <c r="AC3">
        <v>247.96297206278189</v>
      </c>
      <c r="AD3">
        <v>200348.08270053979</v>
      </c>
      <c r="AE3">
        <v>274125.08548435452</v>
      </c>
      <c r="AF3">
        <v>3.5207826922528869E-6</v>
      </c>
      <c r="AG3">
        <v>10</v>
      </c>
      <c r="AH3">
        <v>247962.97206278189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2.7917999999999998</v>
      </c>
      <c r="E2">
        <v>35.82</v>
      </c>
      <c r="F2">
        <v>27.16</v>
      </c>
      <c r="G2">
        <v>7.8</v>
      </c>
      <c r="H2">
        <v>0.12</v>
      </c>
      <c r="I2">
        <v>209</v>
      </c>
      <c r="J2">
        <v>150.44</v>
      </c>
      <c r="K2">
        <v>49.1</v>
      </c>
      <c r="L2">
        <v>1</v>
      </c>
      <c r="M2">
        <v>207</v>
      </c>
      <c r="N2">
        <v>25.34</v>
      </c>
      <c r="O2">
        <v>18787.759999999998</v>
      </c>
      <c r="P2">
        <v>286.76</v>
      </c>
      <c r="Q2">
        <v>6991.94</v>
      </c>
      <c r="R2">
        <v>379.83</v>
      </c>
      <c r="S2">
        <v>99.39</v>
      </c>
      <c r="T2">
        <v>136102.70000000001</v>
      </c>
      <c r="U2">
        <v>0.26</v>
      </c>
      <c r="V2">
        <v>0.62</v>
      </c>
      <c r="W2">
        <v>5.14</v>
      </c>
      <c r="X2">
        <v>8.19</v>
      </c>
      <c r="Y2">
        <v>2</v>
      </c>
      <c r="Z2">
        <v>10</v>
      </c>
      <c r="AA2">
        <v>307.24564052505173</v>
      </c>
      <c r="AB2">
        <v>420.38704008739262</v>
      </c>
      <c r="AC2">
        <v>380.26589099836752</v>
      </c>
      <c r="AD2">
        <v>307245.64052505168</v>
      </c>
      <c r="AE2">
        <v>420387.04008739261</v>
      </c>
      <c r="AF2">
        <v>2.722096215174823E-6</v>
      </c>
      <c r="AG2">
        <v>12</v>
      </c>
      <c r="AH2">
        <v>380265.89099836751</v>
      </c>
    </row>
    <row r="3" spans="1:34" x14ac:dyDescent="0.25">
      <c r="A3">
        <v>1</v>
      </c>
      <c r="B3">
        <v>75</v>
      </c>
      <c r="C3" t="s">
        <v>34</v>
      </c>
      <c r="D3">
        <v>3.6011000000000002</v>
      </c>
      <c r="E3">
        <v>27.77</v>
      </c>
      <c r="F3">
        <v>22.59</v>
      </c>
      <c r="G3">
        <v>14.27</v>
      </c>
      <c r="H3">
        <v>0.23</v>
      </c>
      <c r="I3">
        <v>95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204.15</v>
      </c>
      <c r="Q3">
        <v>6991.66</v>
      </c>
      <c r="R3">
        <v>222.74</v>
      </c>
      <c r="S3">
        <v>99.39</v>
      </c>
      <c r="T3">
        <v>58128.65</v>
      </c>
      <c r="U3">
        <v>0.45</v>
      </c>
      <c r="V3">
        <v>0.75</v>
      </c>
      <c r="W3">
        <v>5.07</v>
      </c>
      <c r="X3">
        <v>3.62</v>
      </c>
      <c r="Y3">
        <v>2</v>
      </c>
      <c r="Z3">
        <v>10</v>
      </c>
      <c r="AA3">
        <v>204.75669991727821</v>
      </c>
      <c r="AB3">
        <v>280.15715005475789</v>
      </c>
      <c r="AC3">
        <v>253.4193448566437</v>
      </c>
      <c r="AD3">
        <v>204756.69991727819</v>
      </c>
      <c r="AE3">
        <v>280157.15005475789</v>
      </c>
      <c r="AF3">
        <v>3.5111901570549671E-6</v>
      </c>
      <c r="AG3">
        <v>10</v>
      </c>
      <c r="AH3">
        <v>253419.3448566437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2.3376000000000001</v>
      </c>
      <c r="E2">
        <v>42.78</v>
      </c>
      <c r="F2">
        <v>29.96</v>
      </c>
      <c r="G2">
        <v>6.47</v>
      </c>
      <c r="H2">
        <v>0.1</v>
      </c>
      <c r="I2">
        <v>278</v>
      </c>
      <c r="J2">
        <v>185.69</v>
      </c>
      <c r="K2">
        <v>53.44</v>
      </c>
      <c r="L2">
        <v>1</v>
      </c>
      <c r="M2">
        <v>276</v>
      </c>
      <c r="N2">
        <v>36.26</v>
      </c>
      <c r="O2">
        <v>23136.14</v>
      </c>
      <c r="P2">
        <v>380.27</v>
      </c>
      <c r="Q2">
        <v>6993.98</v>
      </c>
      <c r="R2">
        <v>474.53</v>
      </c>
      <c r="S2">
        <v>99.39</v>
      </c>
      <c r="T2">
        <v>183106.85</v>
      </c>
      <c r="U2">
        <v>0.21</v>
      </c>
      <c r="V2">
        <v>0.56999999999999995</v>
      </c>
      <c r="W2">
        <v>5.24</v>
      </c>
      <c r="X2">
        <v>10.99</v>
      </c>
      <c r="Y2">
        <v>2</v>
      </c>
      <c r="Z2">
        <v>10</v>
      </c>
      <c r="AA2">
        <v>437.90972103156429</v>
      </c>
      <c r="AB2">
        <v>599.16739952879755</v>
      </c>
      <c r="AC2">
        <v>541.98370385449527</v>
      </c>
      <c r="AD2">
        <v>437909.72103156429</v>
      </c>
      <c r="AE2">
        <v>599167.3995287976</v>
      </c>
      <c r="AF2">
        <v>2.1999715798689E-6</v>
      </c>
      <c r="AG2">
        <v>14</v>
      </c>
      <c r="AH2">
        <v>541983.70385449531</v>
      </c>
    </row>
    <row r="3" spans="1:34" x14ac:dyDescent="0.25">
      <c r="A3">
        <v>1</v>
      </c>
      <c r="B3">
        <v>95</v>
      </c>
      <c r="C3" t="s">
        <v>34</v>
      </c>
      <c r="D3">
        <v>3.5754000000000001</v>
      </c>
      <c r="E3">
        <v>27.97</v>
      </c>
      <c r="F3">
        <v>22.26</v>
      </c>
      <c r="G3">
        <v>15.35</v>
      </c>
      <c r="H3">
        <v>0.19</v>
      </c>
      <c r="I3">
        <v>87</v>
      </c>
      <c r="J3">
        <v>187.21</v>
      </c>
      <c r="K3">
        <v>53.44</v>
      </c>
      <c r="L3">
        <v>2</v>
      </c>
      <c r="M3">
        <v>68</v>
      </c>
      <c r="N3">
        <v>36.770000000000003</v>
      </c>
      <c r="O3">
        <v>23322.880000000001</v>
      </c>
      <c r="P3">
        <v>236.67</v>
      </c>
      <c r="Q3">
        <v>6989.64</v>
      </c>
      <c r="R3">
        <v>215.3</v>
      </c>
      <c r="S3">
        <v>99.39</v>
      </c>
      <c r="T3">
        <v>54448.26</v>
      </c>
      <c r="U3">
        <v>0.46</v>
      </c>
      <c r="V3">
        <v>0.76</v>
      </c>
      <c r="W3">
        <v>4.96</v>
      </c>
      <c r="X3">
        <v>3.3</v>
      </c>
      <c r="Y3">
        <v>2</v>
      </c>
      <c r="Z3">
        <v>10</v>
      </c>
      <c r="AA3">
        <v>223.74978248623111</v>
      </c>
      <c r="AB3">
        <v>306.14432354125199</v>
      </c>
      <c r="AC3">
        <v>276.92633897882217</v>
      </c>
      <c r="AD3">
        <v>223749.78248623121</v>
      </c>
      <c r="AE3">
        <v>306144.32354125212</v>
      </c>
      <c r="AF3">
        <v>3.3648949292707319E-6</v>
      </c>
      <c r="AG3">
        <v>10</v>
      </c>
      <c r="AH3">
        <v>276926.33897882223</v>
      </c>
    </row>
    <row r="4" spans="1:34" x14ac:dyDescent="0.25">
      <c r="A4">
        <v>2</v>
      </c>
      <c r="B4">
        <v>95</v>
      </c>
      <c r="C4" t="s">
        <v>34</v>
      </c>
      <c r="D4">
        <v>3.6937000000000002</v>
      </c>
      <c r="E4">
        <v>27.07</v>
      </c>
      <c r="F4">
        <v>21.81</v>
      </c>
      <c r="G4">
        <v>17.45</v>
      </c>
      <c r="H4">
        <v>0.28000000000000003</v>
      </c>
      <c r="I4">
        <v>75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224.2</v>
      </c>
      <c r="Q4">
        <v>6991.08</v>
      </c>
      <c r="R4">
        <v>197.94</v>
      </c>
      <c r="S4">
        <v>99.39</v>
      </c>
      <c r="T4">
        <v>45827.18</v>
      </c>
      <c r="U4">
        <v>0.5</v>
      </c>
      <c r="V4">
        <v>0.78</v>
      </c>
      <c r="W4">
        <v>5</v>
      </c>
      <c r="X4">
        <v>2.85</v>
      </c>
      <c r="Y4">
        <v>2</v>
      </c>
      <c r="Z4">
        <v>10</v>
      </c>
      <c r="AA4">
        <v>205.25462369233239</v>
      </c>
      <c r="AB4">
        <v>280.83843133063323</v>
      </c>
      <c r="AC4">
        <v>254.03560560373401</v>
      </c>
      <c r="AD4">
        <v>205254.62369233239</v>
      </c>
      <c r="AE4">
        <v>280838.43133063318</v>
      </c>
      <c r="AF4">
        <v>3.4762299044155348E-6</v>
      </c>
      <c r="AG4">
        <v>9</v>
      </c>
      <c r="AH4">
        <v>254035.605603734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2.2290999999999999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0.55000000000000004</v>
      </c>
      <c r="W2">
        <v>5.29</v>
      </c>
      <c r="X2">
        <v>11.82</v>
      </c>
      <c r="Y2">
        <v>2</v>
      </c>
      <c r="Z2">
        <v>10</v>
      </c>
      <c r="AA2">
        <v>483.28175080976479</v>
      </c>
      <c r="AB2">
        <v>661.24741234401404</v>
      </c>
      <c r="AC2">
        <v>598.13888737647255</v>
      </c>
      <c r="AD2">
        <v>483281.75080976478</v>
      </c>
      <c r="AE2">
        <v>661247.41234401404</v>
      </c>
      <c r="AF2">
        <v>2.0812222550545481E-6</v>
      </c>
      <c r="AG2">
        <v>15</v>
      </c>
      <c r="AH2">
        <v>598138.88737647259</v>
      </c>
    </row>
    <row r="3" spans="1:34" x14ac:dyDescent="0.25">
      <c r="A3">
        <v>1</v>
      </c>
      <c r="B3">
        <v>100</v>
      </c>
      <c r="C3" t="s">
        <v>34</v>
      </c>
      <c r="D3">
        <v>3.5089999999999999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57345.440000000002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  <c r="AA3">
        <v>234.1117301004391</v>
      </c>
      <c r="AB3">
        <v>320.32199740386989</v>
      </c>
      <c r="AC3">
        <v>289.75091554648662</v>
      </c>
      <c r="AD3">
        <v>234111.7301004391</v>
      </c>
      <c r="AE3">
        <v>320321.99740386987</v>
      </c>
      <c r="AF3">
        <v>3.2762141191451312E-6</v>
      </c>
      <c r="AG3">
        <v>10</v>
      </c>
      <c r="AH3">
        <v>289750.91554648662</v>
      </c>
    </row>
    <row r="4" spans="1:34" x14ac:dyDescent="0.25">
      <c r="A4">
        <v>2</v>
      </c>
      <c r="B4">
        <v>100</v>
      </c>
      <c r="C4" t="s">
        <v>34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  <c r="AA4">
        <v>207.1261775125989</v>
      </c>
      <c r="AB4">
        <v>283.39917383464791</v>
      </c>
      <c r="AC4">
        <v>256.35195443719101</v>
      </c>
      <c r="AD4">
        <v>207126.17751259889</v>
      </c>
      <c r="AE4">
        <v>283399.17383464793</v>
      </c>
      <c r="AF4">
        <v>3.4676144880322068E-6</v>
      </c>
      <c r="AG4">
        <v>9</v>
      </c>
      <c r="AH4">
        <v>256351.95443719099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3.3081999999999998</v>
      </c>
      <c r="E2">
        <v>30.23</v>
      </c>
      <c r="F2">
        <v>24.63</v>
      </c>
      <c r="G2">
        <v>10.050000000000001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87</v>
      </c>
      <c r="N2">
        <v>16.649999999999999</v>
      </c>
      <c r="O2">
        <v>14546.17</v>
      </c>
      <c r="P2">
        <v>196.57</v>
      </c>
      <c r="Q2">
        <v>6991.39</v>
      </c>
      <c r="R2">
        <v>293.10000000000002</v>
      </c>
      <c r="S2">
        <v>99.39</v>
      </c>
      <c r="T2">
        <v>93045.45</v>
      </c>
      <c r="U2">
        <v>0.34</v>
      </c>
      <c r="V2">
        <v>0.69</v>
      </c>
      <c r="W2">
        <v>5.09</v>
      </c>
      <c r="X2">
        <v>5.67</v>
      </c>
      <c r="Y2">
        <v>2</v>
      </c>
      <c r="Z2">
        <v>10</v>
      </c>
      <c r="AA2">
        <v>207.81373242781751</v>
      </c>
      <c r="AB2">
        <v>284.33991680243162</v>
      </c>
      <c r="AC2">
        <v>257.20291421647067</v>
      </c>
      <c r="AD2">
        <v>207813.73242781751</v>
      </c>
      <c r="AE2">
        <v>284339.91680243157</v>
      </c>
      <c r="AF2">
        <v>3.368251311033003E-6</v>
      </c>
      <c r="AG2">
        <v>10</v>
      </c>
      <c r="AH2">
        <v>257202.9142164707</v>
      </c>
    </row>
    <row r="3" spans="1:34" x14ac:dyDescent="0.25">
      <c r="A3">
        <v>1</v>
      </c>
      <c r="B3">
        <v>55</v>
      </c>
      <c r="C3" t="s">
        <v>34</v>
      </c>
      <c r="D3">
        <v>3.4483999999999999</v>
      </c>
      <c r="E3">
        <v>29</v>
      </c>
      <c r="F3">
        <v>23.86</v>
      </c>
      <c r="G3">
        <v>11.18</v>
      </c>
      <c r="H3">
        <v>0.3</v>
      </c>
      <c r="I3">
        <v>128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186.04</v>
      </c>
      <c r="Q3">
        <v>6990.7</v>
      </c>
      <c r="R3">
        <v>263.77</v>
      </c>
      <c r="S3">
        <v>99.39</v>
      </c>
      <c r="T3">
        <v>78478.39</v>
      </c>
      <c r="U3">
        <v>0.38</v>
      </c>
      <c r="V3">
        <v>0.71</v>
      </c>
      <c r="W3">
        <v>5.16</v>
      </c>
      <c r="X3">
        <v>4.8899999999999997</v>
      </c>
      <c r="Y3">
        <v>2</v>
      </c>
      <c r="Z3">
        <v>10</v>
      </c>
      <c r="AA3">
        <v>197.2851958490499</v>
      </c>
      <c r="AB3">
        <v>269.93430856911692</v>
      </c>
      <c r="AC3">
        <v>244.17215701454089</v>
      </c>
      <c r="AD3">
        <v>197285.19584904989</v>
      </c>
      <c r="AE3">
        <v>269934.30856911693</v>
      </c>
      <c r="AF3">
        <v>3.5109962580757528E-6</v>
      </c>
      <c r="AG3">
        <v>10</v>
      </c>
      <c r="AH3">
        <v>244172.15701454089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2.2290999999999999</v>
      </c>
      <c r="E2">
        <v>44.86</v>
      </c>
      <c r="F2">
        <v>30.79</v>
      </c>
      <c r="G2">
        <v>6.22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406.09</v>
      </c>
      <c r="Q2">
        <v>6995.9</v>
      </c>
      <c r="R2">
        <v>501.7</v>
      </c>
      <c r="S2">
        <v>99.39</v>
      </c>
      <c r="T2">
        <v>196595.91</v>
      </c>
      <c r="U2">
        <v>0.2</v>
      </c>
      <c r="V2">
        <v>0.55000000000000004</v>
      </c>
      <c r="W2">
        <v>5.29</v>
      </c>
      <c r="X2">
        <v>11.82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3.5089999999999999</v>
      </c>
      <c r="E3">
        <v>28.5</v>
      </c>
      <c r="F3">
        <v>22.4</v>
      </c>
      <c r="G3">
        <v>14.61</v>
      </c>
      <c r="H3">
        <v>0.18</v>
      </c>
      <c r="I3">
        <v>92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252.18</v>
      </c>
      <c r="Q3">
        <v>6989.97</v>
      </c>
      <c r="R3">
        <v>221.15</v>
      </c>
      <c r="S3">
        <v>99.39</v>
      </c>
      <c r="T3">
        <v>57345.440000000002</v>
      </c>
      <c r="U3">
        <v>0.45</v>
      </c>
      <c r="V3">
        <v>0.76</v>
      </c>
      <c r="W3">
        <v>4.93</v>
      </c>
      <c r="X3">
        <v>3.44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3.714</v>
      </c>
      <c r="E4">
        <v>26.92</v>
      </c>
      <c r="F4">
        <v>21.65</v>
      </c>
      <c r="G4">
        <v>18.29</v>
      </c>
      <c r="H4">
        <v>0.27</v>
      </c>
      <c r="I4">
        <v>71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228.35</v>
      </c>
      <c r="Q4">
        <v>6991.31</v>
      </c>
      <c r="R4">
        <v>192.45</v>
      </c>
      <c r="S4">
        <v>99.39</v>
      </c>
      <c r="T4">
        <v>43101.27</v>
      </c>
      <c r="U4">
        <v>0.52</v>
      </c>
      <c r="V4">
        <v>0.78</v>
      </c>
      <c r="W4">
        <v>4.99</v>
      </c>
      <c r="X4">
        <v>2.68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3.2296</v>
      </c>
      <c r="E5">
        <v>30.96</v>
      </c>
      <c r="F5">
        <v>25.7</v>
      </c>
      <c r="G5">
        <v>8.76</v>
      </c>
      <c r="H5">
        <v>0.2</v>
      </c>
      <c r="I5">
        <v>176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170.97</v>
      </c>
      <c r="Q5">
        <v>6994.93</v>
      </c>
      <c r="R5">
        <v>323.11</v>
      </c>
      <c r="S5">
        <v>99.39</v>
      </c>
      <c r="T5">
        <v>107907.24</v>
      </c>
      <c r="U5">
        <v>0.31</v>
      </c>
      <c r="V5">
        <v>0.66</v>
      </c>
      <c r="W5">
        <v>5.29</v>
      </c>
      <c r="X5">
        <v>6.73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2.9895999999999998</v>
      </c>
      <c r="E6">
        <v>33.450000000000003</v>
      </c>
      <c r="F6">
        <v>27.97</v>
      </c>
      <c r="G6">
        <v>7.17</v>
      </c>
      <c r="H6">
        <v>0.24</v>
      </c>
      <c r="I6">
        <v>234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162.76</v>
      </c>
      <c r="Q6">
        <v>6995.5</v>
      </c>
      <c r="R6">
        <v>395.99</v>
      </c>
      <c r="S6">
        <v>99.39</v>
      </c>
      <c r="T6">
        <v>144058.9</v>
      </c>
      <c r="U6">
        <v>0.25</v>
      </c>
      <c r="V6">
        <v>0.61</v>
      </c>
      <c r="W6">
        <v>5.47</v>
      </c>
      <c r="X6">
        <v>8.99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2.2877000000000001</v>
      </c>
      <c r="E7">
        <v>43.71</v>
      </c>
      <c r="F7">
        <v>36.85</v>
      </c>
      <c r="G7">
        <v>4.75</v>
      </c>
      <c r="H7">
        <v>0.43</v>
      </c>
      <c r="I7">
        <v>465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145.87</v>
      </c>
      <c r="Q7">
        <v>7008</v>
      </c>
      <c r="R7">
        <v>681.43</v>
      </c>
      <c r="S7">
        <v>99.39</v>
      </c>
      <c r="T7">
        <v>285623.40999999997</v>
      </c>
      <c r="U7">
        <v>0.15</v>
      </c>
      <c r="V7">
        <v>0.46</v>
      </c>
      <c r="W7">
        <v>6.15</v>
      </c>
      <c r="X7">
        <v>17.86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2.9201999999999999</v>
      </c>
      <c r="E8">
        <v>34.24</v>
      </c>
      <c r="F8">
        <v>26.47</v>
      </c>
      <c r="G8">
        <v>8.27</v>
      </c>
      <c r="H8">
        <v>0.12</v>
      </c>
      <c r="I8">
        <v>192</v>
      </c>
      <c r="J8">
        <v>141.81</v>
      </c>
      <c r="K8">
        <v>47.83</v>
      </c>
      <c r="L8">
        <v>1</v>
      </c>
      <c r="M8">
        <v>190</v>
      </c>
      <c r="N8">
        <v>22.98</v>
      </c>
      <c r="O8">
        <v>17723.39</v>
      </c>
      <c r="P8">
        <v>263.44</v>
      </c>
      <c r="Q8">
        <v>6992.05</v>
      </c>
      <c r="R8">
        <v>357.08</v>
      </c>
      <c r="S8">
        <v>99.39</v>
      </c>
      <c r="T8">
        <v>124810.42</v>
      </c>
      <c r="U8">
        <v>0.28000000000000003</v>
      </c>
      <c r="V8">
        <v>0.64</v>
      </c>
      <c r="W8">
        <v>5.0999999999999996</v>
      </c>
      <c r="X8">
        <v>7.5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3.5750000000000002</v>
      </c>
      <c r="E9">
        <v>27.97</v>
      </c>
      <c r="F9">
        <v>22.83</v>
      </c>
      <c r="G9">
        <v>13.56</v>
      </c>
      <c r="H9">
        <v>0.25</v>
      </c>
      <c r="I9">
        <v>101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199.02</v>
      </c>
      <c r="Q9">
        <v>6992.27</v>
      </c>
      <c r="R9">
        <v>230.1</v>
      </c>
      <c r="S9">
        <v>99.39</v>
      </c>
      <c r="T9">
        <v>61777.2</v>
      </c>
      <c r="U9">
        <v>0.43</v>
      </c>
      <c r="V9">
        <v>0.74</v>
      </c>
      <c r="W9">
        <v>5.09</v>
      </c>
      <c r="X9">
        <v>3.86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2.4462000000000002</v>
      </c>
      <c r="E10">
        <v>40.880000000000003</v>
      </c>
      <c r="F10">
        <v>29.21</v>
      </c>
      <c r="G10">
        <v>6.74</v>
      </c>
      <c r="H10">
        <v>0.1</v>
      </c>
      <c r="I10">
        <v>260</v>
      </c>
      <c r="J10">
        <v>176.73</v>
      </c>
      <c r="K10">
        <v>52.44</v>
      </c>
      <c r="L10">
        <v>1</v>
      </c>
      <c r="M10">
        <v>258</v>
      </c>
      <c r="N10">
        <v>33.29</v>
      </c>
      <c r="O10">
        <v>22031.19</v>
      </c>
      <c r="P10">
        <v>356.03</v>
      </c>
      <c r="Q10">
        <v>6993.79</v>
      </c>
      <c r="R10">
        <v>448.87</v>
      </c>
      <c r="S10">
        <v>99.39</v>
      </c>
      <c r="T10">
        <v>170367.4</v>
      </c>
      <c r="U10">
        <v>0.22</v>
      </c>
      <c r="V10">
        <v>0.57999999999999996</v>
      </c>
      <c r="W10">
        <v>5.22</v>
      </c>
      <c r="X10">
        <v>10.24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3.6309999999999998</v>
      </c>
      <c r="E11">
        <v>27.54</v>
      </c>
      <c r="F11">
        <v>22.13</v>
      </c>
      <c r="G11">
        <v>15.81</v>
      </c>
      <c r="H11">
        <v>0.2</v>
      </c>
      <c r="I11">
        <v>84</v>
      </c>
      <c r="J11">
        <v>178.21</v>
      </c>
      <c r="K11">
        <v>52.44</v>
      </c>
      <c r="L11">
        <v>2</v>
      </c>
      <c r="M11">
        <v>42</v>
      </c>
      <c r="N11">
        <v>33.770000000000003</v>
      </c>
      <c r="O11">
        <v>22213.89</v>
      </c>
      <c r="P11">
        <v>222.09</v>
      </c>
      <c r="Q11">
        <v>6990.78</v>
      </c>
      <c r="R11">
        <v>209.96</v>
      </c>
      <c r="S11">
        <v>99.39</v>
      </c>
      <c r="T11">
        <v>51789.52</v>
      </c>
      <c r="U11">
        <v>0.47</v>
      </c>
      <c r="V11">
        <v>0.77</v>
      </c>
      <c r="W11">
        <v>4.9800000000000004</v>
      </c>
      <c r="X11">
        <v>3.17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3.6785999999999999</v>
      </c>
      <c r="E12">
        <v>27.18</v>
      </c>
      <c r="F12">
        <v>21.95</v>
      </c>
      <c r="G12">
        <v>16.670000000000002</v>
      </c>
      <c r="H12">
        <v>0.3</v>
      </c>
      <c r="I12">
        <v>79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219.56</v>
      </c>
      <c r="Q12">
        <v>6991.4</v>
      </c>
      <c r="R12">
        <v>202.54</v>
      </c>
      <c r="S12">
        <v>99.39</v>
      </c>
      <c r="T12">
        <v>48108.81</v>
      </c>
      <c r="U12">
        <v>0.49</v>
      </c>
      <c r="V12">
        <v>0.77</v>
      </c>
      <c r="W12">
        <v>5.01</v>
      </c>
      <c r="X12">
        <v>2.99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1.8151999999999999</v>
      </c>
      <c r="E13">
        <v>55.09</v>
      </c>
      <c r="F13">
        <v>45.72</v>
      </c>
      <c r="G13">
        <v>3.95</v>
      </c>
      <c r="H13">
        <v>0.64</v>
      </c>
      <c r="I13">
        <v>695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132.31</v>
      </c>
      <c r="Q13">
        <v>7016.26</v>
      </c>
      <c r="R13">
        <v>966.42</v>
      </c>
      <c r="S13">
        <v>99.39</v>
      </c>
      <c r="T13">
        <v>426968.66</v>
      </c>
      <c r="U13">
        <v>0.1</v>
      </c>
      <c r="V13">
        <v>0.37</v>
      </c>
      <c r="W13">
        <v>6.84</v>
      </c>
      <c r="X13">
        <v>26.72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3.3125</v>
      </c>
      <c r="E14">
        <v>30.19</v>
      </c>
      <c r="F14">
        <v>24.97</v>
      </c>
      <c r="G14">
        <v>9.5399999999999991</v>
      </c>
      <c r="H14">
        <v>0.18</v>
      </c>
      <c r="I14">
        <v>157</v>
      </c>
      <c r="J14">
        <v>98.71</v>
      </c>
      <c r="K14">
        <v>39.72</v>
      </c>
      <c r="L14">
        <v>1</v>
      </c>
      <c r="M14">
        <v>9</v>
      </c>
      <c r="N14">
        <v>12.99</v>
      </c>
      <c r="O14">
        <v>12407.75</v>
      </c>
      <c r="P14">
        <v>176.04</v>
      </c>
      <c r="Q14">
        <v>6993.82</v>
      </c>
      <c r="R14">
        <v>299.99</v>
      </c>
      <c r="S14">
        <v>99.39</v>
      </c>
      <c r="T14">
        <v>96442.74</v>
      </c>
      <c r="U14">
        <v>0.33</v>
      </c>
      <c r="V14">
        <v>0.68</v>
      </c>
      <c r="W14">
        <v>5.23</v>
      </c>
      <c r="X14">
        <v>6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3.3140999999999998</v>
      </c>
      <c r="E15">
        <v>30.17</v>
      </c>
      <c r="F15">
        <v>24.96</v>
      </c>
      <c r="G15">
        <v>9.5399999999999991</v>
      </c>
      <c r="H15">
        <v>0.35</v>
      </c>
      <c r="I15">
        <v>157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177.93</v>
      </c>
      <c r="Q15">
        <v>6993.32</v>
      </c>
      <c r="R15">
        <v>299.16000000000003</v>
      </c>
      <c r="S15">
        <v>99.39</v>
      </c>
      <c r="T15">
        <v>96025.04</v>
      </c>
      <c r="U15">
        <v>0.33</v>
      </c>
      <c r="V15">
        <v>0.68</v>
      </c>
      <c r="W15">
        <v>5.24</v>
      </c>
      <c r="X15">
        <v>5.99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3.1945000000000001</v>
      </c>
      <c r="E16">
        <v>31.3</v>
      </c>
      <c r="F16">
        <v>25.11</v>
      </c>
      <c r="G16">
        <v>9.4700000000000006</v>
      </c>
      <c r="H16">
        <v>0.14000000000000001</v>
      </c>
      <c r="I16">
        <v>159</v>
      </c>
      <c r="J16">
        <v>124.63</v>
      </c>
      <c r="K16">
        <v>45</v>
      </c>
      <c r="L16">
        <v>1</v>
      </c>
      <c r="M16">
        <v>146</v>
      </c>
      <c r="N16">
        <v>18.64</v>
      </c>
      <c r="O16">
        <v>15605.44</v>
      </c>
      <c r="P16">
        <v>217.38</v>
      </c>
      <c r="Q16">
        <v>6991.15</v>
      </c>
      <c r="R16">
        <v>310.89999999999998</v>
      </c>
      <c r="S16">
        <v>99.39</v>
      </c>
      <c r="T16">
        <v>101887.11</v>
      </c>
      <c r="U16">
        <v>0.32</v>
      </c>
      <c r="V16">
        <v>0.68</v>
      </c>
      <c r="W16">
        <v>5.0599999999999996</v>
      </c>
      <c r="X16">
        <v>6.14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3.4967999999999999</v>
      </c>
      <c r="E17">
        <v>28.6</v>
      </c>
      <c r="F17">
        <v>23.45</v>
      </c>
      <c r="G17">
        <v>11.92</v>
      </c>
      <c r="H17">
        <v>0.28000000000000003</v>
      </c>
      <c r="I17">
        <v>118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190.19</v>
      </c>
      <c r="Q17">
        <v>6991.69</v>
      </c>
      <c r="R17">
        <v>251.23</v>
      </c>
      <c r="S17">
        <v>99.39</v>
      </c>
      <c r="T17">
        <v>72254.38</v>
      </c>
      <c r="U17">
        <v>0.4</v>
      </c>
      <c r="V17">
        <v>0.72</v>
      </c>
      <c r="W17">
        <v>5.1100000000000003</v>
      </c>
      <c r="X17">
        <v>4.4800000000000004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2.6770999999999998</v>
      </c>
      <c r="E18">
        <v>37.35</v>
      </c>
      <c r="F18">
        <v>27.78</v>
      </c>
      <c r="G18">
        <v>7.41</v>
      </c>
      <c r="H18">
        <v>0.11</v>
      </c>
      <c r="I18">
        <v>225</v>
      </c>
      <c r="J18">
        <v>159.12</v>
      </c>
      <c r="K18">
        <v>50.28</v>
      </c>
      <c r="L18">
        <v>1</v>
      </c>
      <c r="M18">
        <v>223</v>
      </c>
      <c r="N18">
        <v>27.84</v>
      </c>
      <c r="O18">
        <v>19859.16</v>
      </c>
      <c r="P18">
        <v>308.97000000000003</v>
      </c>
      <c r="Q18">
        <v>6992.92</v>
      </c>
      <c r="R18">
        <v>400.94</v>
      </c>
      <c r="S18">
        <v>99.39</v>
      </c>
      <c r="T18">
        <v>146575.34</v>
      </c>
      <c r="U18">
        <v>0.25</v>
      </c>
      <c r="V18">
        <v>0.61</v>
      </c>
      <c r="W18">
        <v>5.15</v>
      </c>
      <c r="X18">
        <v>8.81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3.6301000000000001</v>
      </c>
      <c r="E19">
        <v>27.55</v>
      </c>
      <c r="F19">
        <v>22.36</v>
      </c>
      <c r="G19">
        <v>15.07</v>
      </c>
      <c r="H19">
        <v>0.22</v>
      </c>
      <c r="I19">
        <v>89</v>
      </c>
      <c r="J19">
        <v>160.54</v>
      </c>
      <c r="K19">
        <v>50.28</v>
      </c>
      <c r="L19">
        <v>2</v>
      </c>
      <c r="M19">
        <v>2</v>
      </c>
      <c r="N19">
        <v>28.26</v>
      </c>
      <c r="O19">
        <v>20034.400000000001</v>
      </c>
      <c r="P19">
        <v>207.54</v>
      </c>
      <c r="Q19">
        <v>6990.69</v>
      </c>
      <c r="R19">
        <v>215.56</v>
      </c>
      <c r="S19">
        <v>99.39</v>
      </c>
      <c r="T19">
        <v>54566.69</v>
      </c>
      <c r="U19">
        <v>0.46</v>
      </c>
      <c r="V19">
        <v>0.76</v>
      </c>
      <c r="W19">
        <v>5.04</v>
      </c>
      <c r="X19">
        <v>3.39</v>
      </c>
      <c r="Y19">
        <v>2</v>
      </c>
      <c r="Z19">
        <v>10</v>
      </c>
    </row>
    <row r="20" spans="1:26" x14ac:dyDescent="0.25">
      <c r="A20">
        <v>2</v>
      </c>
      <c r="B20">
        <v>80</v>
      </c>
      <c r="C20" t="s">
        <v>34</v>
      </c>
      <c r="D20">
        <v>3.6309999999999998</v>
      </c>
      <c r="E20">
        <v>27.54</v>
      </c>
      <c r="F20">
        <v>22.35</v>
      </c>
      <c r="G20">
        <v>15.07</v>
      </c>
      <c r="H20">
        <v>0.33</v>
      </c>
      <c r="I20">
        <v>89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208.99</v>
      </c>
      <c r="Q20">
        <v>6991.05</v>
      </c>
      <c r="R20">
        <v>215.61</v>
      </c>
      <c r="S20">
        <v>99.39</v>
      </c>
      <c r="T20">
        <v>54591.56</v>
      </c>
      <c r="U20">
        <v>0.46</v>
      </c>
      <c r="V20">
        <v>0.76</v>
      </c>
      <c r="W20">
        <v>5.03</v>
      </c>
      <c r="X20">
        <v>3.38</v>
      </c>
      <c r="Y20">
        <v>2</v>
      </c>
      <c r="Z20">
        <v>10</v>
      </c>
    </row>
    <row r="21" spans="1:26" x14ac:dyDescent="0.25">
      <c r="A21">
        <v>0</v>
      </c>
      <c r="B21">
        <v>35</v>
      </c>
      <c r="C21" t="s">
        <v>34</v>
      </c>
      <c r="D21">
        <v>3.1219999999999999</v>
      </c>
      <c r="E21">
        <v>32.03</v>
      </c>
      <c r="F21">
        <v>26.68</v>
      </c>
      <c r="G21">
        <v>7.96</v>
      </c>
      <c r="H21">
        <v>0.22</v>
      </c>
      <c r="I21">
        <v>201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10204.209999999999</v>
      </c>
      <c r="P21">
        <v>166.64</v>
      </c>
      <c r="Q21">
        <v>6995.82</v>
      </c>
      <c r="R21">
        <v>353.67</v>
      </c>
      <c r="S21">
        <v>99.39</v>
      </c>
      <c r="T21">
        <v>123060.09</v>
      </c>
      <c r="U21">
        <v>0.28000000000000003</v>
      </c>
      <c r="V21">
        <v>0.64</v>
      </c>
      <c r="W21">
        <v>5.39</v>
      </c>
      <c r="X21">
        <v>7.71</v>
      </c>
      <c r="Y21">
        <v>2</v>
      </c>
      <c r="Z21">
        <v>10</v>
      </c>
    </row>
    <row r="22" spans="1:26" x14ac:dyDescent="0.25">
      <c r="A22">
        <v>0</v>
      </c>
      <c r="B22">
        <v>50</v>
      </c>
      <c r="C22" t="s">
        <v>34</v>
      </c>
      <c r="D22">
        <v>3.3443000000000001</v>
      </c>
      <c r="E22">
        <v>29.9</v>
      </c>
      <c r="F22">
        <v>24.6</v>
      </c>
      <c r="G22">
        <v>10.039999999999999</v>
      </c>
      <c r="H22">
        <v>0.16</v>
      </c>
      <c r="I22">
        <v>147</v>
      </c>
      <c r="J22">
        <v>107.41</v>
      </c>
      <c r="K22">
        <v>41.65</v>
      </c>
      <c r="L22">
        <v>1</v>
      </c>
      <c r="M22">
        <v>37</v>
      </c>
      <c r="N22">
        <v>14.77</v>
      </c>
      <c r="O22">
        <v>13481.73</v>
      </c>
      <c r="P22">
        <v>183.43</v>
      </c>
      <c r="Q22">
        <v>6991.55</v>
      </c>
      <c r="R22">
        <v>289.39</v>
      </c>
      <c r="S22">
        <v>99.39</v>
      </c>
      <c r="T22">
        <v>91192.01</v>
      </c>
      <c r="U22">
        <v>0.34</v>
      </c>
      <c r="V22">
        <v>0.69</v>
      </c>
      <c r="W22">
        <v>5.16</v>
      </c>
      <c r="X22">
        <v>5.63</v>
      </c>
      <c r="Y22">
        <v>2</v>
      </c>
      <c r="Z22">
        <v>10</v>
      </c>
    </row>
    <row r="23" spans="1:26" x14ac:dyDescent="0.25">
      <c r="A23">
        <v>1</v>
      </c>
      <c r="B23">
        <v>50</v>
      </c>
      <c r="C23" t="s">
        <v>34</v>
      </c>
      <c r="D23">
        <v>3.3843999999999999</v>
      </c>
      <c r="E23">
        <v>29.55</v>
      </c>
      <c r="F23">
        <v>24.38</v>
      </c>
      <c r="G23">
        <v>10.37</v>
      </c>
      <c r="H23">
        <v>0.32</v>
      </c>
      <c r="I23">
        <v>141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182.31</v>
      </c>
      <c r="Q23">
        <v>6993.3</v>
      </c>
      <c r="R23">
        <v>280.23</v>
      </c>
      <c r="S23">
        <v>99.39</v>
      </c>
      <c r="T23">
        <v>86643.45</v>
      </c>
      <c r="U23">
        <v>0.35</v>
      </c>
      <c r="V23">
        <v>0.7</v>
      </c>
      <c r="W23">
        <v>5.21</v>
      </c>
      <c r="X23">
        <v>5.41</v>
      </c>
      <c r="Y23">
        <v>2</v>
      </c>
      <c r="Z23">
        <v>10</v>
      </c>
    </row>
    <row r="24" spans="1:26" x14ac:dyDescent="0.25">
      <c r="A24">
        <v>0</v>
      </c>
      <c r="B24">
        <v>25</v>
      </c>
      <c r="C24" t="s">
        <v>34</v>
      </c>
      <c r="D24">
        <v>2.8227000000000002</v>
      </c>
      <c r="E24">
        <v>35.43</v>
      </c>
      <c r="F24">
        <v>29.74</v>
      </c>
      <c r="G24">
        <v>6.37</v>
      </c>
      <c r="H24">
        <v>0.28000000000000003</v>
      </c>
      <c r="I24">
        <v>280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157.97</v>
      </c>
      <c r="Q24">
        <v>6996.68</v>
      </c>
      <c r="R24">
        <v>452.86</v>
      </c>
      <c r="S24">
        <v>99.39</v>
      </c>
      <c r="T24">
        <v>172260.09</v>
      </c>
      <c r="U24">
        <v>0.22</v>
      </c>
      <c r="V24">
        <v>0.56999999999999995</v>
      </c>
      <c r="W24">
        <v>5.61</v>
      </c>
      <c r="X24">
        <v>10.77</v>
      </c>
      <c r="Y24">
        <v>2</v>
      </c>
      <c r="Z24">
        <v>10</v>
      </c>
    </row>
    <row r="25" spans="1:26" x14ac:dyDescent="0.25">
      <c r="A25">
        <v>0</v>
      </c>
      <c r="B25">
        <v>85</v>
      </c>
      <c r="C25" t="s">
        <v>34</v>
      </c>
      <c r="D25">
        <v>2.5621999999999998</v>
      </c>
      <c r="E25">
        <v>39.03</v>
      </c>
      <c r="F25">
        <v>28.46</v>
      </c>
      <c r="G25">
        <v>7.06</v>
      </c>
      <c r="H25">
        <v>0.11</v>
      </c>
      <c r="I25">
        <v>242</v>
      </c>
      <c r="J25">
        <v>167.88</v>
      </c>
      <c r="K25">
        <v>51.39</v>
      </c>
      <c r="L25">
        <v>1</v>
      </c>
      <c r="M25">
        <v>240</v>
      </c>
      <c r="N25">
        <v>30.49</v>
      </c>
      <c r="O25">
        <v>20939.59</v>
      </c>
      <c r="P25">
        <v>331.85</v>
      </c>
      <c r="Q25">
        <v>6994.18</v>
      </c>
      <c r="R25">
        <v>422.95</v>
      </c>
      <c r="S25">
        <v>99.39</v>
      </c>
      <c r="T25">
        <v>157496.99</v>
      </c>
      <c r="U25">
        <v>0.23</v>
      </c>
      <c r="V25">
        <v>0.6</v>
      </c>
      <c r="W25">
        <v>5.2</v>
      </c>
      <c r="X25">
        <v>9.48</v>
      </c>
      <c r="Y25">
        <v>2</v>
      </c>
      <c r="Z25">
        <v>10</v>
      </c>
    </row>
    <row r="26" spans="1:26" x14ac:dyDescent="0.25">
      <c r="A26">
        <v>1</v>
      </c>
      <c r="B26">
        <v>85</v>
      </c>
      <c r="C26" t="s">
        <v>34</v>
      </c>
      <c r="D26">
        <v>3.6444000000000001</v>
      </c>
      <c r="E26">
        <v>27.44</v>
      </c>
      <c r="F26">
        <v>22.19</v>
      </c>
      <c r="G26">
        <v>15.66</v>
      </c>
      <c r="H26">
        <v>0.21</v>
      </c>
      <c r="I26">
        <v>85</v>
      </c>
      <c r="J26">
        <v>169.33</v>
      </c>
      <c r="K26">
        <v>51.39</v>
      </c>
      <c r="L26">
        <v>2</v>
      </c>
      <c r="M26">
        <v>18</v>
      </c>
      <c r="N26">
        <v>30.94</v>
      </c>
      <c r="O26">
        <v>21118.46</v>
      </c>
      <c r="P26">
        <v>213.05</v>
      </c>
      <c r="Q26">
        <v>6990.4</v>
      </c>
      <c r="R26">
        <v>210.85</v>
      </c>
      <c r="S26">
        <v>99.39</v>
      </c>
      <c r="T26">
        <v>52234.01</v>
      </c>
      <c r="U26">
        <v>0.47</v>
      </c>
      <c r="V26">
        <v>0.76</v>
      </c>
      <c r="W26">
        <v>5.01</v>
      </c>
      <c r="X26">
        <v>3.22</v>
      </c>
      <c r="Y26">
        <v>2</v>
      </c>
      <c r="Z26">
        <v>10</v>
      </c>
    </row>
    <row r="27" spans="1:26" x14ac:dyDescent="0.25">
      <c r="A27">
        <v>2</v>
      </c>
      <c r="B27">
        <v>85</v>
      </c>
      <c r="C27" t="s">
        <v>34</v>
      </c>
      <c r="D27">
        <v>3.653</v>
      </c>
      <c r="E27">
        <v>27.37</v>
      </c>
      <c r="F27">
        <v>22.16</v>
      </c>
      <c r="G27">
        <v>15.83</v>
      </c>
      <c r="H27">
        <v>0.31</v>
      </c>
      <c r="I27">
        <v>84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214.54</v>
      </c>
      <c r="Q27">
        <v>6990.37</v>
      </c>
      <c r="R27">
        <v>209.01</v>
      </c>
      <c r="S27">
        <v>99.39</v>
      </c>
      <c r="T27">
        <v>51318.33</v>
      </c>
      <c r="U27">
        <v>0.48</v>
      </c>
      <c r="V27">
        <v>0.77</v>
      </c>
      <c r="W27">
        <v>5.03</v>
      </c>
      <c r="X27">
        <v>3.19</v>
      </c>
      <c r="Y27">
        <v>2</v>
      </c>
      <c r="Z27">
        <v>10</v>
      </c>
    </row>
    <row r="28" spans="1:26" x14ac:dyDescent="0.25">
      <c r="A28">
        <v>0</v>
      </c>
      <c r="B28">
        <v>20</v>
      </c>
      <c r="C28" t="s">
        <v>34</v>
      </c>
      <c r="D28">
        <v>2.6048</v>
      </c>
      <c r="E28">
        <v>38.39</v>
      </c>
      <c r="F28">
        <v>32.380000000000003</v>
      </c>
      <c r="G28">
        <v>5.57</v>
      </c>
      <c r="H28">
        <v>0.34</v>
      </c>
      <c r="I28">
        <v>349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152.41999999999999</v>
      </c>
      <c r="Q28">
        <v>6998.4</v>
      </c>
      <c r="R28">
        <v>537.57000000000005</v>
      </c>
      <c r="S28">
        <v>99.39</v>
      </c>
      <c r="T28">
        <v>214271.61</v>
      </c>
      <c r="U28">
        <v>0.18</v>
      </c>
      <c r="V28">
        <v>0.52</v>
      </c>
      <c r="W28">
        <v>5.81</v>
      </c>
      <c r="X28">
        <v>13.4</v>
      </c>
      <c r="Y28">
        <v>2</v>
      </c>
      <c r="Z28">
        <v>10</v>
      </c>
    </row>
    <row r="29" spans="1:26" x14ac:dyDescent="0.25">
      <c r="A29">
        <v>0</v>
      </c>
      <c r="B29">
        <v>65</v>
      </c>
      <c r="C29" t="s">
        <v>34</v>
      </c>
      <c r="D29">
        <v>3.0665</v>
      </c>
      <c r="E29">
        <v>32.61</v>
      </c>
      <c r="F29">
        <v>25.69</v>
      </c>
      <c r="G29">
        <v>8.86</v>
      </c>
      <c r="H29">
        <v>0.13</v>
      </c>
      <c r="I29">
        <v>174</v>
      </c>
      <c r="J29">
        <v>133.21</v>
      </c>
      <c r="K29">
        <v>46.47</v>
      </c>
      <c r="L29">
        <v>1</v>
      </c>
      <c r="M29">
        <v>168</v>
      </c>
      <c r="N29">
        <v>20.75</v>
      </c>
      <c r="O29">
        <v>16663.419999999998</v>
      </c>
      <c r="P29">
        <v>239.03</v>
      </c>
      <c r="Q29">
        <v>6992.8</v>
      </c>
      <c r="R29">
        <v>331.07</v>
      </c>
      <c r="S29">
        <v>99.39</v>
      </c>
      <c r="T29">
        <v>111898.68</v>
      </c>
      <c r="U29">
        <v>0.3</v>
      </c>
      <c r="V29">
        <v>0.66</v>
      </c>
      <c r="W29">
        <v>5.07</v>
      </c>
      <c r="X29">
        <v>6.72</v>
      </c>
      <c r="Y29">
        <v>2</v>
      </c>
      <c r="Z29">
        <v>10</v>
      </c>
    </row>
    <row r="30" spans="1:26" x14ac:dyDescent="0.25">
      <c r="A30">
        <v>1</v>
      </c>
      <c r="B30">
        <v>65</v>
      </c>
      <c r="C30" t="s">
        <v>34</v>
      </c>
      <c r="D30">
        <v>3.5379999999999998</v>
      </c>
      <c r="E30">
        <v>28.26</v>
      </c>
      <c r="F30">
        <v>23.12</v>
      </c>
      <c r="G30">
        <v>12.73</v>
      </c>
      <c r="H30">
        <v>0.26</v>
      </c>
      <c r="I30">
        <v>109</v>
      </c>
      <c r="J30">
        <v>134.55000000000001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194.18</v>
      </c>
      <c r="Q30">
        <v>6992.64</v>
      </c>
      <c r="R30">
        <v>240.4</v>
      </c>
      <c r="S30">
        <v>99.39</v>
      </c>
      <c r="T30">
        <v>66887.509999999995</v>
      </c>
      <c r="U30">
        <v>0.41</v>
      </c>
      <c r="V30">
        <v>0.73</v>
      </c>
      <c r="W30">
        <v>5.09</v>
      </c>
      <c r="X30">
        <v>4.1500000000000004</v>
      </c>
      <c r="Y30">
        <v>2</v>
      </c>
      <c r="Z30">
        <v>10</v>
      </c>
    </row>
    <row r="31" spans="1:26" x14ac:dyDescent="0.25">
      <c r="A31">
        <v>0</v>
      </c>
      <c r="B31">
        <v>75</v>
      </c>
      <c r="C31" t="s">
        <v>34</v>
      </c>
      <c r="D31">
        <v>2.7917999999999998</v>
      </c>
      <c r="E31">
        <v>35.82</v>
      </c>
      <c r="F31">
        <v>27.16</v>
      </c>
      <c r="G31">
        <v>7.8</v>
      </c>
      <c r="H31">
        <v>0.12</v>
      </c>
      <c r="I31">
        <v>209</v>
      </c>
      <c r="J31">
        <v>150.44</v>
      </c>
      <c r="K31">
        <v>49.1</v>
      </c>
      <c r="L31">
        <v>1</v>
      </c>
      <c r="M31">
        <v>207</v>
      </c>
      <c r="N31">
        <v>25.34</v>
      </c>
      <c r="O31">
        <v>18787.759999999998</v>
      </c>
      <c r="P31">
        <v>286.76</v>
      </c>
      <c r="Q31">
        <v>6991.94</v>
      </c>
      <c r="R31">
        <v>379.83</v>
      </c>
      <c r="S31">
        <v>99.39</v>
      </c>
      <c r="T31">
        <v>136102.70000000001</v>
      </c>
      <c r="U31">
        <v>0.26</v>
      </c>
      <c r="V31">
        <v>0.62</v>
      </c>
      <c r="W31">
        <v>5.14</v>
      </c>
      <c r="X31">
        <v>8.19</v>
      </c>
      <c r="Y31">
        <v>2</v>
      </c>
      <c r="Z31">
        <v>10</v>
      </c>
    </row>
    <row r="32" spans="1:26" x14ac:dyDescent="0.25">
      <c r="A32">
        <v>1</v>
      </c>
      <c r="B32">
        <v>75</v>
      </c>
      <c r="C32" t="s">
        <v>34</v>
      </c>
      <c r="D32">
        <v>3.6011000000000002</v>
      </c>
      <c r="E32">
        <v>27.77</v>
      </c>
      <c r="F32">
        <v>22.59</v>
      </c>
      <c r="G32">
        <v>14.27</v>
      </c>
      <c r="H32">
        <v>0.23</v>
      </c>
      <c r="I32">
        <v>95</v>
      </c>
      <c r="J32">
        <v>151.83000000000001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204.15</v>
      </c>
      <c r="Q32">
        <v>6991.66</v>
      </c>
      <c r="R32">
        <v>222.74</v>
      </c>
      <c r="S32">
        <v>99.39</v>
      </c>
      <c r="T32">
        <v>58128.65</v>
      </c>
      <c r="U32">
        <v>0.45</v>
      </c>
      <c r="V32">
        <v>0.75</v>
      </c>
      <c r="W32">
        <v>5.07</v>
      </c>
      <c r="X32">
        <v>3.62</v>
      </c>
      <c r="Y32">
        <v>2</v>
      </c>
      <c r="Z32">
        <v>10</v>
      </c>
    </row>
    <row r="33" spans="1:26" x14ac:dyDescent="0.25">
      <c r="A33">
        <v>0</v>
      </c>
      <c r="B33">
        <v>95</v>
      </c>
      <c r="C33" t="s">
        <v>34</v>
      </c>
      <c r="D33">
        <v>2.3376000000000001</v>
      </c>
      <c r="E33">
        <v>42.78</v>
      </c>
      <c r="F33">
        <v>29.96</v>
      </c>
      <c r="G33">
        <v>6.47</v>
      </c>
      <c r="H33">
        <v>0.1</v>
      </c>
      <c r="I33">
        <v>278</v>
      </c>
      <c r="J33">
        <v>185.69</v>
      </c>
      <c r="K33">
        <v>53.44</v>
      </c>
      <c r="L33">
        <v>1</v>
      </c>
      <c r="M33">
        <v>276</v>
      </c>
      <c r="N33">
        <v>36.26</v>
      </c>
      <c r="O33">
        <v>23136.14</v>
      </c>
      <c r="P33">
        <v>380.27</v>
      </c>
      <c r="Q33">
        <v>6993.98</v>
      </c>
      <c r="R33">
        <v>474.53</v>
      </c>
      <c r="S33">
        <v>99.39</v>
      </c>
      <c r="T33">
        <v>183106.85</v>
      </c>
      <c r="U33">
        <v>0.21</v>
      </c>
      <c r="V33">
        <v>0.56999999999999995</v>
      </c>
      <c r="W33">
        <v>5.24</v>
      </c>
      <c r="X33">
        <v>10.99</v>
      </c>
      <c r="Y33">
        <v>2</v>
      </c>
      <c r="Z33">
        <v>10</v>
      </c>
    </row>
    <row r="34" spans="1:26" x14ac:dyDescent="0.25">
      <c r="A34">
        <v>1</v>
      </c>
      <c r="B34">
        <v>95</v>
      </c>
      <c r="C34" t="s">
        <v>34</v>
      </c>
      <c r="D34">
        <v>3.5754000000000001</v>
      </c>
      <c r="E34">
        <v>27.97</v>
      </c>
      <c r="F34">
        <v>22.26</v>
      </c>
      <c r="G34">
        <v>15.35</v>
      </c>
      <c r="H34">
        <v>0.19</v>
      </c>
      <c r="I34">
        <v>87</v>
      </c>
      <c r="J34">
        <v>187.21</v>
      </c>
      <c r="K34">
        <v>53.44</v>
      </c>
      <c r="L34">
        <v>2</v>
      </c>
      <c r="M34">
        <v>68</v>
      </c>
      <c r="N34">
        <v>36.770000000000003</v>
      </c>
      <c r="O34">
        <v>23322.880000000001</v>
      </c>
      <c r="P34">
        <v>236.67</v>
      </c>
      <c r="Q34">
        <v>6989.64</v>
      </c>
      <c r="R34">
        <v>215.3</v>
      </c>
      <c r="S34">
        <v>99.39</v>
      </c>
      <c r="T34">
        <v>54448.26</v>
      </c>
      <c r="U34">
        <v>0.46</v>
      </c>
      <c r="V34">
        <v>0.76</v>
      </c>
      <c r="W34">
        <v>4.96</v>
      </c>
      <c r="X34">
        <v>3.3</v>
      </c>
      <c r="Y34">
        <v>2</v>
      </c>
      <c r="Z34">
        <v>10</v>
      </c>
    </row>
    <row r="35" spans="1:26" x14ac:dyDescent="0.25">
      <c r="A35">
        <v>2</v>
      </c>
      <c r="B35">
        <v>95</v>
      </c>
      <c r="C35" t="s">
        <v>34</v>
      </c>
      <c r="D35">
        <v>3.6937000000000002</v>
      </c>
      <c r="E35">
        <v>27.07</v>
      </c>
      <c r="F35">
        <v>21.81</v>
      </c>
      <c r="G35">
        <v>17.45</v>
      </c>
      <c r="H35">
        <v>0.28000000000000003</v>
      </c>
      <c r="I35">
        <v>75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224.2</v>
      </c>
      <c r="Q35">
        <v>6991.08</v>
      </c>
      <c r="R35">
        <v>197.94</v>
      </c>
      <c r="S35">
        <v>99.39</v>
      </c>
      <c r="T35">
        <v>45827.18</v>
      </c>
      <c r="U35">
        <v>0.5</v>
      </c>
      <c r="V35">
        <v>0.78</v>
      </c>
      <c r="W35">
        <v>5</v>
      </c>
      <c r="X35">
        <v>2.85</v>
      </c>
      <c r="Y35">
        <v>2</v>
      </c>
      <c r="Z35">
        <v>10</v>
      </c>
    </row>
    <row r="36" spans="1:26" x14ac:dyDescent="0.25">
      <c r="A36">
        <v>0</v>
      </c>
      <c r="B36">
        <v>55</v>
      </c>
      <c r="C36" t="s">
        <v>34</v>
      </c>
      <c r="D36">
        <v>3.3081999999999998</v>
      </c>
      <c r="E36">
        <v>30.23</v>
      </c>
      <c r="F36">
        <v>24.63</v>
      </c>
      <c r="G36">
        <v>10.050000000000001</v>
      </c>
      <c r="H36">
        <v>0.15</v>
      </c>
      <c r="I36">
        <v>147</v>
      </c>
      <c r="J36">
        <v>116.05</v>
      </c>
      <c r="K36">
        <v>43.4</v>
      </c>
      <c r="L36">
        <v>1</v>
      </c>
      <c r="M36">
        <v>87</v>
      </c>
      <c r="N36">
        <v>16.649999999999999</v>
      </c>
      <c r="O36">
        <v>14546.17</v>
      </c>
      <c r="P36">
        <v>196.57</v>
      </c>
      <c r="Q36">
        <v>6991.39</v>
      </c>
      <c r="R36">
        <v>293.10000000000002</v>
      </c>
      <c r="S36">
        <v>99.39</v>
      </c>
      <c r="T36">
        <v>93045.45</v>
      </c>
      <c r="U36">
        <v>0.34</v>
      </c>
      <c r="V36">
        <v>0.69</v>
      </c>
      <c r="W36">
        <v>5.09</v>
      </c>
      <c r="X36">
        <v>5.67</v>
      </c>
      <c r="Y36">
        <v>2</v>
      </c>
      <c r="Z36">
        <v>10</v>
      </c>
    </row>
    <row r="37" spans="1:26" x14ac:dyDescent="0.25">
      <c r="A37">
        <v>1</v>
      </c>
      <c r="B37">
        <v>55</v>
      </c>
      <c r="C37" t="s">
        <v>34</v>
      </c>
      <c r="D37">
        <v>3.4483999999999999</v>
      </c>
      <c r="E37">
        <v>29</v>
      </c>
      <c r="F37">
        <v>23.86</v>
      </c>
      <c r="G37">
        <v>11.18</v>
      </c>
      <c r="H37">
        <v>0.3</v>
      </c>
      <c r="I37">
        <v>128</v>
      </c>
      <c r="J37">
        <v>117.34</v>
      </c>
      <c r="K37">
        <v>43.4</v>
      </c>
      <c r="L37">
        <v>2</v>
      </c>
      <c r="M37">
        <v>0</v>
      </c>
      <c r="N37">
        <v>16.940000000000001</v>
      </c>
      <c r="O37">
        <v>14705.49</v>
      </c>
      <c r="P37">
        <v>186.04</v>
      </c>
      <c r="Q37">
        <v>6990.7</v>
      </c>
      <c r="R37">
        <v>263.77</v>
      </c>
      <c r="S37">
        <v>99.39</v>
      </c>
      <c r="T37">
        <v>78478.39</v>
      </c>
      <c r="U37">
        <v>0.38</v>
      </c>
      <c r="V37">
        <v>0.71</v>
      </c>
      <c r="W37">
        <v>5.16</v>
      </c>
      <c r="X37">
        <v>4.8899999999999997</v>
      </c>
      <c r="Y37">
        <v>2</v>
      </c>
      <c r="Z3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4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INDEX(resultados!$A$2:$ZZ$37, 1, MATCH($B$1, resultados!$A$1:$ZZ$1, 0))</f>
        <v>#N/A</v>
      </c>
      <c r="B7" t="e">
        <f>INDEX(resultados!$A$2:$ZZ$37, 1, MATCH($B$2, resultados!$A$1:$ZZ$1, 0))</f>
        <v>#N/A</v>
      </c>
      <c r="C7" t="e">
        <f>INDEX(resultados!$A$2:$ZZ$37, 1, MATCH($B$3, resultados!$A$1:$ZZ$1, 0))</f>
        <v>#N/A</v>
      </c>
    </row>
    <row r="8" spans="1:3" x14ac:dyDescent="0.25">
      <c r="A8" t="e">
        <f>INDEX(resultados!$A$2:$ZZ$37, 2, MATCH($B$1, resultados!$A$1:$ZZ$1, 0))</f>
        <v>#N/A</v>
      </c>
      <c r="B8" t="e">
        <f>INDEX(resultados!$A$2:$ZZ$37, 2, MATCH($B$2, resultados!$A$1:$ZZ$1, 0))</f>
        <v>#N/A</v>
      </c>
      <c r="C8" t="e">
        <f>INDEX(resultados!$A$2:$ZZ$37, 2, MATCH($B$3, resultados!$A$1:$ZZ$1, 0))</f>
        <v>#N/A</v>
      </c>
    </row>
    <row r="9" spans="1:3" x14ac:dyDescent="0.25">
      <c r="A9" t="e">
        <f>INDEX(resultados!$A$2:$ZZ$37, 3, MATCH($B$1, resultados!$A$1:$ZZ$1, 0))</f>
        <v>#N/A</v>
      </c>
      <c r="B9" t="e">
        <f>INDEX(resultados!$A$2:$ZZ$37, 3, MATCH($B$2, resultados!$A$1:$ZZ$1, 0))</f>
        <v>#N/A</v>
      </c>
      <c r="C9" t="e">
        <f>INDEX(resultados!$A$2:$ZZ$37, 3, MATCH($B$3, resultados!$A$1:$ZZ$1, 0))</f>
        <v>#N/A</v>
      </c>
    </row>
    <row r="10" spans="1:3" x14ac:dyDescent="0.25">
      <c r="A10" t="e">
        <f>INDEX(resultados!$A$2:$ZZ$37, 4, MATCH($B$1, resultados!$A$1:$ZZ$1, 0))</f>
        <v>#N/A</v>
      </c>
      <c r="B10" t="e">
        <f>INDEX(resultados!$A$2:$ZZ$37, 4, MATCH($B$2, resultados!$A$1:$ZZ$1, 0))</f>
        <v>#N/A</v>
      </c>
      <c r="C10" t="e">
        <f>INDEX(resultados!$A$2:$ZZ$37, 4, MATCH($B$3, resultados!$A$1:$ZZ$1, 0))</f>
        <v>#N/A</v>
      </c>
    </row>
    <row r="11" spans="1:3" x14ac:dyDescent="0.25">
      <c r="A11" t="e">
        <f>INDEX(resultados!$A$2:$ZZ$37, 5, MATCH($B$1, resultados!$A$1:$ZZ$1, 0))</f>
        <v>#N/A</v>
      </c>
      <c r="B11" t="e">
        <f>INDEX(resultados!$A$2:$ZZ$37, 5, MATCH($B$2, resultados!$A$1:$ZZ$1, 0))</f>
        <v>#N/A</v>
      </c>
      <c r="C11" t="e">
        <f>INDEX(resultados!$A$2:$ZZ$37, 5, MATCH($B$3, resultados!$A$1:$ZZ$1, 0))</f>
        <v>#N/A</v>
      </c>
    </row>
    <row r="12" spans="1:3" x14ac:dyDescent="0.25">
      <c r="A12" t="e">
        <f>INDEX(resultados!$A$2:$ZZ$37, 6, MATCH($B$1, resultados!$A$1:$ZZ$1, 0))</f>
        <v>#N/A</v>
      </c>
      <c r="B12" t="e">
        <f>INDEX(resultados!$A$2:$ZZ$37, 6, MATCH($B$2, resultados!$A$1:$ZZ$1, 0))</f>
        <v>#N/A</v>
      </c>
      <c r="C12" t="e">
        <f>INDEX(resultados!$A$2:$ZZ$37, 6, MATCH($B$3, resultados!$A$1:$ZZ$1, 0))</f>
        <v>#N/A</v>
      </c>
    </row>
    <row r="13" spans="1:3" x14ac:dyDescent="0.25">
      <c r="A13" t="e">
        <f>INDEX(resultados!$A$2:$ZZ$37, 7, MATCH($B$1, resultados!$A$1:$ZZ$1, 0))</f>
        <v>#N/A</v>
      </c>
      <c r="B13" t="e">
        <f>INDEX(resultados!$A$2:$ZZ$37, 7, MATCH($B$2, resultados!$A$1:$ZZ$1, 0))</f>
        <v>#N/A</v>
      </c>
      <c r="C13" t="e">
        <f>INDEX(resultados!$A$2:$ZZ$37, 7, MATCH($B$3, resultados!$A$1:$ZZ$1, 0))</f>
        <v>#N/A</v>
      </c>
    </row>
    <row r="14" spans="1:3" x14ac:dyDescent="0.25">
      <c r="A14" t="e">
        <f>INDEX(resultados!$A$2:$ZZ$37, 8, MATCH($B$1, resultados!$A$1:$ZZ$1, 0))</f>
        <v>#N/A</v>
      </c>
      <c r="B14" t="e">
        <f>INDEX(resultados!$A$2:$ZZ$37, 8, MATCH($B$2, resultados!$A$1:$ZZ$1, 0))</f>
        <v>#N/A</v>
      </c>
      <c r="C14" t="e">
        <f>INDEX(resultados!$A$2:$ZZ$37, 8, MATCH($B$3, resultados!$A$1:$ZZ$1, 0))</f>
        <v>#N/A</v>
      </c>
    </row>
    <row r="15" spans="1:3" x14ac:dyDescent="0.25">
      <c r="A15" t="e">
        <f>INDEX(resultados!$A$2:$ZZ$37, 9, MATCH($B$1, resultados!$A$1:$ZZ$1, 0))</f>
        <v>#N/A</v>
      </c>
      <c r="B15" t="e">
        <f>INDEX(resultados!$A$2:$ZZ$37, 9, MATCH($B$2, resultados!$A$1:$ZZ$1, 0))</f>
        <v>#N/A</v>
      </c>
      <c r="C15" t="e">
        <f>INDEX(resultados!$A$2:$ZZ$37, 9, MATCH($B$3, resultados!$A$1:$ZZ$1, 0))</f>
        <v>#N/A</v>
      </c>
    </row>
    <row r="16" spans="1:3" x14ac:dyDescent="0.25">
      <c r="A16" t="e">
        <f>INDEX(resultados!$A$2:$ZZ$37, 10, MATCH($B$1, resultados!$A$1:$ZZ$1, 0))</f>
        <v>#N/A</v>
      </c>
      <c r="B16" t="e">
        <f>INDEX(resultados!$A$2:$ZZ$37, 10, MATCH($B$2, resultados!$A$1:$ZZ$1, 0))</f>
        <v>#N/A</v>
      </c>
      <c r="C16" t="e">
        <f>INDEX(resultados!$A$2:$ZZ$37, 10, MATCH($B$3, resultados!$A$1:$ZZ$1, 0))</f>
        <v>#N/A</v>
      </c>
    </row>
    <row r="17" spans="1:3" x14ac:dyDescent="0.25">
      <c r="A17" t="e">
        <f>INDEX(resultados!$A$2:$ZZ$37, 11, MATCH($B$1, resultados!$A$1:$ZZ$1, 0))</f>
        <v>#N/A</v>
      </c>
      <c r="B17" t="e">
        <f>INDEX(resultados!$A$2:$ZZ$37, 11, MATCH($B$2, resultados!$A$1:$ZZ$1, 0))</f>
        <v>#N/A</v>
      </c>
      <c r="C17" t="e">
        <f>INDEX(resultados!$A$2:$ZZ$37, 11, MATCH($B$3, resultados!$A$1:$ZZ$1, 0))</f>
        <v>#N/A</v>
      </c>
    </row>
    <row r="18" spans="1:3" x14ac:dyDescent="0.25">
      <c r="A18" t="e">
        <f>INDEX(resultados!$A$2:$ZZ$37, 12, MATCH($B$1, resultados!$A$1:$ZZ$1, 0))</f>
        <v>#N/A</v>
      </c>
      <c r="B18" t="e">
        <f>INDEX(resultados!$A$2:$ZZ$37, 12, MATCH($B$2, resultados!$A$1:$ZZ$1, 0))</f>
        <v>#N/A</v>
      </c>
      <c r="C18" t="e">
        <f>INDEX(resultados!$A$2:$ZZ$37, 12, MATCH($B$3, resultados!$A$1:$ZZ$1, 0))</f>
        <v>#N/A</v>
      </c>
    </row>
    <row r="19" spans="1:3" x14ac:dyDescent="0.25">
      <c r="A19" t="e">
        <f>INDEX(resultados!$A$2:$ZZ$37, 13, MATCH($B$1, resultados!$A$1:$ZZ$1, 0))</f>
        <v>#N/A</v>
      </c>
      <c r="B19" t="e">
        <f>INDEX(resultados!$A$2:$ZZ$37, 13, MATCH($B$2, resultados!$A$1:$ZZ$1, 0))</f>
        <v>#N/A</v>
      </c>
      <c r="C19" t="e">
        <f>INDEX(resultados!$A$2:$ZZ$37, 13, MATCH($B$3, resultados!$A$1:$ZZ$1, 0))</f>
        <v>#N/A</v>
      </c>
    </row>
    <row r="20" spans="1:3" x14ac:dyDescent="0.25">
      <c r="A20" t="e">
        <f>INDEX(resultados!$A$2:$ZZ$37, 14, MATCH($B$1, resultados!$A$1:$ZZ$1, 0))</f>
        <v>#N/A</v>
      </c>
      <c r="B20" t="e">
        <f>INDEX(resultados!$A$2:$ZZ$37, 14, MATCH($B$2, resultados!$A$1:$ZZ$1, 0))</f>
        <v>#N/A</v>
      </c>
      <c r="C20" t="e">
        <f>INDEX(resultados!$A$2:$ZZ$37, 14, MATCH($B$3, resultados!$A$1:$ZZ$1, 0))</f>
        <v>#N/A</v>
      </c>
    </row>
    <row r="21" spans="1:3" x14ac:dyDescent="0.25">
      <c r="A21" t="e">
        <f>INDEX(resultados!$A$2:$ZZ$37, 15, MATCH($B$1, resultados!$A$1:$ZZ$1, 0))</f>
        <v>#N/A</v>
      </c>
      <c r="B21" t="e">
        <f>INDEX(resultados!$A$2:$ZZ$37, 15, MATCH($B$2, resultados!$A$1:$ZZ$1, 0))</f>
        <v>#N/A</v>
      </c>
      <c r="C21" t="e">
        <f>INDEX(resultados!$A$2:$ZZ$37, 15, MATCH($B$3, resultados!$A$1:$ZZ$1, 0))</f>
        <v>#N/A</v>
      </c>
    </row>
    <row r="22" spans="1:3" x14ac:dyDescent="0.25">
      <c r="A22" t="e">
        <f>INDEX(resultados!$A$2:$ZZ$37, 16, MATCH($B$1, resultados!$A$1:$ZZ$1, 0))</f>
        <v>#N/A</v>
      </c>
      <c r="B22" t="e">
        <f>INDEX(resultados!$A$2:$ZZ$37, 16, MATCH($B$2, resultados!$A$1:$ZZ$1, 0))</f>
        <v>#N/A</v>
      </c>
      <c r="C22" t="e">
        <f>INDEX(resultados!$A$2:$ZZ$37, 16, MATCH($B$3, resultados!$A$1:$ZZ$1, 0))</f>
        <v>#N/A</v>
      </c>
    </row>
    <row r="23" spans="1:3" x14ac:dyDescent="0.25">
      <c r="A23" t="e">
        <f>INDEX(resultados!$A$2:$ZZ$37, 17, MATCH($B$1, resultados!$A$1:$ZZ$1, 0))</f>
        <v>#N/A</v>
      </c>
      <c r="B23" t="e">
        <f>INDEX(resultados!$A$2:$ZZ$37, 17, MATCH($B$2, resultados!$A$1:$ZZ$1, 0))</f>
        <v>#N/A</v>
      </c>
      <c r="C23" t="e">
        <f>INDEX(resultados!$A$2:$ZZ$37, 17, MATCH($B$3, resultados!$A$1:$ZZ$1, 0))</f>
        <v>#N/A</v>
      </c>
    </row>
    <row r="24" spans="1:3" x14ac:dyDescent="0.25">
      <c r="A24" t="e">
        <f>INDEX(resultados!$A$2:$ZZ$37, 18, MATCH($B$1, resultados!$A$1:$ZZ$1, 0))</f>
        <v>#N/A</v>
      </c>
      <c r="B24" t="e">
        <f>INDEX(resultados!$A$2:$ZZ$37, 18, MATCH($B$2, resultados!$A$1:$ZZ$1, 0))</f>
        <v>#N/A</v>
      </c>
      <c r="C24" t="e">
        <f>INDEX(resultados!$A$2:$ZZ$37, 18, MATCH($B$3, resultados!$A$1:$ZZ$1, 0))</f>
        <v>#N/A</v>
      </c>
    </row>
    <row r="25" spans="1:3" x14ac:dyDescent="0.25">
      <c r="A25" t="e">
        <f>INDEX(resultados!$A$2:$ZZ$37, 19, MATCH($B$1, resultados!$A$1:$ZZ$1, 0))</f>
        <v>#N/A</v>
      </c>
      <c r="B25" t="e">
        <f>INDEX(resultados!$A$2:$ZZ$37, 19, MATCH($B$2, resultados!$A$1:$ZZ$1, 0))</f>
        <v>#N/A</v>
      </c>
      <c r="C25" t="e">
        <f>INDEX(resultados!$A$2:$ZZ$37, 19, MATCH($B$3, resultados!$A$1:$ZZ$1, 0))</f>
        <v>#N/A</v>
      </c>
    </row>
    <row r="26" spans="1:3" x14ac:dyDescent="0.25">
      <c r="A26" t="e">
        <f>INDEX(resultados!$A$2:$ZZ$37, 20, MATCH($B$1, resultados!$A$1:$ZZ$1, 0))</f>
        <v>#N/A</v>
      </c>
      <c r="B26" t="e">
        <f>INDEX(resultados!$A$2:$ZZ$37, 20, MATCH($B$2, resultados!$A$1:$ZZ$1, 0))</f>
        <v>#N/A</v>
      </c>
      <c r="C26" t="e">
        <f>INDEX(resultados!$A$2:$ZZ$37, 20, MATCH($B$3, resultados!$A$1:$ZZ$1, 0))</f>
        <v>#N/A</v>
      </c>
    </row>
    <row r="27" spans="1:3" x14ac:dyDescent="0.25">
      <c r="A27" t="e">
        <f>INDEX(resultados!$A$2:$ZZ$37, 21, MATCH($B$1, resultados!$A$1:$ZZ$1, 0))</f>
        <v>#N/A</v>
      </c>
      <c r="B27" t="e">
        <f>INDEX(resultados!$A$2:$ZZ$37, 21, MATCH($B$2, resultados!$A$1:$ZZ$1, 0))</f>
        <v>#N/A</v>
      </c>
      <c r="C27" t="e">
        <f>INDEX(resultados!$A$2:$ZZ$37, 21, MATCH($B$3, resultados!$A$1:$ZZ$1, 0))</f>
        <v>#N/A</v>
      </c>
    </row>
    <row r="28" spans="1:3" x14ac:dyDescent="0.25">
      <c r="A28" t="e">
        <f>INDEX(resultados!$A$2:$ZZ$37, 22, MATCH($B$1, resultados!$A$1:$ZZ$1, 0))</f>
        <v>#N/A</v>
      </c>
      <c r="B28" t="e">
        <f>INDEX(resultados!$A$2:$ZZ$37, 22, MATCH($B$2, resultados!$A$1:$ZZ$1, 0))</f>
        <v>#N/A</v>
      </c>
      <c r="C28" t="e">
        <f>INDEX(resultados!$A$2:$ZZ$37, 22, MATCH($B$3, resultados!$A$1:$ZZ$1, 0))</f>
        <v>#N/A</v>
      </c>
    </row>
    <row r="29" spans="1:3" x14ac:dyDescent="0.25">
      <c r="A29" t="e">
        <f>INDEX(resultados!$A$2:$ZZ$37, 23, MATCH($B$1, resultados!$A$1:$ZZ$1, 0))</f>
        <v>#N/A</v>
      </c>
      <c r="B29" t="e">
        <f>INDEX(resultados!$A$2:$ZZ$37, 23, MATCH($B$2, resultados!$A$1:$ZZ$1, 0))</f>
        <v>#N/A</v>
      </c>
      <c r="C29" t="e">
        <f>INDEX(resultados!$A$2:$ZZ$37, 23, MATCH($B$3, resultados!$A$1:$ZZ$1, 0))</f>
        <v>#N/A</v>
      </c>
    </row>
    <row r="30" spans="1:3" x14ac:dyDescent="0.25">
      <c r="A30" t="e">
        <f>INDEX(resultados!$A$2:$ZZ$37, 24, MATCH($B$1, resultados!$A$1:$ZZ$1, 0))</f>
        <v>#N/A</v>
      </c>
      <c r="B30" t="e">
        <f>INDEX(resultados!$A$2:$ZZ$37, 24, MATCH($B$2, resultados!$A$1:$ZZ$1, 0))</f>
        <v>#N/A</v>
      </c>
      <c r="C30" t="e">
        <f>INDEX(resultados!$A$2:$ZZ$37, 24, MATCH($B$3, resultados!$A$1:$ZZ$1, 0))</f>
        <v>#N/A</v>
      </c>
    </row>
    <row r="31" spans="1:3" x14ac:dyDescent="0.25">
      <c r="A31" t="e">
        <f>INDEX(resultados!$A$2:$ZZ$37, 25, MATCH($B$1, resultados!$A$1:$ZZ$1, 0))</f>
        <v>#N/A</v>
      </c>
      <c r="B31" t="e">
        <f>INDEX(resultados!$A$2:$ZZ$37, 25, MATCH($B$2, resultados!$A$1:$ZZ$1, 0))</f>
        <v>#N/A</v>
      </c>
      <c r="C31" t="e">
        <f>INDEX(resultados!$A$2:$ZZ$37, 25, MATCH($B$3, resultados!$A$1:$ZZ$1, 0))</f>
        <v>#N/A</v>
      </c>
    </row>
    <row r="32" spans="1:3" x14ac:dyDescent="0.25">
      <c r="A32" t="e">
        <f>INDEX(resultados!$A$2:$ZZ$37, 26, MATCH($B$1, resultados!$A$1:$ZZ$1, 0))</f>
        <v>#N/A</v>
      </c>
      <c r="B32" t="e">
        <f>INDEX(resultados!$A$2:$ZZ$37, 26, MATCH($B$2, resultados!$A$1:$ZZ$1, 0))</f>
        <v>#N/A</v>
      </c>
      <c r="C32" t="e">
        <f>INDEX(resultados!$A$2:$ZZ$37, 26, MATCH($B$3, resultados!$A$1:$ZZ$1, 0))</f>
        <v>#N/A</v>
      </c>
    </row>
    <row r="33" spans="1:3" x14ac:dyDescent="0.25">
      <c r="A33" t="e">
        <f>INDEX(resultados!$A$2:$ZZ$37, 27, MATCH($B$1, resultados!$A$1:$ZZ$1, 0))</f>
        <v>#N/A</v>
      </c>
      <c r="B33" t="e">
        <f>INDEX(resultados!$A$2:$ZZ$37, 27, MATCH($B$2, resultados!$A$1:$ZZ$1, 0))</f>
        <v>#N/A</v>
      </c>
      <c r="C33" t="e">
        <f>INDEX(resultados!$A$2:$ZZ$37, 27, MATCH($B$3, resultados!$A$1:$ZZ$1, 0))</f>
        <v>#N/A</v>
      </c>
    </row>
    <row r="34" spans="1:3" x14ac:dyDescent="0.25">
      <c r="A34" t="e">
        <f>INDEX(resultados!$A$2:$ZZ$37, 28, MATCH($B$1, resultados!$A$1:$ZZ$1, 0))</f>
        <v>#N/A</v>
      </c>
      <c r="B34" t="e">
        <f>INDEX(resultados!$A$2:$ZZ$37, 28, MATCH($B$2, resultados!$A$1:$ZZ$1, 0))</f>
        <v>#N/A</v>
      </c>
      <c r="C34" t="e">
        <f>INDEX(resultados!$A$2:$ZZ$37, 28, MATCH($B$3, resultados!$A$1:$ZZ$1, 0))</f>
        <v>#N/A</v>
      </c>
    </row>
    <row r="35" spans="1:3" x14ac:dyDescent="0.25">
      <c r="A35" t="e">
        <f>INDEX(resultados!$A$2:$ZZ$37, 29, MATCH($B$1, resultados!$A$1:$ZZ$1, 0))</f>
        <v>#N/A</v>
      </c>
      <c r="B35" t="e">
        <f>INDEX(resultados!$A$2:$ZZ$37, 29, MATCH($B$2, resultados!$A$1:$ZZ$1, 0))</f>
        <v>#N/A</v>
      </c>
      <c r="C35" t="e">
        <f>INDEX(resultados!$A$2:$ZZ$37, 29, MATCH($B$3, resultados!$A$1:$ZZ$1, 0))</f>
        <v>#N/A</v>
      </c>
    </row>
    <row r="36" spans="1:3" x14ac:dyDescent="0.25">
      <c r="A36" t="e">
        <f>INDEX(resultados!$A$2:$ZZ$37, 30, MATCH($B$1, resultados!$A$1:$ZZ$1, 0))</f>
        <v>#N/A</v>
      </c>
      <c r="B36" t="e">
        <f>INDEX(resultados!$A$2:$ZZ$37, 30, MATCH($B$2, resultados!$A$1:$ZZ$1, 0))</f>
        <v>#N/A</v>
      </c>
      <c r="C36" t="e">
        <f>INDEX(resultados!$A$2:$ZZ$37, 30, MATCH($B$3, resultados!$A$1:$ZZ$1, 0))</f>
        <v>#N/A</v>
      </c>
    </row>
    <row r="37" spans="1:3" x14ac:dyDescent="0.25">
      <c r="A37" t="e">
        <f>INDEX(resultados!$A$2:$ZZ$37, 31, MATCH($B$1, resultados!$A$1:$ZZ$1, 0))</f>
        <v>#N/A</v>
      </c>
      <c r="B37" t="e">
        <f>INDEX(resultados!$A$2:$ZZ$37, 31, MATCH($B$2, resultados!$A$1:$ZZ$1, 0))</f>
        <v>#N/A</v>
      </c>
      <c r="C37" t="e">
        <f>INDEX(resultados!$A$2:$ZZ$37, 31, MATCH($B$3, resultados!$A$1:$ZZ$1, 0))</f>
        <v>#N/A</v>
      </c>
    </row>
    <row r="38" spans="1:3" x14ac:dyDescent="0.25">
      <c r="A38" t="e">
        <f>INDEX(resultados!$A$2:$ZZ$37, 32, MATCH($B$1, resultados!$A$1:$ZZ$1, 0))</f>
        <v>#N/A</v>
      </c>
      <c r="B38" t="e">
        <f>INDEX(resultados!$A$2:$ZZ$37, 32, MATCH($B$2, resultados!$A$1:$ZZ$1, 0))</f>
        <v>#N/A</v>
      </c>
      <c r="C38" t="e">
        <f>INDEX(resultados!$A$2:$ZZ$37, 32, MATCH($B$3, resultados!$A$1:$ZZ$1, 0))</f>
        <v>#N/A</v>
      </c>
    </row>
    <row r="39" spans="1:3" x14ac:dyDescent="0.25">
      <c r="A39" t="e">
        <f>INDEX(resultados!$A$2:$ZZ$37, 33, MATCH($B$1, resultados!$A$1:$ZZ$1, 0))</f>
        <v>#N/A</v>
      </c>
      <c r="B39" t="e">
        <f>INDEX(resultados!$A$2:$ZZ$37, 33, MATCH($B$2, resultados!$A$1:$ZZ$1, 0))</f>
        <v>#N/A</v>
      </c>
      <c r="C39" t="e">
        <f>INDEX(resultados!$A$2:$ZZ$37, 33, MATCH($B$3, resultados!$A$1:$ZZ$1, 0))</f>
        <v>#N/A</v>
      </c>
    </row>
    <row r="40" spans="1:3" x14ac:dyDescent="0.25">
      <c r="A40" t="e">
        <f>INDEX(resultados!$A$2:$ZZ$37, 34, MATCH($B$1, resultados!$A$1:$ZZ$1, 0))</f>
        <v>#N/A</v>
      </c>
      <c r="B40" t="e">
        <f>INDEX(resultados!$A$2:$ZZ$37, 34, MATCH($B$2, resultados!$A$1:$ZZ$1, 0))</f>
        <v>#N/A</v>
      </c>
      <c r="C40" t="e">
        <f>INDEX(resultados!$A$2:$ZZ$37, 34, MATCH($B$3, resultados!$A$1:$ZZ$1, 0))</f>
        <v>#N/A</v>
      </c>
    </row>
    <row r="41" spans="1:3" x14ac:dyDescent="0.25">
      <c r="A41" t="e">
        <f>INDEX(resultados!$A$2:$ZZ$37, 35, MATCH($B$1, resultados!$A$1:$ZZ$1, 0))</f>
        <v>#N/A</v>
      </c>
      <c r="B41" t="e">
        <f>INDEX(resultados!$A$2:$ZZ$37, 35, MATCH($B$2, resultados!$A$1:$ZZ$1, 0))</f>
        <v>#N/A</v>
      </c>
      <c r="C41" t="e">
        <f>INDEX(resultados!$A$2:$ZZ$37, 35, MATCH($B$3, resultados!$A$1:$ZZ$1, 0))</f>
        <v>#N/A</v>
      </c>
    </row>
    <row r="42" spans="1:3" x14ac:dyDescent="0.25">
      <c r="A42" t="e">
        <f>INDEX(resultados!$A$2:$ZZ$37, 36, MATCH($B$1, resultados!$A$1:$ZZ$1, 0))</f>
        <v>#N/A</v>
      </c>
      <c r="B42" t="e">
        <f>INDEX(resultados!$A$2:$ZZ$37, 36, MATCH($B$2, resultados!$A$1:$ZZ$1, 0))</f>
        <v>#N/A</v>
      </c>
      <c r="C42" t="e">
        <f>INDEX(resultados!$A$2:$ZZ$37, 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3.2296</v>
      </c>
      <c r="E2">
        <v>30.96</v>
      </c>
      <c r="F2">
        <v>25.7</v>
      </c>
      <c r="G2">
        <v>8.76</v>
      </c>
      <c r="H2">
        <v>0.2</v>
      </c>
      <c r="I2">
        <v>176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170.97</v>
      </c>
      <c r="Q2">
        <v>6994.93</v>
      </c>
      <c r="R2">
        <v>323.11</v>
      </c>
      <c r="S2">
        <v>99.39</v>
      </c>
      <c r="T2">
        <v>107907.24</v>
      </c>
      <c r="U2">
        <v>0.31</v>
      </c>
      <c r="V2">
        <v>0.66</v>
      </c>
      <c r="W2">
        <v>5.29</v>
      </c>
      <c r="X2">
        <v>6.73</v>
      </c>
      <c r="Y2">
        <v>2</v>
      </c>
      <c r="Z2">
        <v>10</v>
      </c>
      <c r="AA2">
        <v>201.94170383154281</v>
      </c>
      <c r="AB2">
        <v>276.30554822139408</v>
      </c>
      <c r="AC2">
        <v>249.9353344964978</v>
      </c>
      <c r="AD2">
        <v>201941.70383154269</v>
      </c>
      <c r="AE2">
        <v>276305.54822139413</v>
      </c>
      <c r="AF2">
        <v>3.4252399694221149E-6</v>
      </c>
      <c r="AG2">
        <v>11</v>
      </c>
      <c r="AH2">
        <v>249935.33449649779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2.9895999999999998</v>
      </c>
      <c r="E2">
        <v>33.450000000000003</v>
      </c>
      <c r="F2">
        <v>27.97</v>
      </c>
      <c r="G2">
        <v>7.17</v>
      </c>
      <c r="H2">
        <v>0.24</v>
      </c>
      <c r="I2">
        <v>234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162.76</v>
      </c>
      <c r="Q2">
        <v>6995.5</v>
      </c>
      <c r="R2">
        <v>395.99</v>
      </c>
      <c r="S2">
        <v>99.39</v>
      </c>
      <c r="T2">
        <v>144058.9</v>
      </c>
      <c r="U2">
        <v>0.25</v>
      </c>
      <c r="V2">
        <v>0.61</v>
      </c>
      <c r="W2">
        <v>5.47</v>
      </c>
      <c r="X2">
        <v>8.99</v>
      </c>
      <c r="Y2">
        <v>2</v>
      </c>
      <c r="Z2">
        <v>10</v>
      </c>
      <c r="AA2">
        <v>203.82414132005451</v>
      </c>
      <c r="AB2">
        <v>278.88118224045542</v>
      </c>
      <c r="AC2">
        <v>252.2651536197057</v>
      </c>
      <c r="AD2">
        <v>203824.14132005451</v>
      </c>
      <c r="AE2">
        <v>278881.18224045541</v>
      </c>
      <c r="AF2">
        <v>3.2799446710636999E-6</v>
      </c>
      <c r="AG2">
        <v>11</v>
      </c>
      <c r="AH2">
        <v>252265.1536197057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2.2877000000000001</v>
      </c>
      <c r="E2">
        <v>43.71</v>
      </c>
      <c r="F2">
        <v>36.85</v>
      </c>
      <c r="G2">
        <v>4.75</v>
      </c>
      <c r="H2">
        <v>0.43</v>
      </c>
      <c r="I2">
        <v>465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145.87</v>
      </c>
      <c r="Q2">
        <v>7008</v>
      </c>
      <c r="R2">
        <v>681.43</v>
      </c>
      <c r="S2">
        <v>99.39</v>
      </c>
      <c r="T2">
        <v>285623.40999999997</v>
      </c>
      <c r="U2">
        <v>0.15</v>
      </c>
      <c r="V2">
        <v>0.46</v>
      </c>
      <c r="W2">
        <v>6.15</v>
      </c>
      <c r="X2">
        <v>17.86</v>
      </c>
      <c r="Y2">
        <v>2</v>
      </c>
      <c r="Z2">
        <v>10</v>
      </c>
      <c r="AA2">
        <v>254.84884379458839</v>
      </c>
      <c r="AB2">
        <v>348.69543121707949</v>
      </c>
      <c r="AC2">
        <v>315.41642865893698</v>
      </c>
      <c r="AD2">
        <v>254848.84379458841</v>
      </c>
      <c r="AE2">
        <v>348695.43121707952</v>
      </c>
      <c r="AF2">
        <v>2.693864074247512E-6</v>
      </c>
      <c r="AG2">
        <v>15</v>
      </c>
      <c r="AH2">
        <v>315416.42865893699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2.9201999999999999</v>
      </c>
      <c r="E2">
        <v>34.24</v>
      </c>
      <c r="F2">
        <v>26.47</v>
      </c>
      <c r="G2">
        <v>8.27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263.44</v>
      </c>
      <c r="Q2">
        <v>6992.05</v>
      </c>
      <c r="R2">
        <v>357.08</v>
      </c>
      <c r="S2">
        <v>99.39</v>
      </c>
      <c r="T2">
        <v>124810.42</v>
      </c>
      <c r="U2">
        <v>0.28000000000000003</v>
      </c>
      <c r="V2">
        <v>0.64</v>
      </c>
      <c r="W2">
        <v>5.0999999999999996</v>
      </c>
      <c r="X2">
        <v>7.5</v>
      </c>
      <c r="Y2">
        <v>2</v>
      </c>
      <c r="Z2">
        <v>10</v>
      </c>
      <c r="AA2">
        <v>283.42858620332038</v>
      </c>
      <c r="AB2">
        <v>387.79949563012019</v>
      </c>
      <c r="AC2">
        <v>350.78845604719129</v>
      </c>
      <c r="AD2">
        <v>283428.58620332042</v>
      </c>
      <c r="AE2">
        <v>387799.49563012022</v>
      </c>
      <c r="AF2">
        <v>2.8757145587028128E-6</v>
      </c>
      <c r="AG2">
        <v>12</v>
      </c>
      <c r="AH2">
        <v>350788.45604719128</v>
      </c>
    </row>
    <row r="3" spans="1:34" x14ac:dyDescent="0.25">
      <c r="A3">
        <v>1</v>
      </c>
      <c r="B3">
        <v>70</v>
      </c>
      <c r="C3" t="s">
        <v>34</v>
      </c>
      <c r="D3">
        <v>3.5750000000000002</v>
      </c>
      <c r="E3">
        <v>27.97</v>
      </c>
      <c r="F3">
        <v>22.83</v>
      </c>
      <c r="G3">
        <v>13.56</v>
      </c>
      <c r="H3">
        <v>0.25</v>
      </c>
      <c r="I3">
        <v>101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199.02</v>
      </c>
      <c r="Q3">
        <v>6992.27</v>
      </c>
      <c r="R3">
        <v>230.1</v>
      </c>
      <c r="S3">
        <v>99.39</v>
      </c>
      <c r="T3">
        <v>61777.2</v>
      </c>
      <c r="U3">
        <v>0.43</v>
      </c>
      <c r="V3">
        <v>0.74</v>
      </c>
      <c r="W3">
        <v>5.09</v>
      </c>
      <c r="X3">
        <v>3.86</v>
      </c>
      <c r="Y3">
        <v>2</v>
      </c>
      <c r="Z3">
        <v>10</v>
      </c>
      <c r="AA3">
        <v>202.3397303122062</v>
      </c>
      <c r="AB3">
        <v>276.85014561192651</v>
      </c>
      <c r="AC3">
        <v>250.42795627642519</v>
      </c>
      <c r="AD3">
        <v>202339.7303122062</v>
      </c>
      <c r="AE3">
        <v>276850.14561192651</v>
      </c>
      <c r="AF3">
        <v>3.5205395340601868E-6</v>
      </c>
      <c r="AG3">
        <v>10</v>
      </c>
      <c r="AH3">
        <v>250427.95627642519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2.4462000000000002</v>
      </c>
      <c r="E2">
        <v>40.880000000000003</v>
      </c>
      <c r="F2">
        <v>29.21</v>
      </c>
      <c r="G2">
        <v>6.74</v>
      </c>
      <c r="H2">
        <v>0.1</v>
      </c>
      <c r="I2">
        <v>260</v>
      </c>
      <c r="J2">
        <v>176.73</v>
      </c>
      <c r="K2">
        <v>52.44</v>
      </c>
      <c r="L2">
        <v>1</v>
      </c>
      <c r="M2">
        <v>258</v>
      </c>
      <c r="N2">
        <v>33.29</v>
      </c>
      <c r="O2">
        <v>22031.19</v>
      </c>
      <c r="P2">
        <v>356.03</v>
      </c>
      <c r="Q2">
        <v>6993.79</v>
      </c>
      <c r="R2">
        <v>448.87</v>
      </c>
      <c r="S2">
        <v>99.39</v>
      </c>
      <c r="T2">
        <v>170367.4</v>
      </c>
      <c r="U2">
        <v>0.22</v>
      </c>
      <c r="V2">
        <v>0.57999999999999996</v>
      </c>
      <c r="W2">
        <v>5.22</v>
      </c>
      <c r="X2">
        <v>10.24</v>
      </c>
      <c r="Y2">
        <v>2</v>
      </c>
      <c r="Z2">
        <v>10</v>
      </c>
      <c r="AA2">
        <v>405.56810885595002</v>
      </c>
      <c r="AB2">
        <v>554.91617893889202</v>
      </c>
      <c r="AC2">
        <v>501.95575765071197</v>
      </c>
      <c r="AD2">
        <v>405568.10885594989</v>
      </c>
      <c r="AE2">
        <v>554916.17893889197</v>
      </c>
      <c r="AF2">
        <v>2.3213267412934889E-6</v>
      </c>
      <c r="AG2">
        <v>14</v>
      </c>
      <c r="AH2">
        <v>501955.75765071198</v>
      </c>
    </row>
    <row r="3" spans="1:34" x14ac:dyDescent="0.25">
      <c r="A3">
        <v>1</v>
      </c>
      <c r="B3">
        <v>90</v>
      </c>
      <c r="C3" t="s">
        <v>34</v>
      </c>
      <c r="D3">
        <v>3.6309999999999998</v>
      </c>
      <c r="E3">
        <v>27.54</v>
      </c>
      <c r="F3">
        <v>22.13</v>
      </c>
      <c r="G3">
        <v>15.81</v>
      </c>
      <c r="H3">
        <v>0.2</v>
      </c>
      <c r="I3">
        <v>84</v>
      </c>
      <c r="J3">
        <v>178.21</v>
      </c>
      <c r="K3">
        <v>52.44</v>
      </c>
      <c r="L3">
        <v>2</v>
      </c>
      <c r="M3">
        <v>42</v>
      </c>
      <c r="N3">
        <v>33.770000000000003</v>
      </c>
      <c r="O3">
        <v>22213.89</v>
      </c>
      <c r="P3">
        <v>222.09</v>
      </c>
      <c r="Q3">
        <v>6990.78</v>
      </c>
      <c r="R3">
        <v>209.96</v>
      </c>
      <c r="S3">
        <v>99.39</v>
      </c>
      <c r="T3">
        <v>51789.52</v>
      </c>
      <c r="U3">
        <v>0.47</v>
      </c>
      <c r="V3">
        <v>0.77</v>
      </c>
      <c r="W3">
        <v>4.9800000000000004</v>
      </c>
      <c r="X3">
        <v>3.17</v>
      </c>
      <c r="Y3">
        <v>2</v>
      </c>
      <c r="Z3">
        <v>10</v>
      </c>
      <c r="AA3">
        <v>205.84179007865291</v>
      </c>
      <c r="AB3">
        <v>281.6418182843492</v>
      </c>
      <c r="AC3">
        <v>254.76231843414831</v>
      </c>
      <c r="AD3">
        <v>205841.79007865291</v>
      </c>
      <c r="AE3">
        <v>281641.81828434922</v>
      </c>
      <c r="AF3">
        <v>3.44564524472106E-6</v>
      </c>
      <c r="AG3">
        <v>9</v>
      </c>
      <c r="AH3">
        <v>254762.3184341483</v>
      </c>
    </row>
    <row r="4" spans="1:34" x14ac:dyDescent="0.25">
      <c r="A4">
        <v>2</v>
      </c>
      <c r="B4">
        <v>90</v>
      </c>
      <c r="C4" t="s">
        <v>34</v>
      </c>
      <c r="D4">
        <v>3.6785999999999999</v>
      </c>
      <c r="E4">
        <v>27.18</v>
      </c>
      <c r="F4">
        <v>21.95</v>
      </c>
      <c r="G4">
        <v>16.670000000000002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219.56</v>
      </c>
      <c r="Q4">
        <v>6991.4</v>
      </c>
      <c r="R4">
        <v>202.54</v>
      </c>
      <c r="S4">
        <v>99.39</v>
      </c>
      <c r="T4">
        <v>48108.81</v>
      </c>
      <c r="U4">
        <v>0.49</v>
      </c>
      <c r="V4">
        <v>0.77</v>
      </c>
      <c r="W4">
        <v>5.01</v>
      </c>
      <c r="X4">
        <v>2.99</v>
      </c>
      <c r="Y4">
        <v>2</v>
      </c>
      <c r="Z4">
        <v>10</v>
      </c>
      <c r="AA4">
        <v>202.91431881811849</v>
      </c>
      <c r="AB4">
        <v>277.63632295477117</v>
      </c>
      <c r="AC4">
        <v>251.13910195707589</v>
      </c>
      <c r="AD4">
        <v>202914.31881811851</v>
      </c>
      <c r="AE4">
        <v>277636.32295477123</v>
      </c>
      <c r="AF4">
        <v>3.49081536690468E-6</v>
      </c>
      <c r="AG4">
        <v>9</v>
      </c>
      <c r="AH4">
        <v>251139.10195707591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1.8151999999999999</v>
      </c>
      <c r="E2">
        <v>55.09</v>
      </c>
      <c r="F2">
        <v>45.72</v>
      </c>
      <c r="G2">
        <v>3.95</v>
      </c>
      <c r="H2">
        <v>0.64</v>
      </c>
      <c r="I2">
        <v>695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132.31</v>
      </c>
      <c r="Q2">
        <v>7016.26</v>
      </c>
      <c r="R2">
        <v>966.42</v>
      </c>
      <c r="S2">
        <v>99.39</v>
      </c>
      <c r="T2">
        <v>426968.66</v>
      </c>
      <c r="U2">
        <v>0.1</v>
      </c>
      <c r="V2">
        <v>0.37</v>
      </c>
      <c r="W2">
        <v>6.84</v>
      </c>
      <c r="X2">
        <v>26.72</v>
      </c>
      <c r="Y2">
        <v>2</v>
      </c>
      <c r="Z2">
        <v>10</v>
      </c>
      <c r="AA2">
        <v>304.57596767266949</v>
      </c>
      <c r="AB2">
        <v>416.7342759131094</v>
      </c>
      <c r="AC2">
        <v>376.96174151019108</v>
      </c>
      <c r="AD2">
        <v>304575.96767266962</v>
      </c>
      <c r="AE2">
        <v>416734.27591310942</v>
      </c>
      <c r="AF2">
        <v>2.2133603394619562E-6</v>
      </c>
      <c r="AG2">
        <v>18</v>
      </c>
      <c r="AH2">
        <v>376961.74151019112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3.3125</v>
      </c>
      <c r="E2">
        <v>30.19</v>
      </c>
      <c r="F2">
        <v>24.97</v>
      </c>
      <c r="G2">
        <v>9.5399999999999991</v>
      </c>
      <c r="H2">
        <v>0.18</v>
      </c>
      <c r="I2">
        <v>157</v>
      </c>
      <c r="J2">
        <v>98.71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176.04</v>
      </c>
      <c r="Q2">
        <v>6993.82</v>
      </c>
      <c r="R2">
        <v>299.99</v>
      </c>
      <c r="S2">
        <v>99.39</v>
      </c>
      <c r="T2">
        <v>96442.74</v>
      </c>
      <c r="U2">
        <v>0.33</v>
      </c>
      <c r="V2">
        <v>0.68</v>
      </c>
      <c r="W2">
        <v>5.23</v>
      </c>
      <c r="X2">
        <v>6</v>
      </c>
      <c r="Y2">
        <v>2</v>
      </c>
      <c r="Z2">
        <v>10</v>
      </c>
      <c r="AA2">
        <v>194.8493873314473</v>
      </c>
      <c r="AB2">
        <v>266.60152789504713</v>
      </c>
      <c r="AC2">
        <v>241.15745225041621</v>
      </c>
      <c r="AD2">
        <v>194849.3873314473</v>
      </c>
      <c r="AE2">
        <v>266601.5278950471</v>
      </c>
      <c r="AF2">
        <v>3.4619545868079748E-6</v>
      </c>
      <c r="AG2">
        <v>10</v>
      </c>
      <c r="AH2">
        <v>241157.45225041619</v>
      </c>
    </row>
    <row r="3" spans="1:34" x14ac:dyDescent="0.25">
      <c r="A3">
        <v>1</v>
      </c>
      <c r="B3">
        <v>45</v>
      </c>
      <c r="C3" t="s">
        <v>34</v>
      </c>
      <c r="D3">
        <v>3.3140999999999998</v>
      </c>
      <c r="E3">
        <v>30.17</v>
      </c>
      <c r="F3">
        <v>24.96</v>
      </c>
      <c r="G3">
        <v>9.5399999999999991</v>
      </c>
      <c r="H3">
        <v>0.35</v>
      </c>
      <c r="I3">
        <v>157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177.93</v>
      </c>
      <c r="Q3">
        <v>6993.32</v>
      </c>
      <c r="R3">
        <v>299.16000000000003</v>
      </c>
      <c r="S3">
        <v>99.39</v>
      </c>
      <c r="T3">
        <v>96025.04</v>
      </c>
      <c r="U3">
        <v>0.33</v>
      </c>
      <c r="V3">
        <v>0.68</v>
      </c>
      <c r="W3">
        <v>5.24</v>
      </c>
      <c r="X3">
        <v>5.99</v>
      </c>
      <c r="Y3">
        <v>2</v>
      </c>
      <c r="Z3">
        <v>10</v>
      </c>
      <c r="AA3">
        <v>195.55431884776391</v>
      </c>
      <c r="AB3">
        <v>267.56604629505449</v>
      </c>
      <c r="AC3">
        <v>242.0299183680373</v>
      </c>
      <c r="AD3">
        <v>195554.31884776391</v>
      </c>
      <c r="AE3">
        <v>267566.04629505449</v>
      </c>
      <c r="AF3">
        <v>3.4636267761933009E-6</v>
      </c>
      <c r="AG3">
        <v>10</v>
      </c>
      <c r="AH3">
        <v>242029.9183680373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2024-09-25T23:03:44Z</dcterms:created>
  <dcterms:modified xsi:type="dcterms:W3CDTF">2024-09-27T19:30:59Z</dcterms:modified>
</cp:coreProperties>
</file>