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6%_12m_0_TSP/"/>
    </mc:Choice>
  </mc:AlternateContent>
  <xr:revisionPtr revIDLastSave="1" documentId="11_E98D09816FE874668295A3BFC68FA28426E0D8B1" xr6:coauthVersionLast="47" xr6:coauthVersionMax="47" xr10:uidLastSave="{B47BA84F-398B-4156-A8BA-550BD1E590F9}"/>
  <bookViews>
    <workbookView xWindow="-120" yWindow="-120" windowWidth="29040" windowHeight="15840" xr2:uid="{00000000-000D-0000-FFFF-FFFF00000000}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21" l="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<sst xmlns="http://schemas.openxmlformats.org/spreadsheetml/2006/main" count="830" uniqueCount="42">
  <si>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</si>
  <si>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</si>
  <si>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</si>
  <si>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</si>
  <si>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</si>
  <si>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</si>
  <si>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</si>
  <si>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</si>
  <si>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</si>
  <si>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</si>
  <si>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</si>
  <si>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</si>
  <si>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</si>
  <si>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</si>
  <si>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</si>
  <si>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</si>
  <si>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</si>
  <si>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</si>
  <si>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</si>
  <si>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</si>
  <si>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</si>
  <si>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</si>
  <si>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</si>
  <si>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</si>
  <si>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</si>
  <si>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</si>
  <si>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</si>
  <si>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</si>
  <si>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</si>
  <si>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</si>
  <si>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</si>
  <si>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</si>
  <si>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</si>
  <si>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</si>
  <si>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</si>
  <si>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</si>
  <si>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</si>
  <si>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</si>
  <si>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</si>
  <si>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</si>
  <si>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</si>
  <si>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ield_64ha_100ha_6%_12m_0_TSP\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</si>
</sst>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21-4317-9634-20219137F72C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21-4317-9634-20219137F72C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21-4317-9634-20219137F72C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21-4317-9634-20219137F72C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21-4317-9634-20219137F72C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21-4317-9634-20219137F72C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21-4317-9634-20219137F72C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21-4317-9634-20219137F72C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121-4317-9634-20219137F72C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121-4317-9634-20219137F72C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121-4317-9634-20219137F72C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121-4317-9634-20219137F72C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121-4317-9634-20219137F72C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121-4317-9634-20219137F72C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121-4317-9634-20219137F72C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121-4317-9634-20219137F72C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121-4317-9634-20219137F72C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121-4317-9634-20219137F72C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121-4317-9634-20219137F72C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121-4317-9634-20219137F72C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121-4317-9634-20219137F72C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121-4317-9634-20219137F72C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121-4317-9634-20219137F72C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121-4317-9634-20219137F72C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121-4317-9634-20219137F72C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121-4317-9634-20219137F72C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121-4317-9634-20219137F72C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121-4317-9634-20219137F72C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121-4317-9634-20219137F72C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121-4317-9634-20219137F72C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121-4317-9634-20219137F72C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121-4317-9634-20219137F72C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121-4317-9634-20219137F72C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121-4317-9634-20219137F72C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121-4317-9634-20219137F72C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121-4317-9634-20219137F72C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121-4317-9634-20219137F72C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121-4317-9634-20219137F72C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121-4317-9634-20219137F72C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121-4317-9634-20219137F72C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121-4317-9634-20219137F72C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121-4317-9634-20219137F72C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121-4317-9634-20219137F72C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121-4317-9634-20219137F72C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121-4317-9634-20219137F72C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121-4317-9634-20219137F72C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121-4317-9634-20219137F72C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121-4317-9634-20219137F72C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121-4317-9634-20219137F72C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4121-4317-9634-20219137F72C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4121-4317-9634-20219137F72C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4121-4317-9634-20219137F72C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4121-4317-9634-20219137F72C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4121-4317-9634-20219137F72C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4121-4317-9634-20219137F72C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4121-4317-9634-20219137F72C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4121-4317-9634-20219137F72C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4121-4317-9634-20219137F72C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4121-4317-9634-20219137F72C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4121-4317-9634-20219137F72C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4121-4317-9634-20219137F72C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4121-4317-9634-20219137F72C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4121-4317-9634-20219137F72C}"/>
              </c:ext>
            </c:extLst>
          </c:dPt>
          <c:xVal>
            <c:numRef>
              <c:f>gráficos!$A$7:$A$69</c:f>
              <c:numCache>
                <c:formatCode>General</c:formatCode>
                <c:ptCount val="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</c:numCache>
            </c:numRef>
          </c:xVal>
          <c:yVal>
            <c:numRef>
              <c:f>gráficos!$B$7:$B$69</c:f>
              <c:numCache>
                <c:formatCode>General</c:formatCode>
                <c:ptCount val="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4121-4317-9634-20219137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7"/>
  <sheetViews>
    <sheetView tabSelected="1"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2.4601000000000002</v>
      </c>
      <c r="E2">
        <v>40.65</v>
      </c>
      <c r="F2">
        <v>27.4</v>
      </c>
      <c r="G2">
        <v>5.96</v>
      </c>
      <c r="H2">
        <v>0.09</v>
      </c>
      <c r="I2">
        <v>276</v>
      </c>
      <c r="J2">
        <v>194.77</v>
      </c>
      <c r="K2">
        <v>54.38</v>
      </c>
      <c r="L2">
        <v>1</v>
      </c>
      <c r="M2">
        <v>274</v>
      </c>
      <c r="N2">
        <v>39.4</v>
      </c>
      <c r="O2">
        <v>24256.19</v>
      </c>
      <c r="P2">
        <v>376.73</v>
      </c>
      <c r="Q2">
        <v>2473.86</v>
      </c>
      <c r="R2">
        <v>459.42</v>
      </c>
      <c r="S2">
        <v>83.58</v>
      </c>
      <c r="T2">
        <v>182555.18</v>
      </c>
      <c r="U2">
        <v>0.18</v>
      </c>
      <c r="V2">
        <v>0.51</v>
      </c>
      <c r="W2">
        <v>4.4400000000000004</v>
      </c>
      <c r="X2">
        <v>10.96</v>
      </c>
      <c r="Y2">
        <v>2</v>
      </c>
      <c r="Z2">
        <v>10</v>
      </c>
      <c r="AA2">
        <v>415.06947943310098</v>
      </c>
      <c r="AB2">
        <v>567.91637333343647</v>
      </c>
      <c r="AC2">
        <v>513.71523173812864</v>
      </c>
      <c r="AD2">
        <v>415069.47943310102</v>
      </c>
      <c r="AE2">
        <v>567916.37333343644</v>
      </c>
      <c r="AF2">
        <v>2.296897792678523E-6</v>
      </c>
      <c r="AG2">
        <v>14</v>
      </c>
      <c r="AH2">
        <v>513715.23173812858</v>
      </c>
    </row>
    <row r="3" spans="1:34" x14ac:dyDescent="0.25">
      <c r="A3">
        <v>1</v>
      </c>
      <c r="B3">
        <v>100</v>
      </c>
      <c r="C3" t="s">
        <v>34</v>
      </c>
      <c r="D3">
        <v>3.8067000000000002</v>
      </c>
      <c r="E3">
        <v>26.27</v>
      </c>
      <c r="F3">
        <v>20.02</v>
      </c>
      <c r="G3">
        <v>12.51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39.950000000000003</v>
      </c>
      <c r="O3">
        <v>24447.22</v>
      </c>
      <c r="P3">
        <v>263.22000000000003</v>
      </c>
      <c r="Q3">
        <v>2472.58</v>
      </c>
      <c r="R3">
        <v>212.35</v>
      </c>
      <c r="S3">
        <v>83.58</v>
      </c>
      <c r="T3">
        <v>59920.67</v>
      </c>
      <c r="U3">
        <v>0.39</v>
      </c>
      <c r="V3">
        <v>0.7</v>
      </c>
      <c r="W3">
        <v>4.13</v>
      </c>
      <c r="X3">
        <v>3.59</v>
      </c>
      <c r="Y3">
        <v>2</v>
      </c>
      <c r="Z3">
        <v>10</v>
      </c>
      <c r="AA3">
        <v>213.29207175069439</v>
      </c>
      <c r="AB3">
        <v>291.83562235126152</v>
      </c>
      <c r="AC3">
        <v>263.98324014801159</v>
      </c>
      <c r="AD3">
        <v>213292.07175069439</v>
      </c>
      <c r="AE3">
        <v>291835.6223512615</v>
      </c>
      <c r="AF3">
        <v>3.5541648011826071E-6</v>
      </c>
      <c r="AG3">
        <v>9</v>
      </c>
      <c r="AH3">
        <v>263983.2401480116</v>
      </c>
    </row>
    <row r="4" spans="1:34" x14ac:dyDescent="0.25">
      <c r="A4">
        <v>2</v>
      </c>
      <c r="B4">
        <v>100</v>
      </c>
      <c r="C4" t="s">
        <v>34</v>
      </c>
      <c r="D4">
        <v>4.2949999999999999</v>
      </c>
      <c r="E4">
        <v>23.28</v>
      </c>
      <c r="F4">
        <v>18.55</v>
      </c>
      <c r="G4">
        <v>19.53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231.95</v>
      </c>
      <c r="Q4">
        <v>2472.29</v>
      </c>
      <c r="R4">
        <v>163.22999999999999</v>
      </c>
      <c r="S4">
        <v>83.58</v>
      </c>
      <c r="T4">
        <v>35552.65</v>
      </c>
      <c r="U4">
        <v>0.51</v>
      </c>
      <c r="V4">
        <v>0.76</v>
      </c>
      <c r="W4">
        <v>4.07</v>
      </c>
      <c r="X4">
        <v>2.12</v>
      </c>
      <c r="Y4">
        <v>2</v>
      </c>
      <c r="Z4">
        <v>10</v>
      </c>
      <c r="AA4">
        <v>176.94938274304761</v>
      </c>
      <c r="AB4">
        <v>242.10995192474209</v>
      </c>
      <c r="AC4">
        <v>219.0033179165666</v>
      </c>
      <c r="AD4">
        <v>176949.38274304761</v>
      </c>
      <c r="AE4">
        <v>242109.95192474211</v>
      </c>
      <c r="AF4">
        <v>4.0100711432682638E-6</v>
      </c>
      <c r="AG4">
        <v>8</v>
      </c>
      <c r="AH4">
        <v>219003.31791656659</v>
      </c>
    </row>
    <row r="5" spans="1:34" x14ac:dyDescent="0.25">
      <c r="A5">
        <v>3</v>
      </c>
      <c r="B5">
        <v>100</v>
      </c>
      <c r="C5" t="s">
        <v>34</v>
      </c>
      <c r="D5">
        <v>4.5696000000000003</v>
      </c>
      <c r="E5">
        <v>21.88</v>
      </c>
      <c r="F5">
        <v>17.850000000000001</v>
      </c>
      <c r="G5">
        <v>27.46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210.13</v>
      </c>
      <c r="Q5">
        <v>2472.08</v>
      </c>
      <c r="R5">
        <v>140.07</v>
      </c>
      <c r="S5">
        <v>83.58</v>
      </c>
      <c r="T5">
        <v>24066.81</v>
      </c>
      <c r="U5">
        <v>0.6</v>
      </c>
      <c r="V5">
        <v>0.79</v>
      </c>
      <c r="W5">
        <v>4.04</v>
      </c>
      <c r="X5">
        <v>1.42</v>
      </c>
      <c r="Y5">
        <v>2</v>
      </c>
      <c r="Z5">
        <v>10</v>
      </c>
      <c r="AA5">
        <v>162.95442805994401</v>
      </c>
      <c r="AB5">
        <v>222.96143751350371</v>
      </c>
      <c r="AC5">
        <v>201.68231084562191</v>
      </c>
      <c r="AD5">
        <v>162954.42805994401</v>
      </c>
      <c r="AE5">
        <v>222961.43751350371</v>
      </c>
      <c r="AF5">
        <v>4.2664542715433432E-6</v>
      </c>
      <c r="AG5">
        <v>8</v>
      </c>
      <c r="AH5">
        <v>201682.31084562189</v>
      </c>
    </row>
    <row r="6" spans="1:34" x14ac:dyDescent="0.25">
      <c r="A6">
        <v>4</v>
      </c>
      <c r="B6">
        <v>100</v>
      </c>
      <c r="C6" t="s">
        <v>34</v>
      </c>
      <c r="D6">
        <v>4.7336</v>
      </c>
      <c r="E6">
        <v>21.13</v>
      </c>
      <c r="F6">
        <v>17.48</v>
      </c>
      <c r="G6">
        <v>36.17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21</v>
      </c>
      <c r="N6">
        <v>41.63</v>
      </c>
      <c r="O6">
        <v>25024.84</v>
      </c>
      <c r="P6">
        <v>191.61</v>
      </c>
      <c r="Q6">
        <v>2471.87</v>
      </c>
      <c r="R6">
        <v>127.35</v>
      </c>
      <c r="S6">
        <v>83.58</v>
      </c>
      <c r="T6">
        <v>17755.91</v>
      </c>
      <c r="U6">
        <v>0.66</v>
      </c>
      <c r="V6">
        <v>0.81</v>
      </c>
      <c r="W6">
        <v>4.03</v>
      </c>
      <c r="X6">
        <v>1.05</v>
      </c>
      <c r="Y6">
        <v>2</v>
      </c>
      <c r="Z6">
        <v>10</v>
      </c>
      <c r="AA6">
        <v>145.15053608701069</v>
      </c>
      <c r="AB6">
        <v>198.60136706386919</v>
      </c>
      <c r="AC6">
        <v>179.64713133011921</v>
      </c>
      <c r="AD6">
        <v>145150.53608701081</v>
      </c>
      <c r="AE6">
        <v>198601.3670638692</v>
      </c>
      <c r="AF6">
        <v>4.4195745666530042E-6</v>
      </c>
      <c r="AG6">
        <v>7</v>
      </c>
      <c r="AH6">
        <v>179647.13133011921</v>
      </c>
    </row>
    <row r="7" spans="1:34" x14ac:dyDescent="0.25">
      <c r="A7">
        <v>5</v>
      </c>
      <c r="B7">
        <v>100</v>
      </c>
      <c r="C7" t="s">
        <v>34</v>
      </c>
      <c r="D7">
        <v>4.7804000000000002</v>
      </c>
      <c r="E7">
        <v>20.92</v>
      </c>
      <c r="F7">
        <v>17.39</v>
      </c>
      <c r="G7">
        <v>40.130000000000003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185.76</v>
      </c>
      <c r="Q7">
        <v>2471.9899999999998</v>
      </c>
      <c r="R7">
        <v>123.39</v>
      </c>
      <c r="S7">
        <v>83.58</v>
      </c>
      <c r="T7">
        <v>15787.96</v>
      </c>
      <c r="U7">
        <v>0.68</v>
      </c>
      <c r="V7">
        <v>0.81</v>
      </c>
      <c r="W7">
        <v>4.0599999999999996</v>
      </c>
      <c r="X7">
        <v>0.97</v>
      </c>
      <c r="Y7">
        <v>2</v>
      </c>
      <c r="Z7">
        <v>10</v>
      </c>
      <c r="AA7">
        <v>142.53576362721591</v>
      </c>
      <c r="AB7">
        <v>195.02372002876021</v>
      </c>
      <c r="AC7">
        <v>176.41092990678061</v>
      </c>
      <c r="AD7">
        <v>142535.7636272159</v>
      </c>
      <c r="AE7">
        <v>195023.72002876009</v>
      </c>
      <c r="AF7">
        <v>4.4632698703794194E-6</v>
      </c>
      <c r="AG7">
        <v>7</v>
      </c>
      <c r="AH7">
        <v>176410.9299067806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2.9119999999999999</v>
      </c>
      <c r="E2">
        <v>34.340000000000003</v>
      </c>
      <c r="F2">
        <v>24.99</v>
      </c>
      <c r="G2">
        <v>6.88</v>
      </c>
      <c r="H2">
        <v>0.11</v>
      </c>
      <c r="I2">
        <v>218</v>
      </c>
      <c r="J2">
        <v>159.12</v>
      </c>
      <c r="K2">
        <v>50.28</v>
      </c>
      <c r="L2">
        <v>1</v>
      </c>
      <c r="M2">
        <v>216</v>
      </c>
      <c r="N2">
        <v>27.84</v>
      </c>
      <c r="O2">
        <v>19859.16</v>
      </c>
      <c r="P2">
        <v>298.27999999999997</v>
      </c>
      <c r="Q2">
        <v>2473.77</v>
      </c>
      <c r="R2">
        <v>378.31</v>
      </c>
      <c r="S2">
        <v>83.58</v>
      </c>
      <c r="T2">
        <v>142287.37</v>
      </c>
      <c r="U2">
        <v>0.22</v>
      </c>
      <c r="V2">
        <v>0.56000000000000005</v>
      </c>
      <c r="W2">
        <v>4.3499999999999996</v>
      </c>
      <c r="X2">
        <v>8.5500000000000007</v>
      </c>
      <c r="Y2">
        <v>2</v>
      </c>
      <c r="Z2">
        <v>10</v>
      </c>
      <c r="AA2">
        <v>301.44368872321508</v>
      </c>
      <c r="AB2">
        <v>412.44855366807133</v>
      </c>
      <c r="AC2">
        <v>373.08504258117063</v>
      </c>
      <c r="AD2">
        <v>301443.68872321508</v>
      </c>
      <c r="AE2">
        <v>412448.55366807128</v>
      </c>
      <c r="AF2">
        <v>2.8125801120115961E-6</v>
      </c>
      <c r="AG2">
        <v>12</v>
      </c>
      <c r="AH2">
        <v>373085.04258117062</v>
      </c>
    </row>
    <row r="3" spans="1:34" x14ac:dyDescent="0.25">
      <c r="A3">
        <v>1</v>
      </c>
      <c r="B3">
        <v>80</v>
      </c>
      <c r="C3" t="s">
        <v>34</v>
      </c>
      <c r="D3">
        <v>4.1166999999999998</v>
      </c>
      <c r="E3">
        <v>24.29</v>
      </c>
      <c r="F3">
        <v>19.420000000000002</v>
      </c>
      <c r="G3">
        <v>14.75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20034.400000000001</v>
      </c>
      <c r="P3">
        <v>216.62</v>
      </c>
      <c r="Q3">
        <v>2472.0700000000002</v>
      </c>
      <c r="R3">
        <v>192.19</v>
      </c>
      <c r="S3">
        <v>83.58</v>
      </c>
      <c r="T3">
        <v>49925.2</v>
      </c>
      <c r="U3">
        <v>0.43</v>
      </c>
      <c r="V3">
        <v>0.73</v>
      </c>
      <c r="W3">
        <v>4.1100000000000003</v>
      </c>
      <c r="X3">
        <v>2.99</v>
      </c>
      <c r="Y3">
        <v>2</v>
      </c>
      <c r="Z3">
        <v>10</v>
      </c>
      <c r="AA3">
        <v>173.2805273546</v>
      </c>
      <c r="AB3">
        <v>237.09006212379441</v>
      </c>
      <c r="AC3">
        <v>214.4625193527601</v>
      </c>
      <c r="AD3">
        <v>173280.5273546</v>
      </c>
      <c r="AE3">
        <v>237090.06212379431</v>
      </c>
      <c r="AF3">
        <v>3.976149913158701E-6</v>
      </c>
      <c r="AG3">
        <v>8</v>
      </c>
      <c r="AH3">
        <v>214462.51935276011</v>
      </c>
    </row>
    <row r="4" spans="1:34" x14ac:dyDescent="0.25">
      <c r="A4">
        <v>2</v>
      </c>
      <c r="B4">
        <v>80</v>
      </c>
      <c r="C4" t="s">
        <v>34</v>
      </c>
      <c r="D4">
        <v>4.5606</v>
      </c>
      <c r="E4">
        <v>21.93</v>
      </c>
      <c r="F4">
        <v>18.12</v>
      </c>
      <c r="G4">
        <v>23.64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185.87</v>
      </c>
      <c r="Q4">
        <v>2471.89</v>
      </c>
      <c r="R4">
        <v>148.94</v>
      </c>
      <c r="S4">
        <v>83.58</v>
      </c>
      <c r="T4">
        <v>28463.74</v>
      </c>
      <c r="U4">
        <v>0.56000000000000005</v>
      </c>
      <c r="V4">
        <v>0.78</v>
      </c>
      <c r="W4">
        <v>4.05</v>
      </c>
      <c r="X4">
        <v>1.69</v>
      </c>
      <c r="Y4">
        <v>2</v>
      </c>
      <c r="Z4">
        <v>10</v>
      </c>
      <c r="AA4">
        <v>152.0581301297857</v>
      </c>
      <c r="AB4">
        <v>208.05264197473059</v>
      </c>
      <c r="AC4">
        <v>188.19638982843861</v>
      </c>
      <c r="AD4">
        <v>152058.13012978571</v>
      </c>
      <c r="AE4">
        <v>208052.64197473059</v>
      </c>
      <c r="AF4">
        <v>4.4048945257005779E-6</v>
      </c>
      <c r="AG4">
        <v>8</v>
      </c>
      <c r="AH4">
        <v>188196.38982843861</v>
      </c>
    </row>
    <row r="5" spans="1:34" x14ac:dyDescent="0.25">
      <c r="A5">
        <v>3</v>
      </c>
      <c r="B5">
        <v>80</v>
      </c>
      <c r="C5" t="s">
        <v>34</v>
      </c>
      <c r="D5">
        <v>4.7553999999999998</v>
      </c>
      <c r="E5">
        <v>21.03</v>
      </c>
      <c r="F5">
        <v>17.64</v>
      </c>
      <c r="G5">
        <v>32.07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165.47</v>
      </c>
      <c r="Q5">
        <v>2472.2199999999998</v>
      </c>
      <c r="R5">
        <v>131.51</v>
      </c>
      <c r="S5">
        <v>83.58</v>
      </c>
      <c r="T5">
        <v>19815.939999999999</v>
      </c>
      <c r="U5">
        <v>0.64</v>
      </c>
      <c r="V5">
        <v>0.8</v>
      </c>
      <c r="W5">
        <v>4.07</v>
      </c>
      <c r="X5">
        <v>1.21</v>
      </c>
      <c r="Y5">
        <v>2</v>
      </c>
      <c r="Z5">
        <v>10</v>
      </c>
      <c r="AA5">
        <v>133.64745055048039</v>
      </c>
      <c r="AB5">
        <v>182.86233795247861</v>
      </c>
      <c r="AC5">
        <v>165.41021306724861</v>
      </c>
      <c r="AD5">
        <v>133647.45055048051</v>
      </c>
      <c r="AE5">
        <v>182862.33795247861</v>
      </c>
      <c r="AF5">
        <v>4.5930437722046506E-6</v>
      </c>
      <c r="AG5">
        <v>7</v>
      </c>
      <c r="AH5">
        <v>165410.21306724861</v>
      </c>
    </row>
    <row r="6" spans="1:34" x14ac:dyDescent="0.25">
      <c r="A6">
        <v>4</v>
      </c>
      <c r="B6">
        <v>80</v>
      </c>
      <c r="C6" t="s">
        <v>34</v>
      </c>
      <c r="D6">
        <v>4.7706999999999997</v>
      </c>
      <c r="E6">
        <v>20.96</v>
      </c>
      <c r="F6">
        <v>17.61</v>
      </c>
      <c r="G6">
        <v>33.01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166.22</v>
      </c>
      <c r="Q6">
        <v>2472.27</v>
      </c>
      <c r="R6">
        <v>130.19999999999999</v>
      </c>
      <c r="S6">
        <v>83.58</v>
      </c>
      <c r="T6">
        <v>19166.419999999998</v>
      </c>
      <c r="U6">
        <v>0.64</v>
      </c>
      <c r="V6">
        <v>0.8</v>
      </c>
      <c r="W6">
        <v>4.08</v>
      </c>
      <c r="X6">
        <v>1.18</v>
      </c>
      <c r="Y6">
        <v>2</v>
      </c>
      <c r="Z6">
        <v>10</v>
      </c>
      <c r="AA6">
        <v>133.58534820369229</v>
      </c>
      <c r="AB6">
        <v>182.77736678184101</v>
      </c>
      <c r="AC6">
        <v>165.33335142587879</v>
      </c>
      <c r="AD6">
        <v>133585.34820369241</v>
      </c>
      <c r="AE6">
        <v>182777.366781841</v>
      </c>
      <c r="AF6">
        <v>4.6078214080953707E-6</v>
      </c>
      <c r="AG6">
        <v>7</v>
      </c>
      <c r="AH6">
        <v>165333.35142587879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4.218</v>
      </c>
      <c r="E2">
        <v>23.71</v>
      </c>
      <c r="F2">
        <v>20.13</v>
      </c>
      <c r="G2">
        <v>12.32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90</v>
      </c>
      <c r="N2">
        <v>9.74</v>
      </c>
      <c r="O2">
        <v>10204.209999999999</v>
      </c>
      <c r="P2">
        <v>134.53</v>
      </c>
      <c r="Q2">
        <v>2472.86</v>
      </c>
      <c r="R2">
        <v>215.74</v>
      </c>
      <c r="S2">
        <v>83.58</v>
      </c>
      <c r="T2">
        <v>61604.38</v>
      </c>
      <c r="U2">
        <v>0.39</v>
      </c>
      <c r="V2">
        <v>0.7</v>
      </c>
      <c r="W2">
        <v>4.1399999999999997</v>
      </c>
      <c r="X2">
        <v>3.7</v>
      </c>
      <c r="Y2">
        <v>2</v>
      </c>
      <c r="Z2">
        <v>10</v>
      </c>
      <c r="AA2">
        <v>131.01871112439221</v>
      </c>
      <c r="AB2">
        <v>179.26558069790789</v>
      </c>
      <c r="AC2">
        <v>162.1567252769724</v>
      </c>
      <c r="AD2">
        <v>131018.7111243922</v>
      </c>
      <c r="AE2">
        <v>179265.58069790789</v>
      </c>
      <c r="AF2">
        <v>4.5459808959011143E-6</v>
      </c>
      <c r="AG2">
        <v>8</v>
      </c>
      <c r="AH2">
        <v>162156.7252769724</v>
      </c>
    </row>
    <row r="3" spans="1:34" x14ac:dyDescent="0.25">
      <c r="A3">
        <v>1</v>
      </c>
      <c r="B3">
        <v>35</v>
      </c>
      <c r="C3" t="s">
        <v>34</v>
      </c>
      <c r="D3">
        <v>4.4896000000000003</v>
      </c>
      <c r="E3">
        <v>22.27</v>
      </c>
      <c r="F3">
        <v>19.14</v>
      </c>
      <c r="G3">
        <v>15.95</v>
      </c>
      <c r="H3">
        <v>0.43</v>
      </c>
      <c r="I3">
        <v>72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120.86</v>
      </c>
      <c r="Q3">
        <v>2473.1999999999998</v>
      </c>
      <c r="R3">
        <v>179.48</v>
      </c>
      <c r="S3">
        <v>83.58</v>
      </c>
      <c r="T3">
        <v>43605.42</v>
      </c>
      <c r="U3">
        <v>0.47</v>
      </c>
      <c r="V3">
        <v>0.74</v>
      </c>
      <c r="W3">
        <v>4.1900000000000004</v>
      </c>
      <c r="X3">
        <v>2.71</v>
      </c>
      <c r="Y3">
        <v>2</v>
      </c>
      <c r="Z3">
        <v>10</v>
      </c>
      <c r="AA3">
        <v>121.7603372346961</v>
      </c>
      <c r="AB3">
        <v>166.59786509140301</v>
      </c>
      <c r="AC3">
        <v>150.69799866869781</v>
      </c>
      <c r="AD3">
        <v>121760.3372346961</v>
      </c>
      <c r="AE3">
        <v>166597.86509140299</v>
      </c>
      <c r="AF3">
        <v>4.8386998175053682E-6</v>
      </c>
      <c r="AG3">
        <v>8</v>
      </c>
      <c r="AH3">
        <v>150697.99866869781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3.7092999999999998</v>
      </c>
      <c r="E2">
        <v>26.96</v>
      </c>
      <c r="F2">
        <v>21.81</v>
      </c>
      <c r="G2">
        <v>9.35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191.86</v>
      </c>
      <c r="Q2">
        <v>2472.73</v>
      </c>
      <c r="R2">
        <v>271.77</v>
      </c>
      <c r="S2">
        <v>83.58</v>
      </c>
      <c r="T2">
        <v>89410.09</v>
      </c>
      <c r="U2">
        <v>0.31</v>
      </c>
      <c r="V2">
        <v>0.65</v>
      </c>
      <c r="W2">
        <v>4.22</v>
      </c>
      <c r="X2">
        <v>5.38</v>
      </c>
      <c r="Y2">
        <v>2</v>
      </c>
      <c r="Z2">
        <v>10</v>
      </c>
      <c r="AA2">
        <v>178.0045976300834</v>
      </c>
      <c r="AB2">
        <v>243.553743485979</v>
      </c>
      <c r="AC2">
        <v>220.30931603757369</v>
      </c>
      <c r="AD2">
        <v>178004.59763008339</v>
      </c>
      <c r="AE2">
        <v>243553.74348597901</v>
      </c>
      <c r="AF2">
        <v>3.8244973049976557E-6</v>
      </c>
      <c r="AG2">
        <v>9</v>
      </c>
      <c r="AH2">
        <v>220309.31603757371</v>
      </c>
    </row>
    <row r="3" spans="1:34" x14ac:dyDescent="0.25">
      <c r="A3">
        <v>1</v>
      </c>
      <c r="B3">
        <v>50</v>
      </c>
      <c r="C3" t="s">
        <v>34</v>
      </c>
      <c r="D3">
        <v>4.6245000000000003</v>
      </c>
      <c r="E3">
        <v>21.62</v>
      </c>
      <c r="F3">
        <v>18.41</v>
      </c>
      <c r="G3">
        <v>20.84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20</v>
      </c>
      <c r="N3">
        <v>15.03</v>
      </c>
      <c r="O3">
        <v>13638.32</v>
      </c>
      <c r="P3">
        <v>138.5</v>
      </c>
      <c r="Q3">
        <v>2472.27</v>
      </c>
      <c r="R3">
        <v>157.18</v>
      </c>
      <c r="S3">
        <v>83.58</v>
      </c>
      <c r="T3">
        <v>32550.2</v>
      </c>
      <c r="U3">
        <v>0.53</v>
      </c>
      <c r="V3">
        <v>0.77</v>
      </c>
      <c r="W3">
        <v>4.1100000000000003</v>
      </c>
      <c r="X3">
        <v>1.98</v>
      </c>
      <c r="Y3">
        <v>2</v>
      </c>
      <c r="Z3">
        <v>10</v>
      </c>
      <c r="AA3">
        <v>129.54768983150939</v>
      </c>
      <c r="AB3">
        <v>177.25286446810739</v>
      </c>
      <c r="AC3">
        <v>160.33609985927851</v>
      </c>
      <c r="AD3">
        <v>129547.6898315094</v>
      </c>
      <c r="AE3">
        <v>177252.86446810741</v>
      </c>
      <c r="AF3">
        <v>4.7681200730492706E-6</v>
      </c>
      <c r="AG3">
        <v>8</v>
      </c>
      <c r="AH3">
        <v>160336.0998592785</v>
      </c>
    </row>
    <row r="4" spans="1:34" x14ac:dyDescent="0.25">
      <c r="A4">
        <v>2</v>
      </c>
      <c r="B4">
        <v>50</v>
      </c>
      <c r="C4" t="s">
        <v>34</v>
      </c>
      <c r="D4">
        <v>4.6502999999999997</v>
      </c>
      <c r="E4">
        <v>21.5</v>
      </c>
      <c r="F4">
        <v>18.329999999999998</v>
      </c>
      <c r="G4">
        <v>21.57</v>
      </c>
      <c r="H4">
        <v>0.48</v>
      </c>
      <c r="I4">
        <v>51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137.54</v>
      </c>
      <c r="Q4">
        <v>2472.7600000000002</v>
      </c>
      <c r="R4">
        <v>154.13999999999999</v>
      </c>
      <c r="S4">
        <v>83.58</v>
      </c>
      <c r="T4">
        <v>31041.95</v>
      </c>
      <c r="U4">
        <v>0.54</v>
      </c>
      <c r="V4">
        <v>0.77</v>
      </c>
      <c r="W4">
        <v>4.12</v>
      </c>
      <c r="X4">
        <v>1.91</v>
      </c>
      <c r="Y4">
        <v>2</v>
      </c>
      <c r="Z4">
        <v>10</v>
      </c>
      <c r="AA4">
        <v>120.7122159489282</v>
      </c>
      <c r="AB4">
        <v>165.16377930836839</v>
      </c>
      <c r="AC4">
        <v>149.40078002004361</v>
      </c>
      <c r="AD4">
        <v>120712.21594892821</v>
      </c>
      <c r="AE4">
        <v>165163.77930836839</v>
      </c>
      <c r="AF4">
        <v>4.7947213267814943E-6</v>
      </c>
      <c r="AG4">
        <v>7</v>
      </c>
      <c r="AH4">
        <v>149400.7800200436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4.2733999999999996</v>
      </c>
      <c r="E2">
        <v>23.4</v>
      </c>
      <c r="F2">
        <v>20.22</v>
      </c>
      <c r="G2">
        <v>12.13</v>
      </c>
      <c r="H2">
        <v>0.28000000000000003</v>
      </c>
      <c r="I2">
        <v>100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107.22</v>
      </c>
      <c r="Q2">
        <v>2473.0300000000002</v>
      </c>
      <c r="R2">
        <v>214.33</v>
      </c>
      <c r="S2">
        <v>83.58</v>
      </c>
      <c r="T2">
        <v>60887.1</v>
      </c>
      <c r="U2">
        <v>0.39</v>
      </c>
      <c r="V2">
        <v>0.7</v>
      </c>
      <c r="W2">
        <v>4.2699999999999996</v>
      </c>
      <c r="X2">
        <v>3.79</v>
      </c>
      <c r="Y2">
        <v>2</v>
      </c>
      <c r="Z2">
        <v>10</v>
      </c>
      <c r="AA2">
        <v>116.9567681964464</v>
      </c>
      <c r="AB2">
        <v>160.02541001476371</v>
      </c>
      <c r="AC2">
        <v>144.75280948007219</v>
      </c>
      <c r="AD2">
        <v>116956.7681964464</v>
      </c>
      <c r="AE2">
        <v>160025.41001476359</v>
      </c>
      <c r="AF2">
        <v>4.7833952056523002E-6</v>
      </c>
      <c r="AG2">
        <v>8</v>
      </c>
      <c r="AH2">
        <v>144752.8094800722</v>
      </c>
    </row>
    <row r="3" spans="1:34" x14ac:dyDescent="0.25">
      <c r="A3">
        <v>1</v>
      </c>
      <c r="B3">
        <v>25</v>
      </c>
      <c r="C3" t="s">
        <v>34</v>
      </c>
      <c r="D3">
        <v>4.2727000000000004</v>
      </c>
      <c r="E3">
        <v>23.4</v>
      </c>
      <c r="F3">
        <v>20.22</v>
      </c>
      <c r="G3">
        <v>12.13</v>
      </c>
      <c r="H3">
        <v>0.55000000000000004</v>
      </c>
      <c r="I3">
        <v>100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109.1</v>
      </c>
      <c r="Q3">
        <v>2473.0300000000002</v>
      </c>
      <c r="R3">
        <v>214.32</v>
      </c>
      <c r="S3">
        <v>83.58</v>
      </c>
      <c r="T3">
        <v>60883.17</v>
      </c>
      <c r="U3">
        <v>0.39</v>
      </c>
      <c r="V3">
        <v>0.7</v>
      </c>
      <c r="W3">
        <v>4.2699999999999996</v>
      </c>
      <c r="X3">
        <v>3.79</v>
      </c>
      <c r="Y3">
        <v>2</v>
      </c>
      <c r="Z3">
        <v>10</v>
      </c>
      <c r="AA3">
        <v>117.5642904796741</v>
      </c>
      <c r="AB3">
        <v>160.8566488046668</v>
      </c>
      <c r="AC3">
        <v>145.50471600651821</v>
      </c>
      <c r="AD3">
        <v>117564.29047967411</v>
      </c>
      <c r="AE3">
        <v>160856.64880466679</v>
      </c>
      <c r="AF3">
        <v>4.7826116663992578E-6</v>
      </c>
      <c r="AG3">
        <v>8</v>
      </c>
      <c r="AH3">
        <v>145504.7160065182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2.8001999999999998</v>
      </c>
      <c r="E2">
        <v>35.71</v>
      </c>
      <c r="F2">
        <v>25.51</v>
      </c>
      <c r="G2">
        <v>6.63</v>
      </c>
      <c r="H2">
        <v>0.11</v>
      </c>
      <c r="I2">
        <v>231</v>
      </c>
      <c r="J2">
        <v>167.88</v>
      </c>
      <c r="K2">
        <v>51.39</v>
      </c>
      <c r="L2">
        <v>1</v>
      </c>
      <c r="M2">
        <v>229</v>
      </c>
      <c r="N2">
        <v>30.49</v>
      </c>
      <c r="O2">
        <v>20939.59</v>
      </c>
      <c r="P2">
        <v>316.27999999999997</v>
      </c>
      <c r="Q2">
        <v>2473.11</v>
      </c>
      <c r="R2">
        <v>396.44</v>
      </c>
      <c r="S2">
        <v>83.58</v>
      </c>
      <c r="T2">
        <v>151291.85999999999</v>
      </c>
      <c r="U2">
        <v>0.21</v>
      </c>
      <c r="V2">
        <v>0.55000000000000004</v>
      </c>
      <c r="W2">
        <v>4.3499999999999996</v>
      </c>
      <c r="X2">
        <v>9.08</v>
      </c>
      <c r="Y2">
        <v>2</v>
      </c>
      <c r="Z2">
        <v>10</v>
      </c>
      <c r="AA2">
        <v>321.58122365538151</v>
      </c>
      <c r="AB2">
        <v>440.00161736760208</v>
      </c>
      <c r="AC2">
        <v>398.00848055218592</v>
      </c>
      <c r="AD2">
        <v>321581.22365538147</v>
      </c>
      <c r="AE2">
        <v>440001.61736760213</v>
      </c>
      <c r="AF2">
        <v>2.6803019236430211E-6</v>
      </c>
      <c r="AG2">
        <v>12</v>
      </c>
      <c r="AH2">
        <v>398008.48055218591</v>
      </c>
    </row>
    <row r="3" spans="1:34" x14ac:dyDescent="0.25">
      <c r="A3">
        <v>1</v>
      </c>
      <c r="B3">
        <v>85</v>
      </c>
      <c r="C3" t="s">
        <v>34</v>
      </c>
      <c r="D3">
        <v>4.0472000000000001</v>
      </c>
      <c r="E3">
        <v>24.71</v>
      </c>
      <c r="F3">
        <v>19.52</v>
      </c>
      <c r="G3">
        <v>14.11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81</v>
      </c>
      <c r="N3">
        <v>30.94</v>
      </c>
      <c r="O3">
        <v>21118.46</v>
      </c>
      <c r="P3">
        <v>227.9</v>
      </c>
      <c r="Q3">
        <v>2471.89</v>
      </c>
      <c r="R3">
        <v>195.68</v>
      </c>
      <c r="S3">
        <v>83.58</v>
      </c>
      <c r="T3">
        <v>51650.85</v>
      </c>
      <c r="U3">
        <v>0.43</v>
      </c>
      <c r="V3">
        <v>0.72</v>
      </c>
      <c r="W3">
        <v>4.12</v>
      </c>
      <c r="X3">
        <v>3.1</v>
      </c>
      <c r="Y3">
        <v>2</v>
      </c>
      <c r="Z3">
        <v>10</v>
      </c>
      <c r="AA3">
        <v>188.85215082339019</v>
      </c>
      <c r="AB3">
        <v>258.39584432532581</v>
      </c>
      <c r="AC3">
        <v>233.73490760383731</v>
      </c>
      <c r="AD3">
        <v>188852.1508233902</v>
      </c>
      <c r="AE3">
        <v>258395.8443253258</v>
      </c>
      <c r="AF3">
        <v>3.8739082727548146E-6</v>
      </c>
      <c r="AG3">
        <v>9</v>
      </c>
      <c r="AH3">
        <v>233734.90760383729</v>
      </c>
    </row>
    <row r="4" spans="1:34" x14ac:dyDescent="0.25">
      <c r="A4">
        <v>2</v>
      </c>
      <c r="B4">
        <v>85</v>
      </c>
      <c r="C4" t="s">
        <v>34</v>
      </c>
      <c r="D4">
        <v>4.4873000000000003</v>
      </c>
      <c r="E4">
        <v>22.29</v>
      </c>
      <c r="F4">
        <v>18.25</v>
      </c>
      <c r="G4">
        <v>22.35</v>
      </c>
      <c r="H4">
        <v>0.31</v>
      </c>
      <c r="I4">
        <v>49</v>
      </c>
      <c r="J4">
        <v>170.79</v>
      </c>
      <c r="K4">
        <v>51.39</v>
      </c>
      <c r="L4">
        <v>3</v>
      </c>
      <c r="M4">
        <v>47</v>
      </c>
      <c r="N4">
        <v>31.4</v>
      </c>
      <c r="O4">
        <v>21297.94</v>
      </c>
      <c r="P4">
        <v>198.25</v>
      </c>
      <c r="Q4">
        <v>2472.12</v>
      </c>
      <c r="R4">
        <v>153.12</v>
      </c>
      <c r="S4">
        <v>83.58</v>
      </c>
      <c r="T4">
        <v>30541.16</v>
      </c>
      <c r="U4">
        <v>0.55000000000000004</v>
      </c>
      <c r="V4">
        <v>0.77</v>
      </c>
      <c r="W4">
        <v>4.0599999999999996</v>
      </c>
      <c r="X4">
        <v>1.82</v>
      </c>
      <c r="Y4">
        <v>2</v>
      </c>
      <c r="Z4">
        <v>10</v>
      </c>
      <c r="AA4">
        <v>158.49974814064731</v>
      </c>
      <c r="AB4">
        <v>216.8663479213171</v>
      </c>
      <c r="AC4">
        <v>196.16892804959971</v>
      </c>
      <c r="AD4">
        <v>158499.74814064731</v>
      </c>
      <c r="AE4">
        <v>216866.34792131709</v>
      </c>
      <c r="AF4">
        <v>4.2951642104004454E-6</v>
      </c>
      <c r="AG4">
        <v>8</v>
      </c>
      <c r="AH4">
        <v>196168.92804959969</v>
      </c>
    </row>
    <row r="5" spans="1:34" x14ac:dyDescent="0.25">
      <c r="A5">
        <v>3</v>
      </c>
      <c r="B5">
        <v>85</v>
      </c>
      <c r="C5" t="s">
        <v>34</v>
      </c>
      <c r="D5">
        <v>4.7344999999999997</v>
      </c>
      <c r="E5">
        <v>21.12</v>
      </c>
      <c r="F5">
        <v>17.63</v>
      </c>
      <c r="G5">
        <v>32.06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23</v>
      </c>
      <c r="N5">
        <v>31.86</v>
      </c>
      <c r="O5">
        <v>21478.05</v>
      </c>
      <c r="P5">
        <v>174.53</v>
      </c>
      <c r="Q5">
        <v>2471.86</v>
      </c>
      <c r="R5">
        <v>132.13</v>
      </c>
      <c r="S5">
        <v>83.58</v>
      </c>
      <c r="T5">
        <v>20125.560000000001</v>
      </c>
      <c r="U5">
        <v>0.63</v>
      </c>
      <c r="V5">
        <v>0.8</v>
      </c>
      <c r="W5">
        <v>4.05</v>
      </c>
      <c r="X5">
        <v>1.2</v>
      </c>
      <c r="Y5">
        <v>2</v>
      </c>
      <c r="Z5">
        <v>10</v>
      </c>
      <c r="AA5">
        <v>137.58397404033991</v>
      </c>
      <c r="AB5">
        <v>188.24846305846111</v>
      </c>
      <c r="AC5">
        <v>170.28229395259191</v>
      </c>
      <c r="AD5">
        <v>137583.9740403399</v>
      </c>
      <c r="AE5">
        <v>188248.46305846109</v>
      </c>
      <c r="AF5">
        <v>4.5317796791257336E-6</v>
      </c>
      <c r="AG5">
        <v>7</v>
      </c>
      <c r="AH5">
        <v>170282.29395259201</v>
      </c>
    </row>
    <row r="6" spans="1:34" x14ac:dyDescent="0.25">
      <c r="A6">
        <v>4</v>
      </c>
      <c r="B6">
        <v>85</v>
      </c>
      <c r="C6" t="s">
        <v>34</v>
      </c>
      <c r="D6">
        <v>4.7632000000000003</v>
      </c>
      <c r="E6">
        <v>20.99</v>
      </c>
      <c r="F6">
        <v>17.57</v>
      </c>
      <c r="G6">
        <v>34.01</v>
      </c>
      <c r="H6">
        <v>0.51</v>
      </c>
      <c r="I6">
        <v>31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171.23</v>
      </c>
      <c r="Q6">
        <v>2472.4</v>
      </c>
      <c r="R6">
        <v>129.44999999999999</v>
      </c>
      <c r="S6">
        <v>83.58</v>
      </c>
      <c r="T6">
        <v>18792.560000000001</v>
      </c>
      <c r="U6">
        <v>0.65</v>
      </c>
      <c r="V6">
        <v>0.8</v>
      </c>
      <c r="W6">
        <v>4.0599999999999996</v>
      </c>
      <c r="X6">
        <v>1.1399999999999999</v>
      </c>
      <c r="Y6">
        <v>2</v>
      </c>
      <c r="Z6">
        <v>10</v>
      </c>
      <c r="AA6">
        <v>136.09410529714489</v>
      </c>
      <c r="AB6">
        <v>186.20995891565269</v>
      </c>
      <c r="AC6">
        <v>168.43834178411399</v>
      </c>
      <c r="AD6">
        <v>136094.10529714491</v>
      </c>
      <c r="AE6">
        <v>186209.95891565271</v>
      </c>
      <c r="AF6">
        <v>4.559250811619326E-6</v>
      </c>
      <c r="AG6">
        <v>7</v>
      </c>
      <c r="AH6">
        <v>168438.34178411399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4.0876000000000001</v>
      </c>
      <c r="E2">
        <v>24.46</v>
      </c>
      <c r="F2">
        <v>21.19</v>
      </c>
      <c r="G2">
        <v>10.17</v>
      </c>
      <c r="H2">
        <v>0.34</v>
      </c>
      <c r="I2">
        <v>125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99.65</v>
      </c>
      <c r="Q2">
        <v>2474.67</v>
      </c>
      <c r="R2">
        <v>245.42</v>
      </c>
      <c r="S2">
        <v>83.58</v>
      </c>
      <c r="T2">
        <v>76307.820000000007</v>
      </c>
      <c r="U2">
        <v>0.34</v>
      </c>
      <c r="V2">
        <v>0.67</v>
      </c>
      <c r="W2">
        <v>4.3499999999999996</v>
      </c>
      <c r="X2">
        <v>4.75</v>
      </c>
      <c r="Y2">
        <v>2</v>
      </c>
      <c r="Z2">
        <v>10</v>
      </c>
      <c r="AA2">
        <v>115.02749113721219</v>
      </c>
      <c r="AB2">
        <v>157.38568802862389</v>
      </c>
      <c r="AC2">
        <v>142.36501885541571</v>
      </c>
      <c r="AD2">
        <v>115027.4911372122</v>
      </c>
      <c r="AE2">
        <v>157385.6880286239</v>
      </c>
      <c r="AF2">
        <v>4.6824031251962546E-6</v>
      </c>
      <c r="AG2">
        <v>8</v>
      </c>
      <c r="AH2">
        <v>142365.01885541569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3.2827000000000002</v>
      </c>
      <c r="E2">
        <v>30.46</v>
      </c>
      <c r="F2">
        <v>23.41</v>
      </c>
      <c r="G2">
        <v>7.85</v>
      </c>
      <c r="H2">
        <v>0.13</v>
      </c>
      <c r="I2">
        <v>179</v>
      </c>
      <c r="J2">
        <v>133.21</v>
      </c>
      <c r="K2">
        <v>46.47</v>
      </c>
      <c r="L2">
        <v>1</v>
      </c>
      <c r="M2">
        <v>177</v>
      </c>
      <c r="N2">
        <v>20.75</v>
      </c>
      <c r="O2">
        <v>16663.419999999998</v>
      </c>
      <c r="P2">
        <v>244.88</v>
      </c>
      <c r="Q2">
        <v>2472.81</v>
      </c>
      <c r="R2">
        <v>325.45</v>
      </c>
      <c r="S2">
        <v>83.58</v>
      </c>
      <c r="T2">
        <v>116056.67</v>
      </c>
      <c r="U2">
        <v>0.26</v>
      </c>
      <c r="V2">
        <v>0.6</v>
      </c>
      <c r="W2">
        <v>4.29</v>
      </c>
      <c r="X2">
        <v>6.98</v>
      </c>
      <c r="Y2">
        <v>2</v>
      </c>
      <c r="Z2">
        <v>10</v>
      </c>
      <c r="AA2">
        <v>230.91332843794831</v>
      </c>
      <c r="AB2">
        <v>315.94580314572949</v>
      </c>
      <c r="AC2">
        <v>285.79237912631442</v>
      </c>
      <c r="AD2">
        <v>230913.32843794831</v>
      </c>
      <c r="AE2">
        <v>315945.80314572947</v>
      </c>
      <c r="AF2">
        <v>3.266725083057816E-6</v>
      </c>
      <c r="AG2">
        <v>10</v>
      </c>
      <c r="AH2">
        <v>285792.37912631442</v>
      </c>
    </row>
    <row r="3" spans="1:34" x14ac:dyDescent="0.25">
      <c r="A3">
        <v>1</v>
      </c>
      <c r="B3">
        <v>65</v>
      </c>
      <c r="C3" t="s">
        <v>34</v>
      </c>
      <c r="D3">
        <v>4.3669000000000002</v>
      </c>
      <c r="E3">
        <v>22.9</v>
      </c>
      <c r="F3">
        <v>18.920000000000002</v>
      </c>
      <c r="G3">
        <v>17.2</v>
      </c>
      <c r="H3">
        <v>0.26</v>
      </c>
      <c r="I3">
        <v>66</v>
      </c>
      <c r="J3">
        <v>134.55000000000001</v>
      </c>
      <c r="K3">
        <v>46.47</v>
      </c>
      <c r="L3">
        <v>2</v>
      </c>
      <c r="M3">
        <v>64</v>
      </c>
      <c r="N3">
        <v>21.09</v>
      </c>
      <c r="O3">
        <v>16828.84</v>
      </c>
      <c r="P3">
        <v>178.92</v>
      </c>
      <c r="Q3">
        <v>2472.29</v>
      </c>
      <c r="R3">
        <v>175.62</v>
      </c>
      <c r="S3">
        <v>83.58</v>
      </c>
      <c r="T3">
        <v>41703.269999999997</v>
      </c>
      <c r="U3">
        <v>0.48</v>
      </c>
      <c r="V3">
        <v>0.74</v>
      </c>
      <c r="W3">
        <v>4.09</v>
      </c>
      <c r="X3">
        <v>2.4900000000000002</v>
      </c>
      <c r="Y3">
        <v>2</v>
      </c>
      <c r="Z3">
        <v>10</v>
      </c>
      <c r="AA3">
        <v>150.95605276912761</v>
      </c>
      <c r="AB3">
        <v>206.54473110965731</v>
      </c>
      <c r="AC3">
        <v>186.83239185996129</v>
      </c>
      <c r="AD3">
        <v>150956.05276912759</v>
      </c>
      <c r="AE3">
        <v>206544.7311096573</v>
      </c>
      <c r="AF3">
        <v>4.3456489369132659E-6</v>
      </c>
      <c r="AG3">
        <v>8</v>
      </c>
      <c r="AH3">
        <v>186832.3918599613</v>
      </c>
    </row>
    <row r="4" spans="1:34" x14ac:dyDescent="0.25">
      <c r="A4">
        <v>2</v>
      </c>
      <c r="B4">
        <v>65</v>
      </c>
      <c r="C4" t="s">
        <v>34</v>
      </c>
      <c r="D4">
        <v>4.7191000000000001</v>
      </c>
      <c r="E4">
        <v>21.19</v>
      </c>
      <c r="F4">
        <v>17.920000000000002</v>
      </c>
      <c r="G4">
        <v>26.88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8</v>
      </c>
      <c r="N4">
        <v>21.43</v>
      </c>
      <c r="O4">
        <v>16994.64</v>
      </c>
      <c r="P4">
        <v>151.5</v>
      </c>
      <c r="Q4">
        <v>2472.5100000000002</v>
      </c>
      <c r="R4">
        <v>140.88</v>
      </c>
      <c r="S4">
        <v>83.58</v>
      </c>
      <c r="T4">
        <v>24466.97</v>
      </c>
      <c r="U4">
        <v>0.59</v>
      </c>
      <c r="V4">
        <v>0.79</v>
      </c>
      <c r="W4">
        <v>4.08</v>
      </c>
      <c r="X4">
        <v>1.49</v>
      </c>
      <c r="Y4">
        <v>2</v>
      </c>
      <c r="Z4">
        <v>10</v>
      </c>
      <c r="AA4">
        <v>127.2115029355286</v>
      </c>
      <c r="AB4">
        <v>174.05639049173629</v>
      </c>
      <c r="AC4">
        <v>157.4446928729318</v>
      </c>
      <c r="AD4">
        <v>127211.5029355286</v>
      </c>
      <c r="AE4">
        <v>174056.3904917363</v>
      </c>
      <c r="AF4">
        <v>4.6961349923715659E-6</v>
      </c>
      <c r="AG4">
        <v>7</v>
      </c>
      <c r="AH4">
        <v>157444.6928729318</v>
      </c>
    </row>
    <row r="5" spans="1:34" x14ac:dyDescent="0.25">
      <c r="A5">
        <v>3</v>
      </c>
      <c r="B5">
        <v>65</v>
      </c>
      <c r="C5" t="s">
        <v>34</v>
      </c>
      <c r="D5">
        <v>4.7184999999999997</v>
      </c>
      <c r="E5">
        <v>21.19</v>
      </c>
      <c r="F5">
        <v>17.920000000000002</v>
      </c>
      <c r="G5">
        <v>26.89</v>
      </c>
      <c r="H5">
        <v>0.52</v>
      </c>
      <c r="I5">
        <v>40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152.36000000000001</v>
      </c>
      <c r="Q5">
        <v>2472.59</v>
      </c>
      <c r="R5">
        <v>140.53</v>
      </c>
      <c r="S5">
        <v>83.58</v>
      </c>
      <c r="T5">
        <v>24288.23</v>
      </c>
      <c r="U5">
        <v>0.59</v>
      </c>
      <c r="V5">
        <v>0.79</v>
      </c>
      <c r="W5">
        <v>4.0999999999999996</v>
      </c>
      <c r="X5">
        <v>1.5</v>
      </c>
      <c r="Y5">
        <v>2</v>
      </c>
      <c r="Z5">
        <v>10</v>
      </c>
      <c r="AA5">
        <v>127.4680534258901</v>
      </c>
      <c r="AB5">
        <v>174.40741419085751</v>
      </c>
      <c r="AC5">
        <v>157.7622153628738</v>
      </c>
      <c r="AD5">
        <v>127468.0534258901</v>
      </c>
      <c r="AE5">
        <v>174407.41419085741</v>
      </c>
      <c r="AF5">
        <v>4.6955379122089449E-6</v>
      </c>
      <c r="AG5">
        <v>7</v>
      </c>
      <c r="AH5">
        <v>157762.2153628738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3.0396999999999998</v>
      </c>
      <c r="E2">
        <v>32.9</v>
      </c>
      <c r="F2">
        <v>24.39</v>
      </c>
      <c r="G2">
        <v>7.17</v>
      </c>
      <c r="H2">
        <v>0.12</v>
      </c>
      <c r="I2">
        <v>204</v>
      </c>
      <c r="J2">
        <v>150.44</v>
      </c>
      <c r="K2">
        <v>49.1</v>
      </c>
      <c r="L2">
        <v>1</v>
      </c>
      <c r="M2">
        <v>202</v>
      </c>
      <c r="N2">
        <v>25.34</v>
      </c>
      <c r="O2">
        <v>18787.759999999998</v>
      </c>
      <c r="P2">
        <v>279.47000000000003</v>
      </c>
      <c r="Q2">
        <v>2473.54</v>
      </c>
      <c r="R2">
        <v>358.56</v>
      </c>
      <c r="S2">
        <v>83.58</v>
      </c>
      <c r="T2">
        <v>132486.39000000001</v>
      </c>
      <c r="U2">
        <v>0.23</v>
      </c>
      <c r="V2">
        <v>0.57999999999999996</v>
      </c>
      <c r="W2">
        <v>4.32</v>
      </c>
      <c r="X2">
        <v>7.95</v>
      </c>
      <c r="Y2">
        <v>2</v>
      </c>
      <c r="Z2">
        <v>10</v>
      </c>
      <c r="AA2">
        <v>272.80261239542051</v>
      </c>
      <c r="AB2">
        <v>373.26056948127228</v>
      </c>
      <c r="AC2">
        <v>337.6371046044784</v>
      </c>
      <c r="AD2">
        <v>272802.6123954205</v>
      </c>
      <c r="AE2">
        <v>373260.56948127243</v>
      </c>
      <c r="AF2">
        <v>2.9638068146955049E-6</v>
      </c>
      <c r="AG2">
        <v>11</v>
      </c>
      <c r="AH2">
        <v>337637.1046044784</v>
      </c>
    </row>
    <row r="3" spans="1:34" x14ac:dyDescent="0.25">
      <c r="A3">
        <v>1</v>
      </c>
      <c r="B3">
        <v>75</v>
      </c>
      <c r="C3" t="s">
        <v>34</v>
      </c>
      <c r="D3">
        <v>4.1980000000000004</v>
      </c>
      <c r="E3">
        <v>23.82</v>
      </c>
      <c r="F3">
        <v>19.25</v>
      </c>
      <c r="G3">
        <v>15.4</v>
      </c>
      <c r="H3">
        <v>0.23</v>
      </c>
      <c r="I3">
        <v>75</v>
      </c>
      <c r="J3">
        <v>151.83000000000001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204.29</v>
      </c>
      <c r="Q3">
        <v>2472.3200000000002</v>
      </c>
      <c r="R3">
        <v>186.27</v>
      </c>
      <c r="S3">
        <v>83.58</v>
      </c>
      <c r="T3">
        <v>46986.05</v>
      </c>
      <c r="U3">
        <v>0.45</v>
      </c>
      <c r="V3">
        <v>0.73</v>
      </c>
      <c r="W3">
        <v>4.12</v>
      </c>
      <c r="X3">
        <v>2.82</v>
      </c>
      <c r="Y3">
        <v>2</v>
      </c>
      <c r="Z3">
        <v>10</v>
      </c>
      <c r="AA3">
        <v>165.7220681126613</v>
      </c>
      <c r="AB3">
        <v>226.74824473329139</v>
      </c>
      <c r="AC3">
        <v>205.10771049917159</v>
      </c>
      <c r="AD3">
        <v>165722.06811266131</v>
      </c>
      <c r="AE3">
        <v>226748.24473329139</v>
      </c>
      <c r="AF3">
        <v>4.0931871592893148E-6</v>
      </c>
      <c r="AG3">
        <v>8</v>
      </c>
      <c r="AH3">
        <v>205107.71049917149</v>
      </c>
    </row>
    <row r="4" spans="1:34" x14ac:dyDescent="0.25">
      <c r="A4">
        <v>2</v>
      </c>
      <c r="B4">
        <v>75</v>
      </c>
      <c r="C4" t="s">
        <v>34</v>
      </c>
      <c r="D4">
        <v>4.6326999999999998</v>
      </c>
      <c r="E4">
        <v>21.59</v>
      </c>
      <c r="F4">
        <v>18</v>
      </c>
      <c r="G4">
        <v>25.11</v>
      </c>
      <c r="H4">
        <v>0.35</v>
      </c>
      <c r="I4">
        <v>43</v>
      </c>
      <c r="J4">
        <v>153.22999999999999</v>
      </c>
      <c r="K4">
        <v>49.1</v>
      </c>
      <c r="L4">
        <v>3</v>
      </c>
      <c r="M4">
        <v>40</v>
      </c>
      <c r="N4">
        <v>26.13</v>
      </c>
      <c r="O4">
        <v>19131.849999999999</v>
      </c>
      <c r="P4">
        <v>173.29</v>
      </c>
      <c r="Q4">
        <v>2472</v>
      </c>
      <c r="R4">
        <v>144.56</v>
      </c>
      <c r="S4">
        <v>83.58</v>
      </c>
      <c r="T4">
        <v>26289.14</v>
      </c>
      <c r="U4">
        <v>0.57999999999999996</v>
      </c>
      <c r="V4">
        <v>0.78</v>
      </c>
      <c r="W4">
        <v>4.05</v>
      </c>
      <c r="X4">
        <v>1.57</v>
      </c>
      <c r="Y4">
        <v>2</v>
      </c>
      <c r="Z4">
        <v>10</v>
      </c>
      <c r="AA4">
        <v>145.74870957363231</v>
      </c>
      <c r="AB4">
        <v>199.4198144178161</v>
      </c>
      <c r="AC4">
        <v>180.38746721730371</v>
      </c>
      <c r="AD4">
        <v>145748.70957363231</v>
      </c>
      <c r="AE4">
        <v>199419.81441781609</v>
      </c>
      <c r="AF4">
        <v>4.5170338620389732E-6</v>
      </c>
      <c r="AG4">
        <v>8</v>
      </c>
      <c r="AH4">
        <v>180387.4672173037</v>
      </c>
    </row>
    <row r="5" spans="1:34" x14ac:dyDescent="0.25">
      <c r="A5">
        <v>3</v>
      </c>
      <c r="B5">
        <v>75</v>
      </c>
      <c r="C5" t="s">
        <v>34</v>
      </c>
      <c r="D5">
        <v>4.7567000000000004</v>
      </c>
      <c r="E5">
        <v>21.02</v>
      </c>
      <c r="F5">
        <v>17.71</v>
      </c>
      <c r="G5">
        <v>31.25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160.86000000000001</v>
      </c>
      <c r="Q5">
        <v>2472.52</v>
      </c>
      <c r="R5">
        <v>133.47</v>
      </c>
      <c r="S5">
        <v>83.58</v>
      </c>
      <c r="T5">
        <v>20787.91</v>
      </c>
      <c r="U5">
        <v>0.63</v>
      </c>
      <c r="V5">
        <v>0.8</v>
      </c>
      <c r="W5">
        <v>4.08</v>
      </c>
      <c r="X5">
        <v>1.28</v>
      </c>
      <c r="Y5">
        <v>2</v>
      </c>
      <c r="Z5">
        <v>10</v>
      </c>
      <c r="AA5">
        <v>131.34388116197931</v>
      </c>
      <c r="AB5">
        <v>179.7104926888239</v>
      </c>
      <c r="AC5">
        <v>162.55917549191349</v>
      </c>
      <c r="AD5">
        <v>131343.88116197931</v>
      </c>
      <c r="AE5">
        <v>179710.4926888239</v>
      </c>
      <c r="AF5">
        <v>4.6379379134329413E-6</v>
      </c>
      <c r="AG5">
        <v>7</v>
      </c>
      <c r="AH5">
        <v>162559.17549191351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2.5716000000000001</v>
      </c>
      <c r="E2">
        <v>38.89</v>
      </c>
      <c r="F2">
        <v>26.74</v>
      </c>
      <c r="G2">
        <v>6.17</v>
      </c>
      <c r="H2">
        <v>0.1</v>
      </c>
      <c r="I2">
        <v>260</v>
      </c>
      <c r="J2">
        <v>185.69</v>
      </c>
      <c r="K2">
        <v>53.44</v>
      </c>
      <c r="L2">
        <v>1</v>
      </c>
      <c r="M2">
        <v>258</v>
      </c>
      <c r="N2">
        <v>36.26</v>
      </c>
      <c r="O2">
        <v>23136.14</v>
      </c>
      <c r="P2">
        <v>355.72</v>
      </c>
      <c r="Q2">
        <v>2473.09</v>
      </c>
      <c r="R2">
        <v>436.83</v>
      </c>
      <c r="S2">
        <v>83.58</v>
      </c>
      <c r="T2">
        <v>171338.38</v>
      </c>
      <c r="U2">
        <v>0.19</v>
      </c>
      <c r="V2">
        <v>0.53</v>
      </c>
      <c r="W2">
        <v>4.43</v>
      </c>
      <c r="X2">
        <v>10.3</v>
      </c>
      <c r="Y2">
        <v>2</v>
      </c>
      <c r="Z2">
        <v>10</v>
      </c>
      <c r="AA2">
        <v>378.41877268536581</v>
      </c>
      <c r="AB2">
        <v>517.76925944611946</v>
      </c>
      <c r="AC2">
        <v>468.35408801830079</v>
      </c>
      <c r="AD2">
        <v>378418.77268536581</v>
      </c>
      <c r="AE2">
        <v>517769.25944611942</v>
      </c>
      <c r="AF2">
        <v>2.4201946076278502E-6</v>
      </c>
      <c r="AG2">
        <v>13</v>
      </c>
      <c r="AH2">
        <v>468354.08801830083</v>
      </c>
    </row>
    <row r="3" spans="1:34" x14ac:dyDescent="0.25">
      <c r="A3">
        <v>1</v>
      </c>
      <c r="B3">
        <v>95</v>
      </c>
      <c r="C3" t="s">
        <v>34</v>
      </c>
      <c r="D3">
        <v>3.8797999999999999</v>
      </c>
      <c r="E3">
        <v>25.77</v>
      </c>
      <c r="F3">
        <v>19.88</v>
      </c>
      <c r="G3">
        <v>12.97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36.770000000000003</v>
      </c>
      <c r="O3">
        <v>23322.880000000001</v>
      </c>
      <c r="P3">
        <v>251.92</v>
      </c>
      <c r="Q3">
        <v>2472.25</v>
      </c>
      <c r="R3">
        <v>207.17</v>
      </c>
      <c r="S3">
        <v>83.58</v>
      </c>
      <c r="T3">
        <v>57349.32</v>
      </c>
      <c r="U3">
        <v>0.4</v>
      </c>
      <c r="V3">
        <v>0.71</v>
      </c>
      <c r="W3">
        <v>4.1399999999999997</v>
      </c>
      <c r="X3">
        <v>3.45</v>
      </c>
      <c r="Y3">
        <v>2</v>
      </c>
      <c r="Z3">
        <v>10</v>
      </c>
      <c r="AA3">
        <v>205.30108590414341</v>
      </c>
      <c r="AB3">
        <v>280.90200297860127</v>
      </c>
      <c r="AC3">
        <v>254.09311006284329</v>
      </c>
      <c r="AD3">
        <v>205301.0859041434</v>
      </c>
      <c r="AE3">
        <v>280902.00297860132</v>
      </c>
      <c r="AF3">
        <v>3.6513730901674181E-6</v>
      </c>
      <c r="AG3">
        <v>9</v>
      </c>
      <c r="AH3">
        <v>254093.11006284331</v>
      </c>
    </row>
    <row r="4" spans="1:34" x14ac:dyDescent="0.25">
      <c r="A4">
        <v>2</v>
      </c>
      <c r="B4">
        <v>95</v>
      </c>
      <c r="C4" t="s">
        <v>34</v>
      </c>
      <c r="D4">
        <v>4.3655999999999997</v>
      </c>
      <c r="E4">
        <v>22.91</v>
      </c>
      <c r="F4">
        <v>18.43</v>
      </c>
      <c r="G4">
        <v>20.48</v>
      </c>
      <c r="H4">
        <v>0.28000000000000003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221.02</v>
      </c>
      <c r="Q4">
        <v>2472.31</v>
      </c>
      <c r="R4">
        <v>159.25</v>
      </c>
      <c r="S4">
        <v>83.58</v>
      </c>
      <c r="T4">
        <v>33577.35</v>
      </c>
      <c r="U4">
        <v>0.52</v>
      </c>
      <c r="V4">
        <v>0.76</v>
      </c>
      <c r="W4">
        <v>4.07</v>
      </c>
      <c r="X4">
        <v>2</v>
      </c>
      <c r="Y4">
        <v>2</v>
      </c>
      <c r="Z4">
        <v>10</v>
      </c>
      <c r="AA4">
        <v>170.5709994332814</v>
      </c>
      <c r="AB4">
        <v>233.38276648591261</v>
      </c>
      <c r="AC4">
        <v>211.1090428073345</v>
      </c>
      <c r="AD4">
        <v>170570.99943328139</v>
      </c>
      <c r="AE4">
        <v>233382.76648591261</v>
      </c>
      <c r="AF4">
        <v>4.1085711537798029E-6</v>
      </c>
      <c r="AG4">
        <v>8</v>
      </c>
      <c r="AH4">
        <v>211109.04280733451</v>
      </c>
    </row>
    <row r="5" spans="1:34" x14ac:dyDescent="0.25">
      <c r="A5">
        <v>3</v>
      </c>
      <c r="B5">
        <v>95</v>
      </c>
      <c r="C5" t="s">
        <v>34</v>
      </c>
      <c r="D5">
        <v>4.6245000000000003</v>
      </c>
      <c r="E5">
        <v>21.62</v>
      </c>
      <c r="F5">
        <v>17.78</v>
      </c>
      <c r="G5">
        <v>28.83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197.66</v>
      </c>
      <c r="Q5">
        <v>2471.8200000000002</v>
      </c>
      <c r="R5">
        <v>137.84</v>
      </c>
      <c r="S5">
        <v>83.58</v>
      </c>
      <c r="T5">
        <v>22959.7</v>
      </c>
      <c r="U5">
        <v>0.61</v>
      </c>
      <c r="V5">
        <v>0.79</v>
      </c>
      <c r="W5">
        <v>4.03</v>
      </c>
      <c r="X5">
        <v>1.35</v>
      </c>
      <c r="Y5">
        <v>2</v>
      </c>
      <c r="Z5">
        <v>10</v>
      </c>
      <c r="AA5">
        <v>157.08446924126889</v>
      </c>
      <c r="AB5">
        <v>214.9299008934901</v>
      </c>
      <c r="AC5">
        <v>194.41729280828741</v>
      </c>
      <c r="AD5">
        <v>157084.4692412689</v>
      </c>
      <c r="AE5">
        <v>214929.90089349009</v>
      </c>
      <c r="AF5">
        <v>4.3522281703900264E-6</v>
      </c>
      <c r="AG5">
        <v>8</v>
      </c>
      <c r="AH5">
        <v>194417.2928082874</v>
      </c>
    </row>
    <row r="6" spans="1:34" x14ac:dyDescent="0.25">
      <c r="A6">
        <v>4</v>
      </c>
      <c r="B6">
        <v>95</v>
      </c>
      <c r="C6" t="s">
        <v>34</v>
      </c>
      <c r="D6">
        <v>4.7720000000000002</v>
      </c>
      <c r="E6">
        <v>20.96</v>
      </c>
      <c r="F6">
        <v>17.440000000000001</v>
      </c>
      <c r="G6">
        <v>37.380000000000003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23887.360000000001</v>
      </c>
      <c r="P6">
        <v>181.35</v>
      </c>
      <c r="Q6">
        <v>2471.6799999999998</v>
      </c>
      <c r="R6">
        <v>125.73</v>
      </c>
      <c r="S6">
        <v>83.58</v>
      </c>
      <c r="T6">
        <v>16949.47</v>
      </c>
      <c r="U6">
        <v>0.66</v>
      </c>
      <c r="V6">
        <v>0.81</v>
      </c>
      <c r="W6">
        <v>4.04</v>
      </c>
      <c r="X6">
        <v>1.02</v>
      </c>
      <c r="Y6">
        <v>2</v>
      </c>
      <c r="Z6">
        <v>10</v>
      </c>
      <c r="AA6">
        <v>140.57894749288471</v>
      </c>
      <c r="AB6">
        <v>192.34631786513441</v>
      </c>
      <c r="AC6">
        <v>173.98905524789291</v>
      </c>
      <c r="AD6">
        <v>140578.94749288459</v>
      </c>
      <c r="AE6">
        <v>192346.31786513439</v>
      </c>
      <c r="AF6">
        <v>4.4910439678021857E-6</v>
      </c>
      <c r="AG6">
        <v>7</v>
      </c>
      <c r="AH6">
        <v>173989.05524789289</v>
      </c>
    </row>
    <row r="7" spans="1:34" x14ac:dyDescent="0.25">
      <c r="A7">
        <v>5</v>
      </c>
      <c r="B7">
        <v>95</v>
      </c>
      <c r="C7" t="s">
        <v>34</v>
      </c>
      <c r="D7">
        <v>4.7687999999999997</v>
      </c>
      <c r="E7">
        <v>20.97</v>
      </c>
      <c r="F7">
        <v>17.46</v>
      </c>
      <c r="G7">
        <v>37.409999999999997</v>
      </c>
      <c r="H7">
        <v>0.55000000000000004</v>
      </c>
      <c r="I7">
        <v>28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181.32</v>
      </c>
      <c r="Q7">
        <v>2472.2199999999998</v>
      </c>
      <c r="R7">
        <v>125.68</v>
      </c>
      <c r="S7">
        <v>83.58</v>
      </c>
      <c r="T7">
        <v>16926.849999999999</v>
      </c>
      <c r="U7">
        <v>0.67</v>
      </c>
      <c r="V7">
        <v>0.81</v>
      </c>
      <c r="W7">
        <v>4.0599999999999996</v>
      </c>
      <c r="X7">
        <v>1.03</v>
      </c>
      <c r="Y7">
        <v>2</v>
      </c>
      <c r="Z7">
        <v>10</v>
      </c>
      <c r="AA7">
        <v>140.65371905465719</v>
      </c>
      <c r="AB7">
        <v>192.4486236146401</v>
      </c>
      <c r="AC7">
        <v>174.08159708025289</v>
      </c>
      <c r="AD7">
        <v>140653.71905465721</v>
      </c>
      <c r="AE7">
        <v>192448.62361464009</v>
      </c>
      <c r="AF7">
        <v>4.4880323708413794E-6</v>
      </c>
      <c r="AG7">
        <v>7</v>
      </c>
      <c r="AH7">
        <v>174081.59708025289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3.5646</v>
      </c>
      <c r="E2">
        <v>28.05</v>
      </c>
      <c r="F2">
        <v>22.31</v>
      </c>
      <c r="G2">
        <v>8.75</v>
      </c>
      <c r="H2">
        <v>0.15</v>
      </c>
      <c r="I2">
        <v>153</v>
      </c>
      <c r="J2">
        <v>116.05</v>
      </c>
      <c r="K2">
        <v>43.4</v>
      </c>
      <c r="L2">
        <v>1</v>
      </c>
      <c r="M2">
        <v>151</v>
      </c>
      <c r="N2">
        <v>16.649999999999999</v>
      </c>
      <c r="O2">
        <v>14546.17</v>
      </c>
      <c r="P2">
        <v>209.27</v>
      </c>
      <c r="Q2">
        <v>2472.71</v>
      </c>
      <c r="R2">
        <v>289.27999999999997</v>
      </c>
      <c r="S2">
        <v>83.58</v>
      </c>
      <c r="T2">
        <v>98097.99</v>
      </c>
      <c r="U2">
        <v>0.28999999999999998</v>
      </c>
      <c r="V2">
        <v>0.63</v>
      </c>
      <c r="W2">
        <v>4.2300000000000004</v>
      </c>
      <c r="X2">
        <v>5.88</v>
      </c>
      <c r="Y2">
        <v>2</v>
      </c>
      <c r="Z2">
        <v>10</v>
      </c>
      <c r="AA2">
        <v>199.88222083948261</v>
      </c>
      <c r="AB2">
        <v>273.48767273368151</v>
      </c>
      <c r="AC2">
        <v>247.38639309041861</v>
      </c>
      <c r="AD2">
        <v>199882.22083948259</v>
      </c>
      <c r="AE2">
        <v>273487.67273368151</v>
      </c>
      <c r="AF2">
        <v>3.6293055508458511E-6</v>
      </c>
      <c r="AG2">
        <v>10</v>
      </c>
      <c r="AH2">
        <v>247386.39309041851</v>
      </c>
    </row>
    <row r="3" spans="1:34" x14ac:dyDescent="0.25">
      <c r="A3">
        <v>1</v>
      </c>
      <c r="B3">
        <v>55</v>
      </c>
      <c r="C3" t="s">
        <v>34</v>
      </c>
      <c r="D3">
        <v>4.5763999999999996</v>
      </c>
      <c r="E3">
        <v>21.85</v>
      </c>
      <c r="F3">
        <v>18.45</v>
      </c>
      <c r="G3">
        <v>20.13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49</v>
      </c>
      <c r="N3">
        <v>16.940000000000001</v>
      </c>
      <c r="O3">
        <v>14705.49</v>
      </c>
      <c r="P3">
        <v>149.44999999999999</v>
      </c>
      <c r="Q3">
        <v>2472.17</v>
      </c>
      <c r="R3">
        <v>159.63</v>
      </c>
      <c r="S3">
        <v>83.58</v>
      </c>
      <c r="T3">
        <v>33762.269999999997</v>
      </c>
      <c r="U3">
        <v>0.52</v>
      </c>
      <c r="V3">
        <v>0.76</v>
      </c>
      <c r="W3">
        <v>4.08</v>
      </c>
      <c r="X3">
        <v>2.0299999999999998</v>
      </c>
      <c r="Y3">
        <v>2</v>
      </c>
      <c r="Z3">
        <v>10</v>
      </c>
      <c r="AA3">
        <v>135.0042120997166</v>
      </c>
      <c r="AB3">
        <v>184.71871896023771</v>
      </c>
      <c r="AC3">
        <v>167.08942367707479</v>
      </c>
      <c r="AD3">
        <v>135004.21209971659</v>
      </c>
      <c r="AE3">
        <v>184718.71896023769</v>
      </c>
      <c r="AF3">
        <v>4.6594720088904638E-6</v>
      </c>
      <c r="AG3">
        <v>8</v>
      </c>
      <c r="AH3">
        <v>167089.42367707481</v>
      </c>
    </row>
    <row r="4" spans="1:34" x14ac:dyDescent="0.25">
      <c r="A4">
        <v>2</v>
      </c>
      <c r="B4">
        <v>55</v>
      </c>
      <c r="C4" t="s">
        <v>34</v>
      </c>
      <c r="D4">
        <v>4.6840000000000002</v>
      </c>
      <c r="E4">
        <v>21.35</v>
      </c>
      <c r="F4">
        <v>18.170000000000002</v>
      </c>
      <c r="G4">
        <v>23.7</v>
      </c>
      <c r="H4">
        <v>0.45</v>
      </c>
      <c r="I4">
        <v>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141.78</v>
      </c>
      <c r="Q4">
        <v>2472.61</v>
      </c>
      <c r="R4">
        <v>148.16</v>
      </c>
      <c r="S4">
        <v>83.58</v>
      </c>
      <c r="T4">
        <v>28074.05</v>
      </c>
      <c r="U4">
        <v>0.56000000000000005</v>
      </c>
      <c r="V4">
        <v>0.78</v>
      </c>
      <c r="W4">
        <v>4.12</v>
      </c>
      <c r="X4">
        <v>1.74</v>
      </c>
      <c r="Y4">
        <v>2</v>
      </c>
      <c r="Z4">
        <v>10</v>
      </c>
      <c r="AA4">
        <v>122.6803097582799</v>
      </c>
      <c r="AB4">
        <v>167.85661208449301</v>
      </c>
      <c r="AC4">
        <v>151.83661261543031</v>
      </c>
      <c r="AD4">
        <v>122680.30975827989</v>
      </c>
      <c r="AE4">
        <v>167856.61208449301</v>
      </c>
      <c r="AF4">
        <v>4.7690251922128614E-6</v>
      </c>
      <c r="AG4">
        <v>7</v>
      </c>
      <c r="AH4">
        <v>151836.61261543029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4.0319000000000003</v>
      </c>
      <c r="E2">
        <v>24.8</v>
      </c>
      <c r="F2">
        <v>20.73</v>
      </c>
      <c r="G2">
        <v>11.01</v>
      </c>
      <c r="H2">
        <v>0.2</v>
      </c>
      <c r="I2">
        <v>113</v>
      </c>
      <c r="J2">
        <v>89.87</v>
      </c>
      <c r="K2">
        <v>37.549999999999997</v>
      </c>
      <c r="L2">
        <v>1</v>
      </c>
      <c r="M2">
        <v>111</v>
      </c>
      <c r="N2">
        <v>11.32</v>
      </c>
      <c r="O2">
        <v>11317.98</v>
      </c>
      <c r="P2">
        <v>154.66</v>
      </c>
      <c r="Q2">
        <v>2472.96</v>
      </c>
      <c r="R2">
        <v>235.97</v>
      </c>
      <c r="S2">
        <v>83.58</v>
      </c>
      <c r="T2">
        <v>71646.559999999998</v>
      </c>
      <c r="U2">
        <v>0.35</v>
      </c>
      <c r="V2">
        <v>0.68</v>
      </c>
      <c r="W2">
        <v>4.17</v>
      </c>
      <c r="X2">
        <v>4.3</v>
      </c>
      <c r="Y2">
        <v>2</v>
      </c>
      <c r="Z2">
        <v>10</v>
      </c>
      <c r="AA2">
        <v>151.68191268818541</v>
      </c>
      <c r="AB2">
        <v>207.53788467359129</v>
      </c>
      <c r="AC2">
        <v>187.73076024165351</v>
      </c>
      <c r="AD2">
        <v>151681.9126881854</v>
      </c>
      <c r="AE2">
        <v>207537.8846735913</v>
      </c>
      <c r="AF2">
        <v>4.276141018303513E-6</v>
      </c>
      <c r="AG2">
        <v>9</v>
      </c>
      <c r="AH2">
        <v>187730.76024165351</v>
      </c>
    </row>
    <row r="3" spans="1:34" x14ac:dyDescent="0.25">
      <c r="A3">
        <v>1</v>
      </c>
      <c r="B3">
        <v>40</v>
      </c>
      <c r="C3" t="s">
        <v>34</v>
      </c>
      <c r="D3">
        <v>4.5601000000000003</v>
      </c>
      <c r="E3">
        <v>21.93</v>
      </c>
      <c r="F3">
        <v>18.8</v>
      </c>
      <c r="G3">
        <v>17.899999999999999</v>
      </c>
      <c r="H3">
        <v>0.39</v>
      </c>
      <c r="I3">
        <v>63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126.1</v>
      </c>
      <c r="Q3">
        <v>2472.7800000000002</v>
      </c>
      <c r="R3">
        <v>168.36</v>
      </c>
      <c r="S3">
        <v>83.58</v>
      </c>
      <c r="T3">
        <v>38089.279999999999</v>
      </c>
      <c r="U3">
        <v>0.5</v>
      </c>
      <c r="V3">
        <v>0.75</v>
      </c>
      <c r="W3">
        <v>4.17</v>
      </c>
      <c r="X3">
        <v>2.37</v>
      </c>
      <c r="Y3">
        <v>2</v>
      </c>
      <c r="Z3">
        <v>10</v>
      </c>
      <c r="AA3">
        <v>123.9135750967878</v>
      </c>
      <c r="AB3">
        <v>169.54402012846541</v>
      </c>
      <c r="AC3">
        <v>153.36297680397851</v>
      </c>
      <c r="AD3">
        <v>123913.5750967878</v>
      </c>
      <c r="AE3">
        <v>169544.0201284654</v>
      </c>
      <c r="AF3">
        <v>4.836337869879176E-6</v>
      </c>
      <c r="AG3">
        <v>8</v>
      </c>
      <c r="AH3">
        <v>153362.9768039785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6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2.4601000000000002</v>
      </c>
      <c r="E2">
        <v>40.65</v>
      </c>
      <c r="F2">
        <v>27.4</v>
      </c>
      <c r="G2">
        <v>5.96</v>
      </c>
      <c r="H2">
        <v>0.09</v>
      </c>
      <c r="I2">
        <v>276</v>
      </c>
      <c r="J2">
        <v>194.77</v>
      </c>
      <c r="K2">
        <v>54.38</v>
      </c>
      <c r="L2">
        <v>1</v>
      </c>
      <c r="M2">
        <v>274</v>
      </c>
      <c r="N2">
        <v>39.4</v>
      </c>
      <c r="O2">
        <v>24256.19</v>
      </c>
      <c r="P2">
        <v>376.73</v>
      </c>
      <c r="Q2">
        <v>2473.86</v>
      </c>
      <c r="R2">
        <v>459.42</v>
      </c>
      <c r="S2">
        <v>83.58</v>
      </c>
      <c r="T2">
        <v>182555.18</v>
      </c>
      <c r="U2">
        <v>0.18</v>
      </c>
      <c r="V2">
        <v>0.51</v>
      </c>
      <c r="W2">
        <v>4.4400000000000004</v>
      </c>
      <c r="X2">
        <v>10.96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3.8067000000000002</v>
      </c>
      <c r="E3">
        <v>26.27</v>
      </c>
      <c r="F3">
        <v>20.02</v>
      </c>
      <c r="G3">
        <v>12.51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39.950000000000003</v>
      </c>
      <c r="O3">
        <v>24447.22</v>
      </c>
      <c r="P3">
        <v>263.22000000000003</v>
      </c>
      <c r="Q3">
        <v>2472.58</v>
      </c>
      <c r="R3">
        <v>212.35</v>
      </c>
      <c r="S3">
        <v>83.58</v>
      </c>
      <c r="T3">
        <v>59920.67</v>
      </c>
      <c r="U3">
        <v>0.39</v>
      </c>
      <c r="V3">
        <v>0.7</v>
      </c>
      <c r="W3">
        <v>4.13</v>
      </c>
      <c r="X3">
        <v>3.59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4.2949999999999999</v>
      </c>
      <c r="E4">
        <v>23.28</v>
      </c>
      <c r="F4">
        <v>18.55</v>
      </c>
      <c r="G4">
        <v>19.53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231.95</v>
      </c>
      <c r="Q4">
        <v>2472.29</v>
      </c>
      <c r="R4">
        <v>163.22999999999999</v>
      </c>
      <c r="S4">
        <v>83.58</v>
      </c>
      <c r="T4">
        <v>35552.65</v>
      </c>
      <c r="U4">
        <v>0.51</v>
      </c>
      <c r="V4">
        <v>0.76</v>
      </c>
      <c r="W4">
        <v>4.07</v>
      </c>
      <c r="X4">
        <v>2.12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4.5696000000000003</v>
      </c>
      <c r="E5">
        <v>21.88</v>
      </c>
      <c r="F5">
        <v>17.850000000000001</v>
      </c>
      <c r="G5">
        <v>27.46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210.13</v>
      </c>
      <c r="Q5">
        <v>2472.08</v>
      </c>
      <c r="R5">
        <v>140.07</v>
      </c>
      <c r="S5">
        <v>83.58</v>
      </c>
      <c r="T5">
        <v>24066.81</v>
      </c>
      <c r="U5">
        <v>0.6</v>
      </c>
      <c r="V5">
        <v>0.79</v>
      </c>
      <c r="W5">
        <v>4.04</v>
      </c>
      <c r="X5">
        <v>1.42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4.7336</v>
      </c>
      <c r="E6">
        <v>21.13</v>
      </c>
      <c r="F6">
        <v>17.48</v>
      </c>
      <c r="G6">
        <v>36.17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21</v>
      </c>
      <c r="N6">
        <v>41.63</v>
      </c>
      <c r="O6">
        <v>25024.84</v>
      </c>
      <c r="P6">
        <v>191.61</v>
      </c>
      <c r="Q6">
        <v>2471.87</v>
      </c>
      <c r="R6">
        <v>127.35</v>
      </c>
      <c r="S6">
        <v>83.58</v>
      </c>
      <c r="T6">
        <v>17755.91</v>
      </c>
      <c r="U6">
        <v>0.66</v>
      </c>
      <c r="V6">
        <v>0.81</v>
      </c>
      <c r="W6">
        <v>4.03</v>
      </c>
      <c r="X6">
        <v>1.05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4.7804000000000002</v>
      </c>
      <c r="E7">
        <v>20.92</v>
      </c>
      <c r="F7">
        <v>17.39</v>
      </c>
      <c r="G7">
        <v>40.130000000000003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185.76</v>
      </c>
      <c r="Q7">
        <v>2471.9899999999998</v>
      </c>
      <c r="R7">
        <v>123.39</v>
      </c>
      <c r="S7">
        <v>83.58</v>
      </c>
      <c r="T7">
        <v>15787.96</v>
      </c>
      <c r="U7">
        <v>0.68</v>
      </c>
      <c r="V7">
        <v>0.81</v>
      </c>
      <c r="W7">
        <v>4.0599999999999996</v>
      </c>
      <c r="X7">
        <v>0.97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4.0319000000000003</v>
      </c>
      <c r="E8">
        <v>24.8</v>
      </c>
      <c r="F8">
        <v>20.73</v>
      </c>
      <c r="G8">
        <v>11.01</v>
      </c>
      <c r="H8">
        <v>0.2</v>
      </c>
      <c r="I8">
        <v>113</v>
      </c>
      <c r="J8">
        <v>89.87</v>
      </c>
      <c r="K8">
        <v>37.549999999999997</v>
      </c>
      <c r="L8">
        <v>1</v>
      </c>
      <c r="M8">
        <v>111</v>
      </c>
      <c r="N8">
        <v>11.32</v>
      </c>
      <c r="O8">
        <v>11317.98</v>
      </c>
      <c r="P8">
        <v>154.66</v>
      </c>
      <c r="Q8">
        <v>2472.96</v>
      </c>
      <c r="R8">
        <v>235.97</v>
      </c>
      <c r="S8">
        <v>83.58</v>
      </c>
      <c r="T8">
        <v>71646.559999999998</v>
      </c>
      <c r="U8">
        <v>0.35</v>
      </c>
      <c r="V8">
        <v>0.68</v>
      </c>
      <c r="W8">
        <v>4.17</v>
      </c>
      <c r="X8">
        <v>4.3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4.5601000000000003</v>
      </c>
      <c r="E9">
        <v>21.93</v>
      </c>
      <c r="F9">
        <v>18.8</v>
      </c>
      <c r="G9">
        <v>17.899999999999999</v>
      </c>
      <c r="H9">
        <v>0.39</v>
      </c>
      <c r="I9">
        <v>63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126.1</v>
      </c>
      <c r="Q9">
        <v>2472.7800000000002</v>
      </c>
      <c r="R9">
        <v>168.36</v>
      </c>
      <c r="S9">
        <v>83.58</v>
      </c>
      <c r="T9">
        <v>38089.279999999999</v>
      </c>
      <c r="U9">
        <v>0.5</v>
      </c>
      <c r="V9">
        <v>0.75</v>
      </c>
      <c r="W9">
        <v>4.17</v>
      </c>
      <c r="X9">
        <v>2.37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4.3437999999999999</v>
      </c>
      <c r="E10">
        <v>23.02</v>
      </c>
      <c r="F10">
        <v>19.79</v>
      </c>
      <c r="G10">
        <v>13.34</v>
      </c>
      <c r="H10">
        <v>0.24</v>
      </c>
      <c r="I10">
        <v>89</v>
      </c>
      <c r="J10">
        <v>71.52</v>
      </c>
      <c r="K10">
        <v>32.270000000000003</v>
      </c>
      <c r="L10">
        <v>1</v>
      </c>
      <c r="M10">
        <v>40</v>
      </c>
      <c r="N10">
        <v>8.25</v>
      </c>
      <c r="O10">
        <v>9054.6</v>
      </c>
      <c r="P10">
        <v>116.33</v>
      </c>
      <c r="Q10">
        <v>2472.4699999999998</v>
      </c>
      <c r="R10">
        <v>202.2</v>
      </c>
      <c r="S10">
        <v>83.58</v>
      </c>
      <c r="T10">
        <v>54879.65</v>
      </c>
      <c r="U10">
        <v>0.41</v>
      </c>
      <c r="V10">
        <v>0.71</v>
      </c>
      <c r="W10">
        <v>4.2</v>
      </c>
      <c r="X10">
        <v>3.36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4.3895999999999997</v>
      </c>
      <c r="E11">
        <v>22.78</v>
      </c>
      <c r="F11">
        <v>19.63</v>
      </c>
      <c r="G11">
        <v>14.02</v>
      </c>
      <c r="H11">
        <v>0.48</v>
      </c>
      <c r="I11">
        <v>84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115.74</v>
      </c>
      <c r="Q11">
        <v>2473.5700000000002</v>
      </c>
      <c r="R11">
        <v>195.33</v>
      </c>
      <c r="S11">
        <v>83.58</v>
      </c>
      <c r="T11">
        <v>51467.43</v>
      </c>
      <c r="U11">
        <v>0.43</v>
      </c>
      <c r="V11">
        <v>0.72</v>
      </c>
      <c r="W11">
        <v>4.2300000000000004</v>
      </c>
      <c r="X11">
        <v>3.2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3.7984</v>
      </c>
      <c r="E12">
        <v>26.33</v>
      </c>
      <c r="F12">
        <v>22.78</v>
      </c>
      <c r="G12">
        <v>8.24</v>
      </c>
      <c r="H12">
        <v>0.43</v>
      </c>
      <c r="I12">
        <v>166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90.23</v>
      </c>
      <c r="Q12">
        <v>2474.77</v>
      </c>
      <c r="R12">
        <v>297.04000000000002</v>
      </c>
      <c r="S12">
        <v>83.58</v>
      </c>
      <c r="T12">
        <v>101914.59</v>
      </c>
      <c r="U12">
        <v>0.28000000000000003</v>
      </c>
      <c r="V12">
        <v>0.62</v>
      </c>
      <c r="W12">
        <v>4.46</v>
      </c>
      <c r="X12">
        <v>6.35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3.1536</v>
      </c>
      <c r="E13">
        <v>31.71</v>
      </c>
      <c r="F13">
        <v>23.94</v>
      </c>
      <c r="G13">
        <v>7.48</v>
      </c>
      <c r="H13">
        <v>0.12</v>
      </c>
      <c r="I13">
        <v>192</v>
      </c>
      <c r="J13">
        <v>141.81</v>
      </c>
      <c r="K13">
        <v>47.83</v>
      </c>
      <c r="L13">
        <v>1</v>
      </c>
      <c r="M13">
        <v>190</v>
      </c>
      <c r="N13">
        <v>22.98</v>
      </c>
      <c r="O13">
        <v>17723.39</v>
      </c>
      <c r="P13">
        <v>262.60000000000002</v>
      </c>
      <c r="Q13">
        <v>2472.9299999999998</v>
      </c>
      <c r="R13">
        <v>343.04</v>
      </c>
      <c r="S13">
        <v>83.58</v>
      </c>
      <c r="T13">
        <v>124783.56</v>
      </c>
      <c r="U13">
        <v>0.24</v>
      </c>
      <c r="V13">
        <v>0.59</v>
      </c>
      <c r="W13">
        <v>4.3099999999999996</v>
      </c>
      <c r="X13">
        <v>7.5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4.2872000000000003</v>
      </c>
      <c r="E14">
        <v>23.33</v>
      </c>
      <c r="F14">
        <v>19.07</v>
      </c>
      <c r="G14">
        <v>16.350000000000001</v>
      </c>
      <c r="H14">
        <v>0.25</v>
      </c>
      <c r="I14">
        <v>70</v>
      </c>
      <c r="J14">
        <v>143.16999999999999</v>
      </c>
      <c r="K14">
        <v>47.83</v>
      </c>
      <c r="L14">
        <v>2</v>
      </c>
      <c r="M14">
        <v>68</v>
      </c>
      <c r="N14">
        <v>23.34</v>
      </c>
      <c r="O14">
        <v>17891.86</v>
      </c>
      <c r="P14">
        <v>191.18</v>
      </c>
      <c r="Q14">
        <v>2471.9</v>
      </c>
      <c r="R14">
        <v>180.86</v>
      </c>
      <c r="S14">
        <v>83.58</v>
      </c>
      <c r="T14">
        <v>44303.88</v>
      </c>
      <c r="U14">
        <v>0.46</v>
      </c>
      <c r="V14">
        <v>0.74</v>
      </c>
      <c r="W14">
        <v>4.09</v>
      </c>
      <c r="X14">
        <v>2.65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4.6996000000000002</v>
      </c>
      <c r="E15">
        <v>21.28</v>
      </c>
      <c r="F15">
        <v>17.89</v>
      </c>
      <c r="G15">
        <v>26.84</v>
      </c>
      <c r="H15">
        <v>0.37</v>
      </c>
      <c r="I15">
        <v>40</v>
      </c>
      <c r="J15">
        <v>144.54</v>
      </c>
      <c r="K15">
        <v>47.83</v>
      </c>
      <c r="L15">
        <v>3</v>
      </c>
      <c r="M15">
        <v>29</v>
      </c>
      <c r="N15">
        <v>23.71</v>
      </c>
      <c r="O15">
        <v>18060.849999999999</v>
      </c>
      <c r="P15">
        <v>160.62</v>
      </c>
      <c r="Q15">
        <v>2472.3200000000002</v>
      </c>
      <c r="R15">
        <v>140.94</v>
      </c>
      <c r="S15">
        <v>83.58</v>
      </c>
      <c r="T15">
        <v>24494.91</v>
      </c>
      <c r="U15">
        <v>0.59</v>
      </c>
      <c r="V15">
        <v>0.79</v>
      </c>
      <c r="W15">
        <v>4.0599999999999996</v>
      </c>
      <c r="X15">
        <v>1.47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4.7404999999999999</v>
      </c>
      <c r="E16">
        <v>21.09</v>
      </c>
      <c r="F16">
        <v>17.8</v>
      </c>
      <c r="G16">
        <v>28.86</v>
      </c>
      <c r="H16">
        <v>0.49</v>
      </c>
      <c r="I16">
        <v>37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156.9</v>
      </c>
      <c r="Q16">
        <v>2472.06</v>
      </c>
      <c r="R16">
        <v>136.72</v>
      </c>
      <c r="S16">
        <v>83.58</v>
      </c>
      <c r="T16">
        <v>22399.17</v>
      </c>
      <c r="U16">
        <v>0.61</v>
      </c>
      <c r="V16">
        <v>0.79</v>
      </c>
      <c r="W16">
        <v>4.08</v>
      </c>
      <c r="X16">
        <v>1.37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2.6795</v>
      </c>
      <c r="E17">
        <v>37.32</v>
      </c>
      <c r="F17">
        <v>26.15</v>
      </c>
      <c r="G17">
        <v>6.38</v>
      </c>
      <c r="H17">
        <v>0.1</v>
      </c>
      <c r="I17">
        <v>246</v>
      </c>
      <c r="J17">
        <v>176.73</v>
      </c>
      <c r="K17">
        <v>52.44</v>
      </c>
      <c r="L17">
        <v>1</v>
      </c>
      <c r="M17">
        <v>244</v>
      </c>
      <c r="N17">
        <v>33.29</v>
      </c>
      <c r="O17">
        <v>22031.19</v>
      </c>
      <c r="P17">
        <v>336.2</v>
      </c>
      <c r="Q17">
        <v>2473.61</v>
      </c>
      <c r="R17">
        <v>417.23</v>
      </c>
      <c r="S17">
        <v>83.58</v>
      </c>
      <c r="T17">
        <v>161608.19</v>
      </c>
      <c r="U17">
        <v>0.2</v>
      </c>
      <c r="V17">
        <v>0.54</v>
      </c>
      <c r="W17">
        <v>4.4000000000000004</v>
      </c>
      <c r="X17">
        <v>9.7200000000000006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3.9546000000000001</v>
      </c>
      <c r="E18">
        <v>25.29</v>
      </c>
      <c r="F18">
        <v>19.739999999999998</v>
      </c>
      <c r="G18">
        <v>13.46</v>
      </c>
      <c r="H18">
        <v>0.2</v>
      </c>
      <c r="I18">
        <v>88</v>
      </c>
      <c r="J18">
        <v>178.21</v>
      </c>
      <c r="K18">
        <v>52.44</v>
      </c>
      <c r="L18">
        <v>2</v>
      </c>
      <c r="M18">
        <v>86</v>
      </c>
      <c r="N18">
        <v>33.770000000000003</v>
      </c>
      <c r="O18">
        <v>22213.89</v>
      </c>
      <c r="P18">
        <v>240.39</v>
      </c>
      <c r="Q18">
        <v>2472.4499999999998</v>
      </c>
      <c r="R18">
        <v>202.46</v>
      </c>
      <c r="S18">
        <v>83.58</v>
      </c>
      <c r="T18">
        <v>55012.88</v>
      </c>
      <c r="U18">
        <v>0.41</v>
      </c>
      <c r="V18">
        <v>0.71</v>
      </c>
      <c r="W18">
        <v>4.13</v>
      </c>
      <c r="X18">
        <v>3.31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4.4321000000000002</v>
      </c>
      <c r="E19">
        <v>22.56</v>
      </c>
      <c r="F19">
        <v>18.329999999999998</v>
      </c>
      <c r="G19">
        <v>21.56</v>
      </c>
      <c r="H19">
        <v>0.3</v>
      </c>
      <c r="I19">
        <v>51</v>
      </c>
      <c r="J19">
        <v>179.7</v>
      </c>
      <c r="K19">
        <v>52.44</v>
      </c>
      <c r="L19">
        <v>3</v>
      </c>
      <c r="M19">
        <v>49</v>
      </c>
      <c r="N19">
        <v>34.26</v>
      </c>
      <c r="O19">
        <v>22397.24</v>
      </c>
      <c r="P19">
        <v>208.76</v>
      </c>
      <c r="Q19">
        <v>2472.25</v>
      </c>
      <c r="R19">
        <v>155.6</v>
      </c>
      <c r="S19">
        <v>83.58</v>
      </c>
      <c r="T19">
        <v>31767.09</v>
      </c>
      <c r="U19">
        <v>0.54</v>
      </c>
      <c r="V19">
        <v>0.77</v>
      </c>
      <c r="W19">
        <v>4.07</v>
      </c>
      <c r="X19">
        <v>1.9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4.681</v>
      </c>
      <c r="E20">
        <v>21.36</v>
      </c>
      <c r="F20">
        <v>17.7</v>
      </c>
      <c r="G20">
        <v>30.34</v>
      </c>
      <c r="H20">
        <v>0.39</v>
      </c>
      <c r="I20">
        <v>35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185.97</v>
      </c>
      <c r="Q20">
        <v>2471.7600000000002</v>
      </c>
      <c r="R20">
        <v>134.80000000000001</v>
      </c>
      <c r="S20">
        <v>83.58</v>
      </c>
      <c r="T20">
        <v>21450.26</v>
      </c>
      <c r="U20">
        <v>0.62</v>
      </c>
      <c r="V20">
        <v>0.8</v>
      </c>
      <c r="W20">
        <v>4.04</v>
      </c>
      <c r="X20">
        <v>1.27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4.7721999999999998</v>
      </c>
      <c r="E21">
        <v>20.95</v>
      </c>
      <c r="F21">
        <v>17.5</v>
      </c>
      <c r="G21">
        <v>36.21</v>
      </c>
      <c r="H21">
        <v>0.49</v>
      </c>
      <c r="I21">
        <v>29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175.77</v>
      </c>
      <c r="Q21">
        <v>2472.0300000000002</v>
      </c>
      <c r="R21">
        <v>127.12</v>
      </c>
      <c r="S21">
        <v>83.58</v>
      </c>
      <c r="T21">
        <v>17641.43</v>
      </c>
      <c r="U21">
        <v>0.66</v>
      </c>
      <c r="V21">
        <v>0.8</v>
      </c>
      <c r="W21">
        <v>4.0599999999999996</v>
      </c>
      <c r="X21">
        <v>1.08</v>
      </c>
      <c r="Y21">
        <v>2</v>
      </c>
      <c r="Z21">
        <v>10</v>
      </c>
    </row>
    <row r="22" spans="1:26" x14ac:dyDescent="0.25">
      <c r="A22">
        <v>5</v>
      </c>
      <c r="B22">
        <v>90</v>
      </c>
      <c r="C22" t="s">
        <v>34</v>
      </c>
      <c r="D22">
        <v>4.7718999999999996</v>
      </c>
      <c r="E22">
        <v>20.96</v>
      </c>
      <c r="F22">
        <v>17.5</v>
      </c>
      <c r="G22">
        <v>36.22</v>
      </c>
      <c r="H22">
        <v>0.57999999999999996</v>
      </c>
      <c r="I22">
        <v>29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177.15</v>
      </c>
      <c r="Q22">
        <v>2472.0300000000002</v>
      </c>
      <c r="R22">
        <v>127.13</v>
      </c>
      <c r="S22">
        <v>83.58</v>
      </c>
      <c r="T22">
        <v>17644.61</v>
      </c>
      <c r="U22">
        <v>0.66</v>
      </c>
      <c r="V22">
        <v>0.8</v>
      </c>
      <c r="W22">
        <v>4.0599999999999996</v>
      </c>
      <c r="X22">
        <v>1.08</v>
      </c>
      <c r="Y22">
        <v>2</v>
      </c>
      <c r="Z22">
        <v>10</v>
      </c>
    </row>
    <row r="23" spans="1:26" x14ac:dyDescent="0.25">
      <c r="A23">
        <v>0</v>
      </c>
      <c r="B23">
        <v>10</v>
      </c>
      <c r="C23" t="s">
        <v>34</v>
      </c>
      <c r="D23">
        <v>3.2965</v>
      </c>
      <c r="E23">
        <v>30.34</v>
      </c>
      <c r="F23">
        <v>25.93</v>
      </c>
      <c r="G23">
        <v>6.27</v>
      </c>
      <c r="H23">
        <v>0.64</v>
      </c>
      <c r="I23">
        <v>248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75.36</v>
      </c>
      <c r="Q23">
        <v>2476.6999999999998</v>
      </c>
      <c r="R23">
        <v>397.24</v>
      </c>
      <c r="S23">
        <v>83.58</v>
      </c>
      <c r="T23">
        <v>151604.94</v>
      </c>
      <c r="U23">
        <v>0.21</v>
      </c>
      <c r="V23">
        <v>0.54</v>
      </c>
      <c r="W23">
        <v>4.7300000000000004</v>
      </c>
      <c r="X23">
        <v>9.49</v>
      </c>
      <c r="Y23">
        <v>2</v>
      </c>
      <c r="Z23">
        <v>10</v>
      </c>
    </row>
    <row r="24" spans="1:26" x14ac:dyDescent="0.25">
      <c r="A24">
        <v>0</v>
      </c>
      <c r="B24">
        <v>45</v>
      </c>
      <c r="C24" t="s">
        <v>34</v>
      </c>
      <c r="D24">
        <v>3.8612000000000002</v>
      </c>
      <c r="E24">
        <v>25.9</v>
      </c>
      <c r="F24">
        <v>21.3</v>
      </c>
      <c r="G24">
        <v>10.06</v>
      </c>
      <c r="H24">
        <v>0.18</v>
      </c>
      <c r="I24">
        <v>127</v>
      </c>
      <c r="J24">
        <v>98.71</v>
      </c>
      <c r="K24">
        <v>39.72</v>
      </c>
      <c r="L24">
        <v>1</v>
      </c>
      <c r="M24">
        <v>125</v>
      </c>
      <c r="N24">
        <v>12.99</v>
      </c>
      <c r="O24">
        <v>12407.75</v>
      </c>
      <c r="P24">
        <v>174.01</v>
      </c>
      <c r="Q24">
        <v>2473.0500000000002</v>
      </c>
      <c r="R24">
        <v>254.9</v>
      </c>
      <c r="S24">
        <v>83.58</v>
      </c>
      <c r="T24">
        <v>81041.89</v>
      </c>
      <c r="U24">
        <v>0.33</v>
      </c>
      <c r="V24">
        <v>0.66</v>
      </c>
      <c r="W24">
        <v>4.1900000000000004</v>
      </c>
      <c r="X24">
        <v>4.87</v>
      </c>
      <c r="Y24">
        <v>2</v>
      </c>
      <c r="Z24">
        <v>10</v>
      </c>
    </row>
    <row r="25" spans="1:26" x14ac:dyDescent="0.25">
      <c r="A25">
        <v>1</v>
      </c>
      <c r="B25">
        <v>45</v>
      </c>
      <c r="C25" t="s">
        <v>34</v>
      </c>
      <c r="D25">
        <v>4.6165000000000003</v>
      </c>
      <c r="E25">
        <v>21.66</v>
      </c>
      <c r="F25">
        <v>18.52</v>
      </c>
      <c r="G25">
        <v>19.850000000000001</v>
      </c>
      <c r="H25">
        <v>0.35</v>
      </c>
      <c r="I25">
        <v>56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130.68</v>
      </c>
      <c r="Q25">
        <v>2473.2800000000002</v>
      </c>
      <c r="R25">
        <v>159.94999999999999</v>
      </c>
      <c r="S25">
        <v>83.58</v>
      </c>
      <c r="T25">
        <v>33920.239999999998</v>
      </c>
      <c r="U25">
        <v>0.52</v>
      </c>
      <c r="V25">
        <v>0.76</v>
      </c>
      <c r="W25">
        <v>4.1399999999999997</v>
      </c>
      <c r="X25">
        <v>2.09</v>
      </c>
      <c r="Y25">
        <v>2</v>
      </c>
      <c r="Z25">
        <v>10</v>
      </c>
    </row>
    <row r="26" spans="1:26" x14ac:dyDescent="0.25">
      <c r="A26">
        <v>2</v>
      </c>
      <c r="B26">
        <v>45</v>
      </c>
      <c r="C26" t="s">
        <v>34</v>
      </c>
      <c r="D26">
        <v>4.6146000000000003</v>
      </c>
      <c r="E26">
        <v>21.67</v>
      </c>
      <c r="F26">
        <v>18.53</v>
      </c>
      <c r="G26">
        <v>19.86</v>
      </c>
      <c r="H26">
        <v>0.52</v>
      </c>
      <c r="I26">
        <v>56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132.18</v>
      </c>
      <c r="Q26">
        <v>2472.65</v>
      </c>
      <c r="R26">
        <v>160.19</v>
      </c>
      <c r="S26">
        <v>83.58</v>
      </c>
      <c r="T26">
        <v>34040.949999999997</v>
      </c>
      <c r="U26">
        <v>0.52</v>
      </c>
      <c r="V26">
        <v>0.76</v>
      </c>
      <c r="W26">
        <v>4.1399999999999997</v>
      </c>
      <c r="X26">
        <v>2.1</v>
      </c>
      <c r="Y26">
        <v>2</v>
      </c>
      <c r="Z26">
        <v>10</v>
      </c>
    </row>
    <row r="27" spans="1:26" x14ac:dyDescent="0.25">
      <c r="A27">
        <v>0</v>
      </c>
      <c r="B27">
        <v>60</v>
      </c>
      <c r="C27" t="s">
        <v>34</v>
      </c>
      <c r="D27">
        <v>3.4298000000000002</v>
      </c>
      <c r="E27">
        <v>29.16</v>
      </c>
      <c r="F27">
        <v>22.81</v>
      </c>
      <c r="G27">
        <v>8.2899999999999991</v>
      </c>
      <c r="H27">
        <v>0.14000000000000001</v>
      </c>
      <c r="I27">
        <v>165</v>
      </c>
      <c r="J27">
        <v>124.63</v>
      </c>
      <c r="K27">
        <v>45</v>
      </c>
      <c r="L27">
        <v>1</v>
      </c>
      <c r="M27">
        <v>163</v>
      </c>
      <c r="N27">
        <v>18.64</v>
      </c>
      <c r="O27">
        <v>15605.44</v>
      </c>
      <c r="P27">
        <v>226.4</v>
      </c>
      <c r="Q27">
        <v>2472.5</v>
      </c>
      <c r="R27">
        <v>305.35000000000002</v>
      </c>
      <c r="S27">
        <v>83.58</v>
      </c>
      <c r="T27">
        <v>106073.61</v>
      </c>
      <c r="U27">
        <v>0.27</v>
      </c>
      <c r="V27">
        <v>0.62</v>
      </c>
      <c r="W27">
        <v>4.26</v>
      </c>
      <c r="X27">
        <v>6.38</v>
      </c>
      <c r="Y27">
        <v>2</v>
      </c>
      <c r="Z27">
        <v>10</v>
      </c>
    </row>
    <row r="28" spans="1:26" x14ac:dyDescent="0.25">
      <c r="A28">
        <v>1</v>
      </c>
      <c r="B28">
        <v>60</v>
      </c>
      <c r="C28" t="s">
        <v>34</v>
      </c>
      <c r="D28">
        <v>4.4794999999999998</v>
      </c>
      <c r="E28">
        <v>22.32</v>
      </c>
      <c r="F28">
        <v>18.66</v>
      </c>
      <c r="G28">
        <v>18.66</v>
      </c>
      <c r="H28">
        <v>0.28000000000000003</v>
      </c>
      <c r="I28">
        <v>60</v>
      </c>
      <c r="J28">
        <v>125.95</v>
      </c>
      <c r="K28">
        <v>45</v>
      </c>
      <c r="L28">
        <v>2</v>
      </c>
      <c r="M28">
        <v>58</v>
      </c>
      <c r="N28">
        <v>18.95</v>
      </c>
      <c r="O28">
        <v>15767.7</v>
      </c>
      <c r="P28">
        <v>164.13</v>
      </c>
      <c r="Q28">
        <v>2472.0300000000002</v>
      </c>
      <c r="R28">
        <v>166.67</v>
      </c>
      <c r="S28">
        <v>83.58</v>
      </c>
      <c r="T28">
        <v>37261.64</v>
      </c>
      <c r="U28">
        <v>0.5</v>
      </c>
      <c r="V28">
        <v>0.76</v>
      </c>
      <c r="W28">
        <v>4.08</v>
      </c>
      <c r="X28">
        <v>2.23</v>
      </c>
      <c r="Y28">
        <v>2</v>
      </c>
      <c r="Z28">
        <v>10</v>
      </c>
    </row>
    <row r="29" spans="1:26" x14ac:dyDescent="0.25">
      <c r="A29">
        <v>2</v>
      </c>
      <c r="B29">
        <v>60</v>
      </c>
      <c r="C29" t="s">
        <v>34</v>
      </c>
      <c r="D29">
        <v>4.7011000000000003</v>
      </c>
      <c r="E29">
        <v>21.27</v>
      </c>
      <c r="F29">
        <v>18.04</v>
      </c>
      <c r="G29">
        <v>25.17</v>
      </c>
      <c r="H29">
        <v>0.42</v>
      </c>
      <c r="I29">
        <v>43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146.85</v>
      </c>
      <c r="Q29">
        <v>2472.4699999999998</v>
      </c>
      <c r="R29">
        <v>144.32</v>
      </c>
      <c r="S29">
        <v>83.58</v>
      </c>
      <c r="T29">
        <v>26167.85</v>
      </c>
      <c r="U29">
        <v>0.57999999999999996</v>
      </c>
      <c r="V29">
        <v>0.78</v>
      </c>
      <c r="W29">
        <v>4.0999999999999996</v>
      </c>
      <c r="X29">
        <v>1.61</v>
      </c>
      <c r="Y29">
        <v>2</v>
      </c>
      <c r="Z29">
        <v>10</v>
      </c>
    </row>
    <row r="30" spans="1:26" x14ac:dyDescent="0.25">
      <c r="A30">
        <v>0</v>
      </c>
      <c r="B30">
        <v>80</v>
      </c>
      <c r="C30" t="s">
        <v>34</v>
      </c>
      <c r="D30">
        <v>2.9119999999999999</v>
      </c>
      <c r="E30">
        <v>34.340000000000003</v>
      </c>
      <c r="F30">
        <v>24.99</v>
      </c>
      <c r="G30">
        <v>6.88</v>
      </c>
      <c r="H30">
        <v>0.11</v>
      </c>
      <c r="I30">
        <v>218</v>
      </c>
      <c r="J30">
        <v>159.12</v>
      </c>
      <c r="K30">
        <v>50.28</v>
      </c>
      <c r="L30">
        <v>1</v>
      </c>
      <c r="M30">
        <v>216</v>
      </c>
      <c r="N30">
        <v>27.84</v>
      </c>
      <c r="O30">
        <v>19859.16</v>
      </c>
      <c r="P30">
        <v>298.27999999999997</v>
      </c>
      <c r="Q30">
        <v>2473.77</v>
      </c>
      <c r="R30">
        <v>378.31</v>
      </c>
      <c r="S30">
        <v>83.58</v>
      </c>
      <c r="T30">
        <v>142287.37</v>
      </c>
      <c r="U30">
        <v>0.22</v>
      </c>
      <c r="V30">
        <v>0.56000000000000005</v>
      </c>
      <c r="W30">
        <v>4.3499999999999996</v>
      </c>
      <c r="X30">
        <v>8.5500000000000007</v>
      </c>
      <c r="Y30">
        <v>2</v>
      </c>
      <c r="Z30">
        <v>10</v>
      </c>
    </row>
    <row r="31" spans="1:26" x14ac:dyDescent="0.25">
      <c r="A31">
        <v>1</v>
      </c>
      <c r="B31">
        <v>80</v>
      </c>
      <c r="C31" t="s">
        <v>34</v>
      </c>
      <c r="D31">
        <v>4.1166999999999998</v>
      </c>
      <c r="E31">
        <v>24.29</v>
      </c>
      <c r="F31">
        <v>19.420000000000002</v>
      </c>
      <c r="G31">
        <v>14.75</v>
      </c>
      <c r="H31">
        <v>0.22</v>
      </c>
      <c r="I31">
        <v>79</v>
      </c>
      <c r="J31">
        <v>160.54</v>
      </c>
      <c r="K31">
        <v>50.28</v>
      </c>
      <c r="L31">
        <v>2</v>
      </c>
      <c r="M31">
        <v>77</v>
      </c>
      <c r="N31">
        <v>28.26</v>
      </c>
      <c r="O31">
        <v>20034.400000000001</v>
      </c>
      <c r="P31">
        <v>216.62</v>
      </c>
      <c r="Q31">
        <v>2472.0700000000002</v>
      </c>
      <c r="R31">
        <v>192.19</v>
      </c>
      <c r="S31">
        <v>83.58</v>
      </c>
      <c r="T31">
        <v>49925.2</v>
      </c>
      <c r="U31">
        <v>0.43</v>
      </c>
      <c r="V31">
        <v>0.73</v>
      </c>
      <c r="W31">
        <v>4.1100000000000003</v>
      </c>
      <c r="X31">
        <v>2.99</v>
      </c>
      <c r="Y31">
        <v>2</v>
      </c>
      <c r="Z31">
        <v>10</v>
      </c>
    </row>
    <row r="32" spans="1:26" x14ac:dyDescent="0.25">
      <c r="A32">
        <v>2</v>
      </c>
      <c r="B32">
        <v>80</v>
      </c>
      <c r="C32" t="s">
        <v>34</v>
      </c>
      <c r="D32">
        <v>4.5606</v>
      </c>
      <c r="E32">
        <v>21.93</v>
      </c>
      <c r="F32">
        <v>18.12</v>
      </c>
      <c r="G32">
        <v>23.64</v>
      </c>
      <c r="H32">
        <v>0.33</v>
      </c>
      <c r="I32">
        <v>46</v>
      </c>
      <c r="J32">
        <v>161.97</v>
      </c>
      <c r="K32">
        <v>50.28</v>
      </c>
      <c r="L32">
        <v>3</v>
      </c>
      <c r="M32">
        <v>44</v>
      </c>
      <c r="N32">
        <v>28.69</v>
      </c>
      <c r="O32">
        <v>20210.21</v>
      </c>
      <c r="P32">
        <v>185.87</v>
      </c>
      <c r="Q32">
        <v>2471.89</v>
      </c>
      <c r="R32">
        <v>148.94</v>
      </c>
      <c r="S32">
        <v>83.58</v>
      </c>
      <c r="T32">
        <v>28463.74</v>
      </c>
      <c r="U32">
        <v>0.56000000000000005</v>
      </c>
      <c r="V32">
        <v>0.78</v>
      </c>
      <c r="W32">
        <v>4.05</v>
      </c>
      <c r="X32">
        <v>1.69</v>
      </c>
      <c r="Y32">
        <v>2</v>
      </c>
      <c r="Z32">
        <v>10</v>
      </c>
    </row>
    <row r="33" spans="1:26" x14ac:dyDescent="0.25">
      <c r="A33">
        <v>3</v>
      </c>
      <c r="B33">
        <v>80</v>
      </c>
      <c r="C33" t="s">
        <v>34</v>
      </c>
      <c r="D33">
        <v>4.7553999999999998</v>
      </c>
      <c r="E33">
        <v>21.03</v>
      </c>
      <c r="F33">
        <v>17.64</v>
      </c>
      <c r="G33">
        <v>32.07</v>
      </c>
      <c r="H33">
        <v>0.43</v>
      </c>
      <c r="I33">
        <v>33</v>
      </c>
      <c r="J33">
        <v>163.4</v>
      </c>
      <c r="K33">
        <v>50.28</v>
      </c>
      <c r="L33">
        <v>4</v>
      </c>
      <c r="M33">
        <v>5</v>
      </c>
      <c r="N33">
        <v>29.12</v>
      </c>
      <c r="O33">
        <v>20386.62</v>
      </c>
      <c r="P33">
        <v>165.47</v>
      </c>
      <c r="Q33">
        <v>2472.2199999999998</v>
      </c>
      <c r="R33">
        <v>131.51</v>
      </c>
      <c r="S33">
        <v>83.58</v>
      </c>
      <c r="T33">
        <v>19815.939999999999</v>
      </c>
      <c r="U33">
        <v>0.64</v>
      </c>
      <c r="V33">
        <v>0.8</v>
      </c>
      <c r="W33">
        <v>4.07</v>
      </c>
      <c r="X33">
        <v>1.21</v>
      </c>
      <c r="Y33">
        <v>2</v>
      </c>
      <c r="Z33">
        <v>10</v>
      </c>
    </row>
    <row r="34" spans="1:26" x14ac:dyDescent="0.25">
      <c r="A34">
        <v>4</v>
      </c>
      <c r="B34">
        <v>80</v>
      </c>
      <c r="C34" t="s">
        <v>34</v>
      </c>
      <c r="D34">
        <v>4.7706999999999997</v>
      </c>
      <c r="E34">
        <v>20.96</v>
      </c>
      <c r="F34">
        <v>17.61</v>
      </c>
      <c r="G34">
        <v>33.01</v>
      </c>
      <c r="H34">
        <v>0.54</v>
      </c>
      <c r="I34">
        <v>32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166.22</v>
      </c>
      <c r="Q34">
        <v>2472.27</v>
      </c>
      <c r="R34">
        <v>130.19999999999999</v>
      </c>
      <c r="S34">
        <v>83.58</v>
      </c>
      <c r="T34">
        <v>19166.419999999998</v>
      </c>
      <c r="U34">
        <v>0.64</v>
      </c>
      <c r="V34">
        <v>0.8</v>
      </c>
      <c r="W34">
        <v>4.08</v>
      </c>
      <c r="X34">
        <v>1.18</v>
      </c>
      <c r="Y34">
        <v>2</v>
      </c>
      <c r="Z34">
        <v>10</v>
      </c>
    </row>
    <row r="35" spans="1:26" x14ac:dyDescent="0.25">
      <c r="A35">
        <v>0</v>
      </c>
      <c r="B35">
        <v>35</v>
      </c>
      <c r="C35" t="s">
        <v>34</v>
      </c>
      <c r="D35">
        <v>4.218</v>
      </c>
      <c r="E35">
        <v>23.71</v>
      </c>
      <c r="F35">
        <v>20.13</v>
      </c>
      <c r="G35">
        <v>12.32</v>
      </c>
      <c r="H35">
        <v>0.22</v>
      </c>
      <c r="I35">
        <v>98</v>
      </c>
      <c r="J35">
        <v>80.84</v>
      </c>
      <c r="K35">
        <v>35.1</v>
      </c>
      <c r="L35">
        <v>1</v>
      </c>
      <c r="M35">
        <v>90</v>
      </c>
      <c r="N35">
        <v>9.74</v>
      </c>
      <c r="O35">
        <v>10204.209999999999</v>
      </c>
      <c r="P35">
        <v>134.53</v>
      </c>
      <c r="Q35">
        <v>2472.86</v>
      </c>
      <c r="R35">
        <v>215.74</v>
      </c>
      <c r="S35">
        <v>83.58</v>
      </c>
      <c r="T35">
        <v>61604.38</v>
      </c>
      <c r="U35">
        <v>0.39</v>
      </c>
      <c r="V35">
        <v>0.7</v>
      </c>
      <c r="W35">
        <v>4.1399999999999997</v>
      </c>
      <c r="X35">
        <v>3.7</v>
      </c>
      <c r="Y35">
        <v>2</v>
      </c>
      <c r="Z35">
        <v>10</v>
      </c>
    </row>
    <row r="36" spans="1:26" x14ac:dyDescent="0.25">
      <c r="A36">
        <v>1</v>
      </c>
      <c r="B36">
        <v>35</v>
      </c>
      <c r="C36" t="s">
        <v>34</v>
      </c>
      <c r="D36">
        <v>4.4896000000000003</v>
      </c>
      <c r="E36">
        <v>22.27</v>
      </c>
      <c r="F36">
        <v>19.14</v>
      </c>
      <c r="G36">
        <v>15.95</v>
      </c>
      <c r="H36">
        <v>0.43</v>
      </c>
      <c r="I36">
        <v>72</v>
      </c>
      <c r="J36">
        <v>82.04</v>
      </c>
      <c r="K36">
        <v>35.1</v>
      </c>
      <c r="L36">
        <v>2</v>
      </c>
      <c r="M36">
        <v>0</v>
      </c>
      <c r="N36">
        <v>9.94</v>
      </c>
      <c r="O36">
        <v>10352.530000000001</v>
      </c>
      <c r="P36">
        <v>120.86</v>
      </c>
      <c r="Q36">
        <v>2473.1999999999998</v>
      </c>
      <c r="R36">
        <v>179.48</v>
      </c>
      <c r="S36">
        <v>83.58</v>
      </c>
      <c r="T36">
        <v>43605.42</v>
      </c>
      <c r="U36">
        <v>0.47</v>
      </c>
      <c r="V36">
        <v>0.74</v>
      </c>
      <c r="W36">
        <v>4.1900000000000004</v>
      </c>
      <c r="X36">
        <v>2.71</v>
      </c>
      <c r="Y36">
        <v>2</v>
      </c>
      <c r="Z36">
        <v>10</v>
      </c>
    </row>
    <row r="37" spans="1:26" x14ac:dyDescent="0.25">
      <c r="A37">
        <v>0</v>
      </c>
      <c r="B37">
        <v>50</v>
      </c>
      <c r="C37" t="s">
        <v>34</v>
      </c>
      <c r="D37">
        <v>3.7092999999999998</v>
      </c>
      <c r="E37">
        <v>26.96</v>
      </c>
      <c r="F37">
        <v>21.81</v>
      </c>
      <c r="G37">
        <v>9.35</v>
      </c>
      <c r="H37">
        <v>0.16</v>
      </c>
      <c r="I37">
        <v>140</v>
      </c>
      <c r="J37">
        <v>107.41</v>
      </c>
      <c r="K37">
        <v>41.65</v>
      </c>
      <c r="L37">
        <v>1</v>
      </c>
      <c r="M37">
        <v>138</v>
      </c>
      <c r="N37">
        <v>14.77</v>
      </c>
      <c r="O37">
        <v>13481.73</v>
      </c>
      <c r="P37">
        <v>191.86</v>
      </c>
      <c r="Q37">
        <v>2472.73</v>
      </c>
      <c r="R37">
        <v>271.77</v>
      </c>
      <c r="S37">
        <v>83.58</v>
      </c>
      <c r="T37">
        <v>89410.09</v>
      </c>
      <c r="U37">
        <v>0.31</v>
      </c>
      <c r="V37">
        <v>0.65</v>
      </c>
      <c r="W37">
        <v>4.22</v>
      </c>
      <c r="X37">
        <v>5.38</v>
      </c>
      <c r="Y37">
        <v>2</v>
      </c>
      <c r="Z37">
        <v>10</v>
      </c>
    </row>
    <row r="38" spans="1:26" x14ac:dyDescent="0.25">
      <c r="A38">
        <v>1</v>
      </c>
      <c r="B38">
        <v>50</v>
      </c>
      <c r="C38" t="s">
        <v>34</v>
      </c>
      <c r="D38">
        <v>4.6245000000000003</v>
      </c>
      <c r="E38">
        <v>21.62</v>
      </c>
      <c r="F38">
        <v>18.41</v>
      </c>
      <c r="G38">
        <v>20.84</v>
      </c>
      <c r="H38">
        <v>0.32</v>
      </c>
      <c r="I38">
        <v>53</v>
      </c>
      <c r="J38">
        <v>108.68</v>
      </c>
      <c r="K38">
        <v>41.65</v>
      </c>
      <c r="L38">
        <v>2</v>
      </c>
      <c r="M38">
        <v>20</v>
      </c>
      <c r="N38">
        <v>15.03</v>
      </c>
      <c r="O38">
        <v>13638.32</v>
      </c>
      <c r="P38">
        <v>138.5</v>
      </c>
      <c r="Q38">
        <v>2472.27</v>
      </c>
      <c r="R38">
        <v>157.18</v>
      </c>
      <c r="S38">
        <v>83.58</v>
      </c>
      <c r="T38">
        <v>32550.2</v>
      </c>
      <c r="U38">
        <v>0.53</v>
      </c>
      <c r="V38">
        <v>0.77</v>
      </c>
      <c r="W38">
        <v>4.1100000000000003</v>
      </c>
      <c r="X38">
        <v>1.98</v>
      </c>
      <c r="Y38">
        <v>2</v>
      </c>
      <c r="Z38">
        <v>10</v>
      </c>
    </row>
    <row r="39" spans="1:26" x14ac:dyDescent="0.25">
      <c r="A39">
        <v>2</v>
      </c>
      <c r="B39">
        <v>50</v>
      </c>
      <c r="C39" t="s">
        <v>34</v>
      </c>
      <c r="D39">
        <v>4.6502999999999997</v>
      </c>
      <c r="E39">
        <v>21.5</v>
      </c>
      <c r="F39">
        <v>18.329999999999998</v>
      </c>
      <c r="G39">
        <v>21.57</v>
      </c>
      <c r="H39">
        <v>0.48</v>
      </c>
      <c r="I39">
        <v>51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137.54</v>
      </c>
      <c r="Q39">
        <v>2472.7600000000002</v>
      </c>
      <c r="R39">
        <v>154.13999999999999</v>
      </c>
      <c r="S39">
        <v>83.58</v>
      </c>
      <c r="T39">
        <v>31041.95</v>
      </c>
      <c r="U39">
        <v>0.54</v>
      </c>
      <c r="V39">
        <v>0.77</v>
      </c>
      <c r="W39">
        <v>4.12</v>
      </c>
      <c r="X39">
        <v>1.91</v>
      </c>
      <c r="Y39">
        <v>2</v>
      </c>
      <c r="Z39">
        <v>10</v>
      </c>
    </row>
    <row r="40" spans="1:26" x14ac:dyDescent="0.25">
      <c r="A40">
        <v>0</v>
      </c>
      <c r="B40">
        <v>25</v>
      </c>
      <c r="C40" t="s">
        <v>34</v>
      </c>
      <c r="D40">
        <v>4.2733999999999996</v>
      </c>
      <c r="E40">
        <v>23.4</v>
      </c>
      <c r="F40">
        <v>20.22</v>
      </c>
      <c r="G40">
        <v>12.13</v>
      </c>
      <c r="H40">
        <v>0.28000000000000003</v>
      </c>
      <c r="I40">
        <v>100</v>
      </c>
      <c r="J40">
        <v>61.76</v>
      </c>
      <c r="K40">
        <v>28.92</v>
      </c>
      <c r="L40">
        <v>1</v>
      </c>
      <c r="M40">
        <v>1</v>
      </c>
      <c r="N40">
        <v>6.84</v>
      </c>
      <c r="O40">
        <v>7851.41</v>
      </c>
      <c r="P40">
        <v>107.22</v>
      </c>
      <c r="Q40">
        <v>2473.0300000000002</v>
      </c>
      <c r="R40">
        <v>214.33</v>
      </c>
      <c r="S40">
        <v>83.58</v>
      </c>
      <c r="T40">
        <v>60887.1</v>
      </c>
      <c r="U40">
        <v>0.39</v>
      </c>
      <c r="V40">
        <v>0.7</v>
      </c>
      <c r="W40">
        <v>4.2699999999999996</v>
      </c>
      <c r="X40">
        <v>3.79</v>
      </c>
      <c r="Y40">
        <v>2</v>
      </c>
      <c r="Z40">
        <v>10</v>
      </c>
    </row>
    <row r="41" spans="1:26" x14ac:dyDescent="0.25">
      <c r="A41">
        <v>1</v>
      </c>
      <c r="B41">
        <v>25</v>
      </c>
      <c r="C41" t="s">
        <v>34</v>
      </c>
      <c r="D41">
        <v>4.2727000000000004</v>
      </c>
      <c r="E41">
        <v>23.4</v>
      </c>
      <c r="F41">
        <v>20.22</v>
      </c>
      <c r="G41">
        <v>12.13</v>
      </c>
      <c r="H41">
        <v>0.55000000000000004</v>
      </c>
      <c r="I41">
        <v>100</v>
      </c>
      <c r="J41">
        <v>62.92</v>
      </c>
      <c r="K41">
        <v>28.92</v>
      </c>
      <c r="L41">
        <v>2</v>
      </c>
      <c r="M41">
        <v>0</v>
      </c>
      <c r="N41">
        <v>7</v>
      </c>
      <c r="O41">
        <v>7994.37</v>
      </c>
      <c r="P41">
        <v>109.1</v>
      </c>
      <c r="Q41">
        <v>2473.0300000000002</v>
      </c>
      <c r="R41">
        <v>214.32</v>
      </c>
      <c r="S41">
        <v>83.58</v>
      </c>
      <c r="T41">
        <v>60883.17</v>
      </c>
      <c r="U41">
        <v>0.39</v>
      </c>
      <c r="V41">
        <v>0.7</v>
      </c>
      <c r="W41">
        <v>4.2699999999999996</v>
      </c>
      <c r="X41">
        <v>3.79</v>
      </c>
      <c r="Y41">
        <v>2</v>
      </c>
      <c r="Z41">
        <v>10</v>
      </c>
    </row>
    <row r="42" spans="1:26" x14ac:dyDescent="0.25">
      <c r="A42">
        <v>0</v>
      </c>
      <c r="B42">
        <v>85</v>
      </c>
      <c r="C42" t="s">
        <v>34</v>
      </c>
      <c r="D42">
        <v>2.8001999999999998</v>
      </c>
      <c r="E42">
        <v>35.71</v>
      </c>
      <c r="F42">
        <v>25.51</v>
      </c>
      <c r="G42">
        <v>6.63</v>
      </c>
      <c r="H42">
        <v>0.11</v>
      </c>
      <c r="I42">
        <v>231</v>
      </c>
      <c r="J42">
        <v>167.88</v>
      </c>
      <c r="K42">
        <v>51.39</v>
      </c>
      <c r="L42">
        <v>1</v>
      </c>
      <c r="M42">
        <v>229</v>
      </c>
      <c r="N42">
        <v>30.49</v>
      </c>
      <c r="O42">
        <v>20939.59</v>
      </c>
      <c r="P42">
        <v>316.27999999999997</v>
      </c>
      <c r="Q42">
        <v>2473.11</v>
      </c>
      <c r="R42">
        <v>396.44</v>
      </c>
      <c r="S42">
        <v>83.58</v>
      </c>
      <c r="T42">
        <v>151291.85999999999</v>
      </c>
      <c r="U42">
        <v>0.21</v>
      </c>
      <c r="V42">
        <v>0.55000000000000004</v>
      </c>
      <c r="W42">
        <v>4.3499999999999996</v>
      </c>
      <c r="X42">
        <v>9.08</v>
      </c>
      <c r="Y42">
        <v>2</v>
      </c>
      <c r="Z42">
        <v>10</v>
      </c>
    </row>
    <row r="43" spans="1:26" x14ac:dyDescent="0.25">
      <c r="A43">
        <v>1</v>
      </c>
      <c r="B43">
        <v>85</v>
      </c>
      <c r="C43" t="s">
        <v>34</v>
      </c>
      <c r="D43">
        <v>4.0472000000000001</v>
      </c>
      <c r="E43">
        <v>24.71</v>
      </c>
      <c r="F43">
        <v>19.52</v>
      </c>
      <c r="G43">
        <v>14.11</v>
      </c>
      <c r="H43">
        <v>0.21</v>
      </c>
      <c r="I43">
        <v>83</v>
      </c>
      <c r="J43">
        <v>169.33</v>
      </c>
      <c r="K43">
        <v>51.39</v>
      </c>
      <c r="L43">
        <v>2</v>
      </c>
      <c r="M43">
        <v>81</v>
      </c>
      <c r="N43">
        <v>30.94</v>
      </c>
      <c r="O43">
        <v>21118.46</v>
      </c>
      <c r="P43">
        <v>227.9</v>
      </c>
      <c r="Q43">
        <v>2471.89</v>
      </c>
      <c r="R43">
        <v>195.68</v>
      </c>
      <c r="S43">
        <v>83.58</v>
      </c>
      <c r="T43">
        <v>51650.85</v>
      </c>
      <c r="U43">
        <v>0.43</v>
      </c>
      <c r="V43">
        <v>0.72</v>
      </c>
      <c r="W43">
        <v>4.12</v>
      </c>
      <c r="X43">
        <v>3.1</v>
      </c>
      <c r="Y43">
        <v>2</v>
      </c>
      <c r="Z43">
        <v>10</v>
      </c>
    </row>
    <row r="44" spans="1:26" x14ac:dyDescent="0.25">
      <c r="A44">
        <v>2</v>
      </c>
      <c r="B44">
        <v>85</v>
      </c>
      <c r="C44" t="s">
        <v>34</v>
      </c>
      <c r="D44">
        <v>4.4873000000000003</v>
      </c>
      <c r="E44">
        <v>22.29</v>
      </c>
      <c r="F44">
        <v>18.25</v>
      </c>
      <c r="G44">
        <v>22.35</v>
      </c>
      <c r="H44">
        <v>0.31</v>
      </c>
      <c r="I44">
        <v>49</v>
      </c>
      <c r="J44">
        <v>170.79</v>
      </c>
      <c r="K44">
        <v>51.39</v>
      </c>
      <c r="L44">
        <v>3</v>
      </c>
      <c r="M44">
        <v>47</v>
      </c>
      <c r="N44">
        <v>31.4</v>
      </c>
      <c r="O44">
        <v>21297.94</v>
      </c>
      <c r="P44">
        <v>198.25</v>
      </c>
      <c r="Q44">
        <v>2472.12</v>
      </c>
      <c r="R44">
        <v>153.12</v>
      </c>
      <c r="S44">
        <v>83.58</v>
      </c>
      <c r="T44">
        <v>30541.16</v>
      </c>
      <c r="U44">
        <v>0.55000000000000004</v>
      </c>
      <c r="V44">
        <v>0.77</v>
      </c>
      <c r="W44">
        <v>4.0599999999999996</v>
      </c>
      <c r="X44">
        <v>1.82</v>
      </c>
      <c r="Y44">
        <v>2</v>
      </c>
      <c r="Z44">
        <v>10</v>
      </c>
    </row>
    <row r="45" spans="1:26" x14ac:dyDescent="0.25">
      <c r="A45">
        <v>3</v>
      </c>
      <c r="B45">
        <v>85</v>
      </c>
      <c r="C45" t="s">
        <v>34</v>
      </c>
      <c r="D45">
        <v>4.7344999999999997</v>
      </c>
      <c r="E45">
        <v>21.12</v>
      </c>
      <c r="F45">
        <v>17.63</v>
      </c>
      <c r="G45">
        <v>32.06</v>
      </c>
      <c r="H45">
        <v>0.41</v>
      </c>
      <c r="I45">
        <v>33</v>
      </c>
      <c r="J45">
        <v>172.25</v>
      </c>
      <c r="K45">
        <v>51.39</v>
      </c>
      <c r="L45">
        <v>4</v>
      </c>
      <c r="M45">
        <v>23</v>
      </c>
      <c r="N45">
        <v>31.86</v>
      </c>
      <c r="O45">
        <v>21478.05</v>
      </c>
      <c r="P45">
        <v>174.53</v>
      </c>
      <c r="Q45">
        <v>2471.86</v>
      </c>
      <c r="R45">
        <v>132.13</v>
      </c>
      <c r="S45">
        <v>83.58</v>
      </c>
      <c r="T45">
        <v>20125.560000000001</v>
      </c>
      <c r="U45">
        <v>0.63</v>
      </c>
      <c r="V45">
        <v>0.8</v>
      </c>
      <c r="W45">
        <v>4.05</v>
      </c>
      <c r="X45">
        <v>1.2</v>
      </c>
      <c r="Y45">
        <v>2</v>
      </c>
      <c r="Z45">
        <v>10</v>
      </c>
    </row>
    <row r="46" spans="1:26" x14ac:dyDescent="0.25">
      <c r="A46">
        <v>4</v>
      </c>
      <c r="B46">
        <v>85</v>
      </c>
      <c r="C46" t="s">
        <v>34</v>
      </c>
      <c r="D46">
        <v>4.7632000000000003</v>
      </c>
      <c r="E46">
        <v>20.99</v>
      </c>
      <c r="F46">
        <v>17.57</v>
      </c>
      <c r="G46">
        <v>34.01</v>
      </c>
      <c r="H46">
        <v>0.51</v>
      </c>
      <c r="I46">
        <v>31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171.23</v>
      </c>
      <c r="Q46">
        <v>2472.4</v>
      </c>
      <c r="R46">
        <v>129.44999999999999</v>
      </c>
      <c r="S46">
        <v>83.58</v>
      </c>
      <c r="T46">
        <v>18792.560000000001</v>
      </c>
      <c r="U46">
        <v>0.65</v>
      </c>
      <c r="V46">
        <v>0.8</v>
      </c>
      <c r="W46">
        <v>4.0599999999999996</v>
      </c>
      <c r="X46">
        <v>1.1399999999999999</v>
      </c>
      <c r="Y46">
        <v>2</v>
      </c>
      <c r="Z46">
        <v>10</v>
      </c>
    </row>
    <row r="47" spans="1:26" x14ac:dyDescent="0.25">
      <c r="A47">
        <v>0</v>
      </c>
      <c r="B47">
        <v>20</v>
      </c>
      <c r="C47" t="s">
        <v>34</v>
      </c>
      <c r="D47">
        <v>4.0876000000000001</v>
      </c>
      <c r="E47">
        <v>24.46</v>
      </c>
      <c r="F47">
        <v>21.19</v>
      </c>
      <c r="G47">
        <v>10.17</v>
      </c>
      <c r="H47">
        <v>0.34</v>
      </c>
      <c r="I47">
        <v>125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99.65</v>
      </c>
      <c r="Q47">
        <v>2474.67</v>
      </c>
      <c r="R47">
        <v>245.42</v>
      </c>
      <c r="S47">
        <v>83.58</v>
      </c>
      <c r="T47">
        <v>76307.820000000007</v>
      </c>
      <c r="U47">
        <v>0.34</v>
      </c>
      <c r="V47">
        <v>0.67</v>
      </c>
      <c r="W47">
        <v>4.3499999999999996</v>
      </c>
      <c r="X47">
        <v>4.75</v>
      </c>
      <c r="Y47">
        <v>2</v>
      </c>
      <c r="Z47">
        <v>10</v>
      </c>
    </row>
    <row r="48" spans="1:26" x14ac:dyDescent="0.25">
      <c r="A48">
        <v>0</v>
      </c>
      <c r="B48">
        <v>65</v>
      </c>
      <c r="C48" t="s">
        <v>34</v>
      </c>
      <c r="D48">
        <v>3.2827000000000002</v>
      </c>
      <c r="E48">
        <v>30.46</v>
      </c>
      <c r="F48">
        <v>23.41</v>
      </c>
      <c r="G48">
        <v>7.85</v>
      </c>
      <c r="H48">
        <v>0.13</v>
      </c>
      <c r="I48">
        <v>179</v>
      </c>
      <c r="J48">
        <v>133.21</v>
      </c>
      <c r="K48">
        <v>46.47</v>
      </c>
      <c r="L48">
        <v>1</v>
      </c>
      <c r="M48">
        <v>177</v>
      </c>
      <c r="N48">
        <v>20.75</v>
      </c>
      <c r="O48">
        <v>16663.419999999998</v>
      </c>
      <c r="P48">
        <v>244.88</v>
      </c>
      <c r="Q48">
        <v>2472.81</v>
      </c>
      <c r="R48">
        <v>325.45</v>
      </c>
      <c r="S48">
        <v>83.58</v>
      </c>
      <c r="T48">
        <v>116056.67</v>
      </c>
      <c r="U48">
        <v>0.26</v>
      </c>
      <c r="V48">
        <v>0.6</v>
      </c>
      <c r="W48">
        <v>4.29</v>
      </c>
      <c r="X48">
        <v>6.98</v>
      </c>
      <c r="Y48">
        <v>2</v>
      </c>
      <c r="Z48">
        <v>10</v>
      </c>
    </row>
    <row r="49" spans="1:26" x14ac:dyDescent="0.25">
      <c r="A49">
        <v>1</v>
      </c>
      <c r="B49">
        <v>65</v>
      </c>
      <c r="C49" t="s">
        <v>34</v>
      </c>
      <c r="D49">
        <v>4.3669000000000002</v>
      </c>
      <c r="E49">
        <v>22.9</v>
      </c>
      <c r="F49">
        <v>18.920000000000002</v>
      </c>
      <c r="G49">
        <v>17.2</v>
      </c>
      <c r="H49">
        <v>0.26</v>
      </c>
      <c r="I49">
        <v>66</v>
      </c>
      <c r="J49">
        <v>134.55000000000001</v>
      </c>
      <c r="K49">
        <v>46.47</v>
      </c>
      <c r="L49">
        <v>2</v>
      </c>
      <c r="M49">
        <v>64</v>
      </c>
      <c r="N49">
        <v>21.09</v>
      </c>
      <c r="O49">
        <v>16828.84</v>
      </c>
      <c r="P49">
        <v>178.92</v>
      </c>
      <c r="Q49">
        <v>2472.29</v>
      </c>
      <c r="R49">
        <v>175.62</v>
      </c>
      <c r="S49">
        <v>83.58</v>
      </c>
      <c r="T49">
        <v>41703.269999999997</v>
      </c>
      <c r="U49">
        <v>0.48</v>
      </c>
      <c r="V49">
        <v>0.74</v>
      </c>
      <c r="W49">
        <v>4.09</v>
      </c>
      <c r="X49">
        <v>2.4900000000000002</v>
      </c>
      <c r="Y49">
        <v>2</v>
      </c>
      <c r="Z49">
        <v>10</v>
      </c>
    </row>
    <row r="50" spans="1:26" x14ac:dyDescent="0.25">
      <c r="A50">
        <v>2</v>
      </c>
      <c r="B50">
        <v>65</v>
      </c>
      <c r="C50" t="s">
        <v>34</v>
      </c>
      <c r="D50">
        <v>4.7191000000000001</v>
      </c>
      <c r="E50">
        <v>21.19</v>
      </c>
      <c r="F50">
        <v>17.920000000000002</v>
      </c>
      <c r="G50">
        <v>26.88</v>
      </c>
      <c r="H50">
        <v>0.39</v>
      </c>
      <c r="I50">
        <v>40</v>
      </c>
      <c r="J50">
        <v>135.9</v>
      </c>
      <c r="K50">
        <v>46.47</v>
      </c>
      <c r="L50">
        <v>3</v>
      </c>
      <c r="M50">
        <v>8</v>
      </c>
      <c r="N50">
        <v>21.43</v>
      </c>
      <c r="O50">
        <v>16994.64</v>
      </c>
      <c r="P50">
        <v>151.5</v>
      </c>
      <c r="Q50">
        <v>2472.5100000000002</v>
      </c>
      <c r="R50">
        <v>140.88</v>
      </c>
      <c r="S50">
        <v>83.58</v>
      </c>
      <c r="T50">
        <v>24466.97</v>
      </c>
      <c r="U50">
        <v>0.59</v>
      </c>
      <c r="V50">
        <v>0.79</v>
      </c>
      <c r="W50">
        <v>4.08</v>
      </c>
      <c r="X50">
        <v>1.49</v>
      </c>
      <c r="Y50">
        <v>2</v>
      </c>
      <c r="Z50">
        <v>10</v>
      </c>
    </row>
    <row r="51" spans="1:26" x14ac:dyDescent="0.25">
      <c r="A51">
        <v>3</v>
      </c>
      <c r="B51">
        <v>65</v>
      </c>
      <c r="C51" t="s">
        <v>34</v>
      </c>
      <c r="D51">
        <v>4.7184999999999997</v>
      </c>
      <c r="E51">
        <v>21.19</v>
      </c>
      <c r="F51">
        <v>17.920000000000002</v>
      </c>
      <c r="G51">
        <v>26.89</v>
      </c>
      <c r="H51">
        <v>0.52</v>
      </c>
      <c r="I51">
        <v>40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17160.919999999998</v>
      </c>
      <c r="P51">
        <v>152.36000000000001</v>
      </c>
      <c r="Q51">
        <v>2472.59</v>
      </c>
      <c r="R51">
        <v>140.53</v>
      </c>
      <c r="S51">
        <v>83.58</v>
      </c>
      <c r="T51">
        <v>24288.23</v>
      </c>
      <c r="U51">
        <v>0.59</v>
      </c>
      <c r="V51">
        <v>0.79</v>
      </c>
      <c r="W51">
        <v>4.0999999999999996</v>
      </c>
      <c r="X51">
        <v>1.5</v>
      </c>
      <c r="Y51">
        <v>2</v>
      </c>
      <c r="Z51">
        <v>10</v>
      </c>
    </row>
    <row r="52" spans="1:26" x14ac:dyDescent="0.25">
      <c r="A52">
        <v>0</v>
      </c>
      <c r="B52">
        <v>75</v>
      </c>
      <c r="C52" t="s">
        <v>34</v>
      </c>
      <c r="D52">
        <v>3.0396999999999998</v>
      </c>
      <c r="E52">
        <v>32.9</v>
      </c>
      <c r="F52">
        <v>24.39</v>
      </c>
      <c r="G52">
        <v>7.17</v>
      </c>
      <c r="H52">
        <v>0.12</v>
      </c>
      <c r="I52">
        <v>204</v>
      </c>
      <c r="J52">
        <v>150.44</v>
      </c>
      <c r="K52">
        <v>49.1</v>
      </c>
      <c r="L52">
        <v>1</v>
      </c>
      <c r="M52">
        <v>202</v>
      </c>
      <c r="N52">
        <v>25.34</v>
      </c>
      <c r="O52">
        <v>18787.759999999998</v>
      </c>
      <c r="P52">
        <v>279.47000000000003</v>
      </c>
      <c r="Q52">
        <v>2473.54</v>
      </c>
      <c r="R52">
        <v>358.56</v>
      </c>
      <c r="S52">
        <v>83.58</v>
      </c>
      <c r="T52">
        <v>132486.39000000001</v>
      </c>
      <c r="U52">
        <v>0.23</v>
      </c>
      <c r="V52">
        <v>0.57999999999999996</v>
      </c>
      <c r="W52">
        <v>4.32</v>
      </c>
      <c r="X52">
        <v>7.95</v>
      </c>
      <c r="Y52">
        <v>2</v>
      </c>
      <c r="Z52">
        <v>10</v>
      </c>
    </row>
    <row r="53" spans="1:26" x14ac:dyDescent="0.25">
      <c r="A53">
        <v>1</v>
      </c>
      <c r="B53">
        <v>75</v>
      </c>
      <c r="C53" t="s">
        <v>34</v>
      </c>
      <c r="D53">
        <v>4.1980000000000004</v>
      </c>
      <c r="E53">
        <v>23.82</v>
      </c>
      <c r="F53">
        <v>19.25</v>
      </c>
      <c r="G53">
        <v>15.4</v>
      </c>
      <c r="H53">
        <v>0.23</v>
      </c>
      <c r="I53">
        <v>75</v>
      </c>
      <c r="J53">
        <v>151.83000000000001</v>
      </c>
      <c r="K53">
        <v>49.1</v>
      </c>
      <c r="L53">
        <v>2</v>
      </c>
      <c r="M53">
        <v>73</v>
      </c>
      <c r="N53">
        <v>25.73</v>
      </c>
      <c r="O53">
        <v>18959.54</v>
      </c>
      <c r="P53">
        <v>204.29</v>
      </c>
      <c r="Q53">
        <v>2472.3200000000002</v>
      </c>
      <c r="R53">
        <v>186.27</v>
      </c>
      <c r="S53">
        <v>83.58</v>
      </c>
      <c r="T53">
        <v>46986.05</v>
      </c>
      <c r="U53">
        <v>0.45</v>
      </c>
      <c r="V53">
        <v>0.73</v>
      </c>
      <c r="W53">
        <v>4.12</v>
      </c>
      <c r="X53">
        <v>2.82</v>
      </c>
      <c r="Y53">
        <v>2</v>
      </c>
      <c r="Z53">
        <v>10</v>
      </c>
    </row>
    <row r="54" spans="1:26" x14ac:dyDescent="0.25">
      <c r="A54">
        <v>2</v>
      </c>
      <c r="B54">
        <v>75</v>
      </c>
      <c r="C54" t="s">
        <v>34</v>
      </c>
      <c r="D54">
        <v>4.6326999999999998</v>
      </c>
      <c r="E54">
        <v>21.59</v>
      </c>
      <c r="F54">
        <v>18</v>
      </c>
      <c r="G54">
        <v>25.11</v>
      </c>
      <c r="H54">
        <v>0.35</v>
      </c>
      <c r="I54">
        <v>43</v>
      </c>
      <c r="J54">
        <v>153.22999999999999</v>
      </c>
      <c r="K54">
        <v>49.1</v>
      </c>
      <c r="L54">
        <v>3</v>
      </c>
      <c r="M54">
        <v>40</v>
      </c>
      <c r="N54">
        <v>26.13</v>
      </c>
      <c r="O54">
        <v>19131.849999999999</v>
      </c>
      <c r="P54">
        <v>173.29</v>
      </c>
      <c r="Q54">
        <v>2472</v>
      </c>
      <c r="R54">
        <v>144.56</v>
      </c>
      <c r="S54">
        <v>83.58</v>
      </c>
      <c r="T54">
        <v>26289.14</v>
      </c>
      <c r="U54">
        <v>0.57999999999999996</v>
      </c>
      <c r="V54">
        <v>0.78</v>
      </c>
      <c r="W54">
        <v>4.05</v>
      </c>
      <c r="X54">
        <v>1.57</v>
      </c>
      <c r="Y54">
        <v>2</v>
      </c>
      <c r="Z54">
        <v>10</v>
      </c>
    </row>
    <row r="55" spans="1:26" x14ac:dyDescent="0.25">
      <c r="A55">
        <v>3</v>
      </c>
      <c r="B55">
        <v>75</v>
      </c>
      <c r="C55" t="s">
        <v>34</v>
      </c>
      <c r="D55">
        <v>4.7567000000000004</v>
      </c>
      <c r="E55">
        <v>21.02</v>
      </c>
      <c r="F55">
        <v>17.71</v>
      </c>
      <c r="G55">
        <v>31.25</v>
      </c>
      <c r="H55">
        <v>0.46</v>
      </c>
      <c r="I55">
        <v>34</v>
      </c>
      <c r="J55">
        <v>154.63</v>
      </c>
      <c r="K55">
        <v>49.1</v>
      </c>
      <c r="L55">
        <v>4</v>
      </c>
      <c r="M55">
        <v>0</v>
      </c>
      <c r="N55">
        <v>26.53</v>
      </c>
      <c r="O55">
        <v>19304.72</v>
      </c>
      <c r="P55">
        <v>160.86000000000001</v>
      </c>
      <c r="Q55">
        <v>2472.52</v>
      </c>
      <c r="R55">
        <v>133.47</v>
      </c>
      <c r="S55">
        <v>83.58</v>
      </c>
      <c r="T55">
        <v>20787.91</v>
      </c>
      <c r="U55">
        <v>0.63</v>
      </c>
      <c r="V55">
        <v>0.8</v>
      </c>
      <c r="W55">
        <v>4.08</v>
      </c>
      <c r="X55">
        <v>1.28</v>
      </c>
      <c r="Y55">
        <v>2</v>
      </c>
      <c r="Z55">
        <v>10</v>
      </c>
    </row>
    <row r="56" spans="1:26" x14ac:dyDescent="0.25">
      <c r="A56">
        <v>0</v>
      </c>
      <c r="B56">
        <v>95</v>
      </c>
      <c r="C56" t="s">
        <v>34</v>
      </c>
      <c r="D56">
        <v>2.5716000000000001</v>
      </c>
      <c r="E56">
        <v>38.89</v>
      </c>
      <c r="F56">
        <v>26.74</v>
      </c>
      <c r="G56">
        <v>6.17</v>
      </c>
      <c r="H56">
        <v>0.1</v>
      </c>
      <c r="I56">
        <v>260</v>
      </c>
      <c r="J56">
        <v>185.69</v>
      </c>
      <c r="K56">
        <v>53.44</v>
      </c>
      <c r="L56">
        <v>1</v>
      </c>
      <c r="M56">
        <v>258</v>
      </c>
      <c r="N56">
        <v>36.26</v>
      </c>
      <c r="O56">
        <v>23136.14</v>
      </c>
      <c r="P56">
        <v>355.72</v>
      </c>
      <c r="Q56">
        <v>2473.09</v>
      </c>
      <c r="R56">
        <v>436.83</v>
      </c>
      <c r="S56">
        <v>83.58</v>
      </c>
      <c r="T56">
        <v>171338.38</v>
      </c>
      <c r="U56">
        <v>0.19</v>
      </c>
      <c r="V56">
        <v>0.53</v>
      </c>
      <c r="W56">
        <v>4.43</v>
      </c>
      <c r="X56">
        <v>10.3</v>
      </c>
      <c r="Y56">
        <v>2</v>
      </c>
      <c r="Z56">
        <v>10</v>
      </c>
    </row>
    <row r="57" spans="1:26" x14ac:dyDescent="0.25">
      <c r="A57">
        <v>1</v>
      </c>
      <c r="B57">
        <v>95</v>
      </c>
      <c r="C57" t="s">
        <v>34</v>
      </c>
      <c r="D57">
        <v>3.8797999999999999</v>
      </c>
      <c r="E57">
        <v>25.77</v>
      </c>
      <c r="F57">
        <v>19.88</v>
      </c>
      <c r="G57">
        <v>12.97</v>
      </c>
      <c r="H57">
        <v>0.19</v>
      </c>
      <c r="I57">
        <v>92</v>
      </c>
      <c r="J57">
        <v>187.21</v>
      </c>
      <c r="K57">
        <v>53.44</v>
      </c>
      <c r="L57">
        <v>2</v>
      </c>
      <c r="M57">
        <v>90</v>
      </c>
      <c r="N57">
        <v>36.770000000000003</v>
      </c>
      <c r="O57">
        <v>23322.880000000001</v>
      </c>
      <c r="P57">
        <v>251.92</v>
      </c>
      <c r="Q57">
        <v>2472.25</v>
      </c>
      <c r="R57">
        <v>207.17</v>
      </c>
      <c r="S57">
        <v>83.58</v>
      </c>
      <c r="T57">
        <v>57349.32</v>
      </c>
      <c r="U57">
        <v>0.4</v>
      </c>
      <c r="V57">
        <v>0.71</v>
      </c>
      <c r="W57">
        <v>4.1399999999999997</v>
      </c>
      <c r="X57">
        <v>3.45</v>
      </c>
      <c r="Y57">
        <v>2</v>
      </c>
      <c r="Z57">
        <v>10</v>
      </c>
    </row>
    <row r="58" spans="1:26" x14ac:dyDescent="0.25">
      <c r="A58">
        <v>2</v>
      </c>
      <c r="B58">
        <v>95</v>
      </c>
      <c r="C58" t="s">
        <v>34</v>
      </c>
      <c r="D58">
        <v>4.3655999999999997</v>
      </c>
      <c r="E58">
        <v>22.91</v>
      </c>
      <c r="F58">
        <v>18.43</v>
      </c>
      <c r="G58">
        <v>20.48</v>
      </c>
      <c r="H58">
        <v>0.28000000000000003</v>
      </c>
      <c r="I58">
        <v>54</v>
      </c>
      <c r="J58">
        <v>188.73</v>
      </c>
      <c r="K58">
        <v>53.44</v>
      </c>
      <c r="L58">
        <v>3</v>
      </c>
      <c r="M58">
        <v>52</v>
      </c>
      <c r="N58">
        <v>37.29</v>
      </c>
      <c r="O58">
        <v>23510.33</v>
      </c>
      <c r="P58">
        <v>221.02</v>
      </c>
      <c r="Q58">
        <v>2472.31</v>
      </c>
      <c r="R58">
        <v>159.25</v>
      </c>
      <c r="S58">
        <v>83.58</v>
      </c>
      <c r="T58">
        <v>33577.35</v>
      </c>
      <c r="U58">
        <v>0.52</v>
      </c>
      <c r="V58">
        <v>0.76</v>
      </c>
      <c r="W58">
        <v>4.07</v>
      </c>
      <c r="X58">
        <v>2</v>
      </c>
      <c r="Y58">
        <v>2</v>
      </c>
      <c r="Z58">
        <v>10</v>
      </c>
    </row>
    <row r="59" spans="1:26" x14ac:dyDescent="0.25">
      <c r="A59">
        <v>3</v>
      </c>
      <c r="B59">
        <v>95</v>
      </c>
      <c r="C59" t="s">
        <v>34</v>
      </c>
      <c r="D59">
        <v>4.6245000000000003</v>
      </c>
      <c r="E59">
        <v>21.62</v>
      </c>
      <c r="F59">
        <v>17.78</v>
      </c>
      <c r="G59">
        <v>28.83</v>
      </c>
      <c r="H59">
        <v>0.37</v>
      </c>
      <c r="I59">
        <v>37</v>
      </c>
      <c r="J59">
        <v>190.25</v>
      </c>
      <c r="K59">
        <v>53.44</v>
      </c>
      <c r="L59">
        <v>4</v>
      </c>
      <c r="M59">
        <v>35</v>
      </c>
      <c r="N59">
        <v>37.82</v>
      </c>
      <c r="O59">
        <v>23698.48</v>
      </c>
      <c r="P59">
        <v>197.66</v>
      </c>
      <c r="Q59">
        <v>2471.8200000000002</v>
      </c>
      <c r="R59">
        <v>137.84</v>
      </c>
      <c r="S59">
        <v>83.58</v>
      </c>
      <c r="T59">
        <v>22959.7</v>
      </c>
      <c r="U59">
        <v>0.61</v>
      </c>
      <c r="V59">
        <v>0.79</v>
      </c>
      <c r="W59">
        <v>4.03</v>
      </c>
      <c r="X59">
        <v>1.35</v>
      </c>
      <c r="Y59">
        <v>2</v>
      </c>
      <c r="Z59">
        <v>10</v>
      </c>
    </row>
    <row r="60" spans="1:26" x14ac:dyDescent="0.25">
      <c r="A60">
        <v>4</v>
      </c>
      <c r="B60">
        <v>95</v>
      </c>
      <c r="C60" t="s">
        <v>34</v>
      </c>
      <c r="D60">
        <v>4.7720000000000002</v>
      </c>
      <c r="E60">
        <v>20.96</v>
      </c>
      <c r="F60">
        <v>17.440000000000001</v>
      </c>
      <c r="G60">
        <v>37.380000000000003</v>
      </c>
      <c r="H60">
        <v>0.46</v>
      </c>
      <c r="I60">
        <v>28</v>
      </c>
      <c r="J60">
        <v>191.78</v>
      </c>
      <c r="K60">
        <v>53.44</v>
      </c>
      <c r="L60">
        <v>5</v>
      </c>
      <c r="M60">
        <v>13</v>
      </c>
      <c r="N60">
        <v>38.35</v>
      </c>
      <c r="O60">
        <v>23887.360000000001</v>
      </c>
      <c r="P60">
        <v>181.35</v>
      </c>
      <c r="Q60">
        <v>2471.6799999999998</v>
      </c>
      <c r="R60">
        <v>125.73</v>
      </c>
      <c r="S60">
        <v>83.58</v>
      </c>
      <c r="T60">
        <v>16949.47</v>
      </c>
      <c r="U60">
        <v>0.66</v>
      </c>
      <c r="V60">
        <v>0.81</v>
      </c>
      <c r="W60">
        <v>4.04</v>
      </c>
      <c r="X60">
        <v>1.02</v>
      </c>
      <c r="Y60">
        <v>2</v>
      </c>
      <c r="Z60">
        <v>10</v>
      </c>
    </row>
    <row r="61" spans="1:26" x14ac:dyDescent="0.25">
      <c r="A61">
        <v>5</v>
      </c>
      <c r="B61">
        <v>95</v>
      </c>
      <c r="C61" t="s">
        <v>34</v>
      </c>
      <c r="D61">
        <v>4.7687999999999997</v>
      </c>
      <c r="E61">
        <v>20.97</v>
      </c>
      <c r="F61">
        <v>17.46</v>
      </c>
      <c r="G61">
        <v>37.409999999999997</v>
      </c>
      <c r="H61">
        <v>0.55000000000000004</v>
      </c>
      <c r="I61">
        <v>28</v>
      </c>
      <c r="J61">
        <v>193.32</v>
      </c>
      <c r="K61">
        <v>53.44</v>
      </c>
      <c r="L61">
        <v>6</v>
      </c>
      <c r="M61">
        <v>0</v>
      </c>
      <c r="N61">
        <v>38.89</v>
      </c>
      <c r="O61">
        <v>24076.95</v>
      </c>
      <c r="P61">
        <v>181.32</v>
      </c>
      <c r="Q61">
        <v>2472.2199999999998</v>
      </c>
      <c r="R61">
        <v>125.68</v>
      </c>
      <c r="S61">
        <v>83.58</v>
      </c>
      <c r="T61">
        <v>16926.849999999999</v>
      </c>
      <c r="U61">
        <v>0.67</v>
      </c>
      <c r="V61">
        <v>0.81</v>
      </c>
      <c r="W61">
        <v>4.0599999999999996</v>
      </c>
      <c r="X61">
        <v>1.03</v>
      </c>
      <c r="Y61">
        <v>2</v>
      </c>
      <c r="Z61">
        <v>10</v>
      </c>
    </row>
    <row r="62" spans="1:26" x14ac:dyDescent="0.25">
      <c r="A62">
        <v>0</v>
      </c>
      <c r="B62">
        <v>55</v>
      </c>
      <c r="C62" t="s">
        <v>34</v>
      </c>
      <c r="D62">
        <v>3.5646</v>
      </c>
      <c r="E62">
        <v>28.05</v>
      </c>
      <c r="F62">
        <v>22.31</v>
      </c>
      <c r="G62">
        <v>8.75</v>
      </c>
      <c r="H62">
        <v>0.15</v>
      </c>
      <c r="I62">
        <v>153</v>
      </c>
      <c r="J62">
        <v>116.05</v>
      </c>
      <c r="K62">
        <v>43.4</v>
      </c>
      <c r="L62">
        <v>1</v>
      </c>
      <c r="M62">
        <v>151</v>
      </c>
      <c r="N62">
        <v>16.649999999999999</v>
      </c>
      <c r="O62">
        <v>14546.17</v>
      </c>
      <c r="P62">
        <v>209.27</v>
      </c>
      <c r="Q62">
        <v>2472.71</v>
      </c>
      <c r="R62">
        <v>289.27999999999997</v>
      </c>
      <c r="S62">
        <v>83.58</v>
      </c>
      <c r="T62">
        <v>98097.99</v>
      </c>
      <c r="U62">
        <v>0.28999999999999998</v>
      </c>
      <c r="V62">
        <v>0.63</v>
      </c>
      <c r="W62">
        <v>4.2300000000000004</v>
      </c>
      <c r="X62">
        <v>5.88</v>
      </c>
      <c r="Y62">
        <v>2</v>
      </c>
      <c r="Z62">
        <v>10</v>
      </c>
    </row>
    <row r="63" spans="1:26" x14ac:dyDescent="0.25">
      <c r="A63">
        <v>1</v>
      </c>
      <c r="B63">
        <v>55</v>
      </c>
      <c r="C63" t="s">
        <v>34</v>
      </c>
      <c r="D63">
        <v>4.5763999999999996</v>
      </c>
      <c r="E63">
        <v>21.85</v>
      </c>
      <c r="F63">
        <v>18.45</v>
      </c>
      <c r="G63">
        <v>20.13</v>
      </c>
      <c r="H63">
        <v>0.3</v>
      </c>
      <c r="I63">
        <v>55</v>
      </c>
      <c r="J63">
        <v>117.34</v>
      </c>
      <c r="K63">
        <v>43.4</v>
      </c>
      <c r="L63">
        <v>2</v>
      </c>
      <c r="M63">
        <v>49</v>
      </c>
      <c r="N63">
        <v>16.940000000000001</v>
      </c>
      <c r="O63">
        <v>14705.49</v>
      </c>
      <c r="P63">
        <v>149.44999999999999</v>
      </c>
      <c r="Q63">
        <v>2472.17</v>
      </c>
      <c r="R63">
        <v>159.63</v>
      </c>
      <c r="S63">
        <v>83.58</v>
      </c>
      <c r="T63">
        <v>33762.269999999997</v>
      </c>
      <c r="U63">
        <v>0.52</v>
      </c>
      <c r="V63">
        <v>0.76</v>
      </c>
      <c r="W63">
        <v>4.08</v>
      </c>
      <c r="X63">
        <v>2.0299999999999998</v>
      </c>
      <c r="Y63">
        <v>2</v>
      </c>
      <c r="Z63">
        <v>10</v>
      </c>
    </row>
    <row r="64" spans="1:26" x14ac:dyDescent="0.25">
      <c r="A64">
        <v>2</v>
      </c>
      <c r="B64">
        <v>55</v>
      </c>
      <c r="C64" t="s">
        <v>34</v>
      </c>
      <c r="D64">
        <v>4.6840000000000002</v>
      </c>
      <c r="E64">
        <v>21.35</v>
      </c>
      <c r="F64">
        <v>18.170000000000002</v>
      </c>
      <c r="G64">
        <v>23.7</v>
      </c>
      <c r="H64">
        <v>0.45</v>
      </c>
      <c r="I64">
        <v>46</v>
      </c>
      <c r="J64">
        <v>118.63</v>
      </c>
      <c r="K64">
        <v>43.4</v>
      </c>
      <c r="L64">
        <v>3</v>
      </c>
      <c r="M64">
        <v>0</v>
      </c>
      <c r="N64">
        <v>17.23</v>
      </c>
      <c r="O64">
        <v>14865.24</v>
      </c>
      <c r="P64">
        <v>141.78</v>
      </c>
      <c r="Q64">
        <v>2472.61</v>
      </c>
      <c r="R64">
        <v>148.16</v>
      </c>
      <c r="S64">
        <v>83.58</v>
      </c>
      <c r="T64">
        <v>28074.05</v>
      </c>
      <c r="U64">
        <v>0.56000000000000005</v>
      </c>
      <c r="V64">
        <v>0.78</v>
      </c>
      <c r="W64">
        <v>4.12</v>
      </c>
      <c r="X64">
        <v>1.74</v>
      </c>
      <c r="Y64">
        <v>2</v>
      </c>
      <c r="Z6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INDEX(resultados!$A$2:$ZZ$64, 1, MATCH($B$1, resultados!$A$1:$ZZ$1, 0))</f>
        <v>#N/A</v>
      </c>
      <c r="B7" t="e">
        <f>INDEX(resultados!$A$2:$ZZ$64, 1, MATCH($B$2, resultados!$A$1:$ZZ$1, 0))</f>
        <v>#N/A</v>
      </c>
      <c r="C7" t="e">
        <f>INDEX(resultados!$A$2:$ZZ$64, 1, MATCH($B$3, resultados!$A$1:$ZZ$1, 0))</f>
        <v>#N/A</v>
      </c>
    </row>
    <row r="8" spans="1:3" x14ac:dyDescent="0.25">
      <c r="A8" t="e">
        <f>INDEX(resultados!$A$2:$ZZ$64, 2, MATCH($B$1, resultados!$A$1:$ZZ$1, 0))</f>
        <v>#N/A</v>
      </c>
      <c r="B8" t="e">
        <f>INDEX(resultados!$A$2:$ZZ$64, 2, MATCH($B$2, resultados!$A$1:$ZZ$1, 0))</f>
        <v>#N/A</v>
      </c>
      <c r="C8" t="e">
        <f>INDEX(resultados!$A$2:$ZZ$64, 2, MATCH($B$3, resultados!$A$1:$ZZ$1, 0))</f>
        <v>#N/A</v>
      </c>
    </row>
    <row r="9" spans="1:3" x14ac:dyDescent="0.25">
      <c r="A9" t="e">
        <f>INDEX(resultados!$A$2:$ZZ$64, 3, MATCH($B$1, resultados!$A$1:$ZZ$1, 0))</f>
        <v>#N/A</v>
      </c>
      <c r="B9" t="e">
        <f>INDEX(resultados!$A$2:$ZZ$64, 3, MATCH($B$2, resultados!$A$1:$ZZ$1, 0))</f>
        <v>#N/A</v>
      </c>
      <c r="C9" t="e">
        <f>INDEX(resultados!$A$2:$ZZ$64, 3, MATCH($B$3, resultados!$A$1:$ZZ$1, 0))</f>
        <v>#N/A</v>
      </c>
    </row>
    <row r="10" spans="1:3" x14ac:dyDescent="0.25">
      <c r="A10" t="e">
        <f>INDEX(resultados!$A$2:$ZZ$64, 4, MATCH($B$1, resultados!$A$1:$ZZ$1, 0))</f>
        <v>#N/A</v>
      </c>
      <c r="B10" t="e">
        <f>INDEX(resultados!$A$2:$ZZ$64, 4, MATCH($B$2, resultados!$A$1:$ZZ$1, 0))</f>
        <v>#N/A</v>
      </c>
      <c r="C10" t="e">
        <f>INDEX(resultados!$A$2:$ZZ$64, 4, MATCH($B$3, resultados!$A$1:$ZZ$1, 0))</f>
        <v>#N/A</v>
      </c>
    </row>
    <row r="11" spans="1:3" x14ac:dyDescent="0.25">
      <c r="A11" t="e">
        <f>INDEX(resultados!$A$2:$ZZ$64, 5, MATCH($B$1, resultados!$A$1:$ZZ$1, 0))</f>
        <v>#N/A</v>
      </c>
      <c r="B11" t="e">
        <f>INDEX(resultados!$A$2:$ZZ$64, 5, MATCH($B$2, resultados!$A$1:$ZZ$1, 0))</f>
        <v>#N/A</v>
      </c>
      <c r="C11" t="e">
        <f>INDEX(resultados!$A$2:$ZZ$64, 5, MATCH($B$3, resultados!$A$1:$ZZ$1, 0))</f>
        <v>#N/A</v>
      </c>
    </row>
    <row r="12" spans="1:3" x14ac:dyDescent="0.25">
      <c r="A12" t="e">
        <f>INDEX(resultados!$A$2:$ZZ$64, 6, MATCH($B$1, resultados!$A$1:$ZZ$1, 0))</f>
        <v>#N/A</v>
      </c>
      <c r="B12" t="e">
        <f>INDEX(resultados!$A$2:$ZZ$64, 6, MATCH($B$2, resultados!$A$1:$ZZ$1, 0))</f>
        <v>#N/A</v>
      </c>
      <c r="C12" t="e">
        <f>INDEX(resultados!$A$2:$ZZ$64, 6, MATCH($B$3, resultados!$A$1:$ZZ$1, 0))</f>
        <v>#N/A</v>
      </c>
    </row>
    <row r="13" spans="1:3" x14ac:dyDescent="0.25">
      <c r="A13" t="e">
        <f>INDEX(resultados!$A$2:$ZZ$64, 7, MATCH($B$1, resultados!$A$1:$ZZ$1, 0))</f>
        <v>#N/A</v>
      </c>
      <c r="B13" t="e">
        <f>INDEX(resultados!$A$2:$ZZ$64, 7, MATCH($B$2, resultados!$A$1:$ZZ$1, 0))</f>
        <v>#N/A</v>
      </c>
      <c r="C13" t="e">
        <f>INDEX(resultados!$A$2:$ZZ$64, 7, MATCH($B$3, resultados!$A$1:$ZZ$1, 0))</f>
        <v>#N/A</v>
      </c>
    </row>
    <row r="14" spans="1:3" x14ac:dyDescent="0.25">
      <c r="A14" t="e">
        <f>INDEX(resultados!$A$2:$ZZ$64, 8, MATCH($B$1, resultados!$A$1:$ZZ$1, 0))</f>
        <v>#N/A</v>
      </c>
      <c r="B14" t="e">
        <f>INDEX(resultados!$A$2:$ZZ$64, 8, MATCH($B$2, resultados!$A$1:$ZZ$1, 0))</f>
        <v>#N/A</v>
      </c>
      <c r="C14" t="e">
        <f>INDEX(resultados!$A$2:$ZZ$64, 8, MATCH($B$3, resultados!$A$1:$ZZ$1, 0))</f>
        <v>#N/A</v>
      </c>
    </row>
    <row r="15" spans="1:3" x14ac:dyDescent="0.25">
      <c r="A15" t="e">
        <f>INDEX(resultados!$A$2:$ZZ$64, 9, MATCH($B$1, resultados!$A$1:$ZZ$1, 0))</f>
        <v>#N/A</v>
      </c>
      <c r="B15" t="e">
        <f>INDEX(resultados!$A$2:$ZZ$64, 9, MATCH($B$2, resultados!$A$1:$ZZ$1, 0))</f>
        <v>#N/A</v>
      </c>
      <c r="C15" t="e">
        <f>INDEX(resultados!$A$2:$ZZ$64, 9, MATCH($B$3, resultados!$A$1:$ZZ$1, 0))</f>
        <v>#N/A</v>
      </c>
    </row>
    <row r="16" spans="1:3" x14ac:dyDescent="0.25">
      <c r="A16" t="e">
        <f>INDEX(resultados!$A$2:$ZZ$64, 10, MATCH($B$1, resultados!$A$1:$ZZ$1, 0))</f>
        <v>#N/A</v>
      </c>
      <c r="B16" t="e">
        <f>INDEX(resultados!$A$2:$ZZ$64, 10, MATCH($B$2, resultados!$A$1:$ZZ$1, 0))</f>
        <v>#N/A</v>
      </c>
      <c r="C16" t="e">
        <f>INDEX(resultados!$A$2:$ZZ$64, 10, MATCH($B$3, resultados!$A$1:$ZZ$1, 0))</f>
        <v>#N/A</v>
      </c>
    </row>
    <row r="17" spans="1:3" x14ac:dyDescent="0.25">
      <c r="A17" t="e">
        <f>INDEX(resultados!$A$2:$ZZ$64, 11, MATCH($B$1, resultados!$A$1:$ZZ$1, 0))</f>
        <v>#N/A</v>
      </c>
      <c r="B17" t="e">
        <f>INDEX(resultados!$A$2:$ZZ$64, 11, MATCH($B$2, resultados!$A$1:$ZZ$1, 0))</f>
        <v>#N/A</v>
      </c>
      <c r="C17" t="e">
        <f>INDEX(resultados!$A$2:$ZZ$64, 11, MATCH($B$3, resultados!$A$1:$ZZ$1, 0))</f>
        <v>#N/A</v>
      </c>
    </row>
    <row r="18" spans="1:3" x14ac:dyDescent="0.25">
      <c r="A18" t="e">
        <f>INDEX(resultados!$A$2:$ZZ$64, 12, MATCH($B$1, resultados!$A$1:$ZZ$1, 0))</f>
        <v>#N/A</v>
      </c>
      <c r="B18" t="e">
        <f>INDEX(resultados!$A$2:$ZZ$64, 12, MATCH($B$2, resultados!$A$1:$ZZ$1, 0))</f>
        <v>#N/A</v>
      </c>
      <c r="C18" t="e">
        <f>INDEX(resultados!$A$2:$ZZ$64, 12, MATCH($B$3, resultados!$A$1:$ZZ$1, 0))</f>
        <v>#N/A</v>
      </c>
    </row>
    <row r="19" spans="1:3" x14ac:dyDescent="0.25">
      <c r="A19" t="e">
        <f>INDEX(resultados!$A$2:$ZZ$64, 13, MATCH($B$1, resultados!$A$1:$ZZ$1, 0))</f>
        <v>#N/A</v>
      </c>
      <c r="B19" t="e">
        <f>INDEX(resultados!$A$2:$ZZ$64, 13, MATCH($B$2, resultados!$A$1:$ZZ$1, 0))</f>
        <v>#N/A</v>
      </c>
      <c r="C19" t="e">
        <f>INDEX(resultados!$A$2:$ZZ$64, 13, MATCH($B$3, resultados!$A$1:$ZZ$1, 0))</f>
        <v>#N/A</v>
      </c>
    </row>
    <row r="20" spans="1:3" x14ac:dyDescent="0.25">
      <c r="A20" t="e">
        <f>INDEX(resultados!$A$2:$ZZ$64, 14, MATCH($B$1, resultados!$A$1:$ZZ$1, 0))</f>
        <v>#N/A</v>
      </c>
      <c r="B20" t="e">
        <f>INDEX(resultados!$A$2:$ZZ$64, 14, MATCH($B$2, resultados!$A$1:$ZZ$1, 0))</f>
        <v>#N/A</v>
      </c>
      <c r="C20" t="e">
        <f>INDEX(resultados!$A$2:$ZZ$64, 14, MATCH($B$3, resultados!$A$1:$ZZ$1, 0))</f>
        <v>#N/A</v>
      </c>
    </row>
    <row r="21" spans="1:3" x14ac:dyDescent="0.25">
      <c r="A21" t="e">
        <f>INDEX(resultados!$A$2:$ZZ$64, 15, MATCH($B$1, resultados!$A$1:$ZZ$1, 0))</f>
        <v>#N/A</v>
      </c>
      <c r="B21" t="e">
        <f>INDEX(resultados!$A$2:$ZZ$64, 15, MATCH($B$2, resultados!$A$1:$ZZ$1, 0))</f>
        <v>#N/A</v>
      </c>
      <c r="C21" t="e">
        <f>INDEX(resultados!$A$2:$ZZ$64, 15, MATCH($B$3, resultados!$A$1:$ZZ$1, 0))</f>
        <v>#N/A</v>
      </c>
    </row>
    <row r="22" spans="1:3" x14ac:dyDescent="0.25">
      <c r="A22" t="e">
        <f>INDEX(resultados!$A$2:$ZZ$64, 16, MATCH($B$1, resultados!$A$1:$ZZ$1, 0))</f>
        <v>#N/A</v>
      </c>
      <c r="B22" t="e">
        <f>INDEX(resultados!$A$2:$ZZ$64, 16, MATCH($B$2, resultados!$A$1:$ZZ$1, 0))</f>
        <v>#N/A</v>
      </c>
      <c r="C22" t="e">
        <f>INDEX(resultados!$A$2:$ZZ$64, 16, MATCH($B$3, resultados!$A$1:$ZZ$1, 0))</f>
        <v>#N/A</v>
      </c>
    </row>
    <row r="23" spans="1:3" x14ac:dyDescent="0.25">
      <c r="A23" t="e">
        <f>INDEX(resultados!$A$2:$ZZ$64, 17, MATCH($B$1, resultados!$A$1:$ZZ$1, 0))</f>
        <v>#N/A</v>
      </c>
      <c r="B23" t="e">
        <f>INDEX(resultados!$A$2:$ZZ$64, 17, MATCH($B$2, resultados!$A$1:$ZZ$1, 0))</f>
        <v>#N/A</v>
      </c>
      <c r="C23" t="e">
        <f>INDEX(resultados!$A$2:$ZZ$64, 17, MATCH($B$3, resultados!$A$1:$ZZ$1, 0))</f>
        <v>#N/A</v>
      </c>
    </row>
    <row r="24" spans="1:3" x14ac:dyDescent="0.25">
      <c r="A24" t="e">
        <f>INDEX(resultados!$A$2:$ZZ$64, 18, MATCH($B$1, resultados!$A$1:$ZZ$1, 0))</f>
        <v>#N/A</v>
      </c>
      <c r="B24" t="e">
        <f>INDEX(resultados!$A$2:$ZZ$64, 18, MATCH($B$2, resultados!$A$1:$ZZ$1, 0))</f>
        <v>#N/A</v>
      </c>
      <c r="C24" t="e">
        <f>INDEX(resultados!$A$2:$ZZ$64, 18, MATCH($B$3, resultados!$A$1:$ZZ$1, 0))</f>
        <v>#N/A</v>
      </c>
    </row>
    <row r="25" spans="1:3" x14ac:dyDescent="0.25">
      <c r="A25" t="e">
        <f>INDEX(resultados!$A$2:$ZZ$64, 19, MATCH($B$1, resultados!$A$1:$ZZ$1, 0))</f>
        <v>#N/A</v>
      </c>
      <c r="B25" t="e">
        <f>INDEX(resultados!$A$2:$ZZ$64, 19, MATCH($B$2, resultados!$A$1:$ZZ$1, 0))</f>
        <v>#N/A</v>
      </c>
      <c r="C25" t="e">
        <f>INDEX(resultados!$A$2:$ZZ$64, 19, MATCH($B$3, resultados!$A$1:$ZZ$1, 0))</f>
        <v>#N/A</v>
      </c>
    </row>
    <row r="26" spans="1:3" x14ac:dyDescent="0.25">
      <c r="A26" t="e">
        <f>INDEX(resultados!$A$2:$ZZ$64, 20, MATCH($B$1, resultados!$A$1:$ZZ$1, 0))</f>
        <v>#N/A</v>
      </c>
      <c r="B26" t="e">
        <f>INDEX(resultados!$A$2:$ZZ$64, 20, MATCH($B$2, resultados!$A$1:$ZZ$1, 0))</f>
        <v>#N/A</v>
      </c>
      <c r="C26" t="e">
        <f>INDEX(resultados!$A$2:$ZZ$64, 20, MATCH($B$3, resultados!$A$1:$ZZ$1, 0))</f>
        <v>#N/A</v>
      </c>
    </row>
    <row r="27" spans="1:3" x14ac:dyDescent="0.25">
      <c r="A27" t="e">
        <f>INDEX(resultados!$A$2:$ZZ$64, 21, MATCH($B$1, resultados!$A$1:$ZZ$1, 0))</f>
        <v>#N/A</v>
      </c>
      <c r="B27" t="e">
        <f>INDEX(resultados!$A$2:$ZZ$64, 21, MATCH($B$2, resultados!$A$1:$ZZ$1, 0))</f>
        <v>#N/A</v>
      </c>
      <c r="C27" t="e">
        <f>INDEX(resultados!$A$2:$ZZ$64, 21, MATCH($B$3, resultados!$A$1:$ZZ$1, 0))</f>
        <v>#N/A</v>
      </c>
    </row>
    <row r="28" spans="1:3" x14ac:dyDescent="0.25">
      <c r="A28" t="e">
        <f>INDEX(resultados!$A$2:$ZZ$64, 22, MATCH($B$1, resultados!$A$1:$ZZ$1, 0))</f>
        <v>#N/A</v>
      </c>
      <c r="B28" t="e">
        <f>INDEX(resultados!$A$2:$ZZ$64, 22, MATCH($B$2, resultados!$A$1:$ZZ$1, 0))</f>
        <v>#N/A</v>
      </c>
      <c r="C28" t="e">
        <f>INDEX(resultados!$A$2:$ZZ$64, 22, MATCH($B$3, resultados!$A$1:$ZZ$1, 0))</f>
        <v>#N/A</v>
      </c>
    </row>
    <row r="29" spans="1:3" x14ac:dyDescent="0.25">
      <c r="A29" t="e">
        <f>INDEX(resultados!$A$2:$ZZ$64, 23, MATCH($B$1, resultados!$A$1:$ZZ$1, 0))</f>
        <v>#N/A</v>
      </c>
      <c r="B29" t="e">
        <f>INDEX(resultados!$A$2:$ZZ$64, 23, MATCH($B$2, resultados!$A$1:$ZZ$1, 0))</f>
        <v>#N/A</v>
      </c>
      <c r="C29" t="e">
        <f>INDEX(resultados!$A$2:$ZZ$64, 23, MATCH($B$3, resultados!$A$1:$ZZ$1, 0))</f>
        <v>#N/A</v>
      </c>
    </row>
    <row r="30" spans="1:3" x14ac:dyDescent="0.25">
      <c r="A30" t="e">
        <f>INDEX(resultados!$A$2:$ZZ$64, 24, MATCH($B$1, resultados!$A$1:$ZZ$1, 0))</f>
        <v>#N/A</v>
      </c>
      <c r="B30" t="e">
        <f>INDEX(resultados!$A$2:$ZZ$64, 24, MATCH($B$2, resultados!$A$1:$ZZ$1, 0))</f>
        <v>#N/A</v>
      </c>
      <c r="C30" t="e">
        <f>INDEX(resultados!$A$2:$ZZ$64, 24, MATCH($B$3, resultados!$A$1:$ZZ$1, 0))</f>
        <v>#N/A</v>
      </c>
    </row>
    <row r="31" spans="1:3" x14ac:dyDescent="0.25">
      <c r="A31" t="e">
        <f>INDEX(resultados!$A$2:$ZZ$64, 25, MATCH($B$1, resultados!$A$1:$ZZ$1, 0))</f>
        <v>#N/A</v>
      </c>
      <c r="B31" t="e">
        <f>INDEX(resultados!$A$2:$ZZ$64, 25, MATCH($B$2, resultados!$A$1:$ZZ$1, 0))</f>
        <v>#N/A</v>
      </c>
      <c r="C31" t="e">
        <f>INDEX(resultados!$A$2:$ZZ$64, 25, MATCH($B$3, resultados!$A$1:$ZZ$1, 0))</f>
        <v>#N/A</v>
      </c>
    </row>
    <row r="32" spans="1:3" x14ac:dyDescent="0.25">
      <c r="A32" t="e">
        <f>INDEX(resultados!$A$2:$ZZ$64, 26, MATCH($B$1, resultados!$A$1:$ZZ$1, 0))</f>
        <v>#N/A</v>
      </c>
      <c r="B32" t="e">
        <f>INDEX(resultados!$A$2:$ZZ$64, 26, MATCH($B$2, resultados!$A$1:$ZZ$1, 0))</f>
        <v>#N/A</v>
      </c>
      <c r="C32" t="e">
        <f>INDEX(resultados!$A$2:$ZZ$64, 26, MATCH($B$3, resultados!$A$1:$ZZ$1, 0))</f>
        <v>#N/A</v>
      </c>
    </row>
    <row r="33" spans="1:3" x14ac:dyDescent="0.25">
      <c r="A33" t="e">
        <f>INDEX(resultados!$A$2:$ZZ$64, 27, MATCH($B$1, resultados!$A$1:$ZZ$1, 0))</f>
        <v>#N/A</v>
      </c>
      <c r="B33" t="e">
        <f>INDEX(resultados!$A$2:$ZZ$64, 27, MATCH($B$2, resultados!$A$1:$ZZ$1, 0))</f>
        <v>#N/A</v>
      </c>
      <c r="C33" t="e">
        <f>INDEX(resultados!$A$2:$ZZ$64, 27, MATCH($B$3, resultados!$A$1:$ZZ$1, 0))</f>
        <v>#N/A</v>
      </c>
    </row>
    <row r="34" spans="1:3" x14ac:dyDescent="0.25">
      <c r="A34" t="e">
        <f>INDEX(resultados!$A$2:$ZZ$64, 28, MATCH($B$1, resultados!$A$1:$ZZ$1, 0))</f>
        <v>#N/A</v>
      </c>
      <c r="B34" t="e">
        <f>INDEX(resultados!$A$2:$ZZ$64, 28, MATCH($B$2, resultados!$A$1:$ZZ$1, 0))</f>
        <v>#N/A</v>
      </c>
      <c r="C34" t="e">
        <f>INDEX(resultados!$A$2:$ZZ$64, 28, MATCH($B$3, resultados!$A$1:$ZZ$1, 0))</f>
        <v>#N/A</v>
      </c>
    </row>
    <row r="35" spans="1:3" x14ac:dyDescent="0.25">
      <c r="A35" t="e">
        <f>INDEX(resultados!$A$2:$ZZ$64, 29, MATCH($B$1, resultados!$A$1:$ZZ$1, 0))</f>
        <v>#N/A</v>
      </c>
      <c r="B35" t="e">
        <f>INDEX(resultados!$A$2:$ZZ$64, 29, MATCH($B$2, resultados!$A$1:$ZZ$1, 0))</f>
        <v>#N/A</v>
      </c>
      <c r="C35" t="e">
        <f>INDEX(resultados!$A$2:$ZZ$64, 29, MATCH($B$3, resultados!$A$1:$ZZ$1, 0))</f>
        <v>#N/A</v>
      </c>
    </row>
    <row r="36" spans="1:3" x14ac:dyDescent="0.25">
      <c r="A36" t="e">
        <f>INDEX(resultados!$A$2:$ZZ$64, 30, MATCH($B$1, resultados!$A$1:$ZZ$1, 0))</f>
        <v>#N/A</v>
      </c>
      <c r="B36" t="e">
        <f>INDEX(resultados!$A$2:$ZZ$64, 30, MATCH($B$2, resultados!$A$1:$ZZ$1, 0))</f>
        <v>#N/A</v>
      </c>
      <c r="C36" t="e">
        <f>INDEX(resultados!$A$2:$ZZ$64, 30, MATCH($B$3, resultados!$A$1:$ZZ$1, 0))</f>
        <v>#N/A</v>
      </c>
    </row>
    <row r="37" spans="1:3" x14ac:dyDescent="0.25">
      <c r="A37" t="e">
        <f>INDEX(resultados!$A$2:$ZZ$64, 31, MATCH($B$1, resultados!$A$1:$ZZ$1, 0))</f>
        <v>#N/A</v>
      </c>
      <c r="B37" t="e">
        <f>INDEX(resultados!$A$2:$ZZ$64, 31, MATCH($B$2, resultados!$A$1:$ZZ$1, 0))</f>
        <v>#N/A</v>
      </c>
      <c r="C37" t="e">
        <f>INDEX(resultados!$A$2:$ZZ$64, 31, MATCH($B$3, resultados!$A$1:$ZZ$1, 0))</f>
        <v>#N/A</v>
      </c>
    </row>
    <row r="38" spans="1:3" x14ac:dyDescent="0.25">
      <c r="A38" t="e">
        <f>INDEX(resultados!$A$2:$ZZ$64, 32, MATCH($B$1, resultados!$A$1:$ZZ$1, 0))</f>
        <v>#N/A</v>
      </c>
      <c r="B38" t="e">
        <f>INDEX(resultados!$A$2:$ZZ$64, 32, MATCH($B$2, resultados!$A$1:$ZZ$1, 0))</f>
        <v>#N/A</v>
      </c>
      <c r="C38" t="e">
        <f>INDEX(resultados!$A$2:$ZZ$64, 32, MATCH($B$3, resultados!$A$1:$ZZ$1, 0))</f>
        <v>#N/A</v>
      </c>
    </row>
    <row r="39" spans="1:3" x14ac:dyDescent="0.25">
      <c r="A39" t="e">
        <f>INDEX(resultados!$A$2:$ZZ$64, 33, MATCH($B$1, resultados!$A$1:$ZZ$1, 0))</f>
        <v>#N/A</v>
      </c>
      <c r="B39" t="e">
        <f>INDEX(resultados!$A$2:$ZZ$64, 33, MATCH($B$2, resultados!$A$1:$ZZ$1, 0))</f>
        <v>#N/A</v>
      </c>
      <c r="C39" t="e">
        <f>INDEX(resultados!$A$2:$ZZ$64, 33, MATCH($B$3, resultados!$A$1:$ZZ$1, 0))</f>
        <v>#N/A</v>
      </c>
    </row>
    <row r="40" spans="1:3" x14ac:dyDescent="0.25">
      <c r="A40" t="e">
        <f>INDEX(resultados!$A$2:$ZZ$64, 34, MATCH($B$1, resultados!$A$1:$ZZ$1, 0))</f>
        <v>#N/A</v>
      </c>
      <c r="B40" t="e">
        <f>INDEX(resultados!$A$2:$ZZ$64, 34, MATCH($B$2, resultados!$A$1:$ZZ$1, 0))</f>
        <v>#N/A</v>
      </c>
      <c r="C40" t="e">
        <f>INDEX(resultados!$A$2:$ZZ$64, 34, MATCH($B$3, resultados!$A$1:$ZZ$1, 0))</f>
        <v>#N/A</v>
      </c>
    </row>
    <row r="41" spans="1:3" x14ac:dyDescent="0.25">
      <c r="A41" t="e">
        <f>INDEX(resultados!$A$2:$ZZ$64, 35, MATCH($B$1, resultados!$A$1:$ZZ$1, 0))</f>
        <v>#N/A</v>
      </c>
      <c r="B41" t="e">
        <f>INDEX(resultados!$A$2:$ZZ$64, 35, MATCH($B$2, resultados!$A$1:$ZZ$1, 0))</f>
        <v>#N/A</v>
      </c>
      <c r="C41" t="e">
        <f>INDEX(resultados!$A$2:$ZZ$64, 35, MATCH($B$3, resultados!$A$1:$ZZ$1, 0))</f>
        <v>#N/A</v>
      </c>
    </row>
    <row r="42" spans="1:3" x14ac:dyDescent="0.25">
      <c r="A42" t="e">
        <f>INDEX(resultados!$A$2:$ZZ$64, 36, MATCH($B$1, resultados!$A$1:$ZZ$1, 0))</f>
        <v>#N/A</v>
      </c>
      <c r="B42" t="e">
        <f>INDEX(resultados!$A$2:$ZZ$64, 36, MATCH($B$2, resultados!$A$1:$ZZ$1, 0))</f>
        <v>#N/A</v>
      </c>
      <c r="C42" t="e">
        <f>INDEX(resultados!$A$2:$ZZ$64, 36, MATCH($B$3, resultados!$A$1:$ZZ$1, 0))</f>
        <v>#N/A</v>
      </c>
    </row>
    <row r="43" spans="1:3" x14ac:dyDescent="0.25">
      <c r="A43" t="e">
        <f>INDEX(resultados!$A$2:$ZZ$64, 37, MATCH($B$1, resultados!$A$1:$ZZ$1, 0))</f>
        <v>#N/A</v>
      </c>
      <c r="B43" t="e">
        <f>INDEX(resultados!$A$2:$ZZ$64, 37, MATCH($B$2, resultados!$A$1:$ZZ$1, 0))</f>
        <v>#N/A</v>
      </c>
      <c r="C43" t="e">
        <f>INDEX(resultados!$A$2:$ZZ$64, 37, MATCH($B$3, resultados!$A$1:$ZZ$1, 0))</f>
        <v>#N/A</v>
      </c>
    </row>
    <row r="44" spans="1:3" x14ac:dyDescent="0.25">
      <c r="A44" t="e">
        <f>INDEX(resultados!$A$2:$ZZ$64, 38, MATCH($B$1, resultados!$A$1:$ZZ$1, 0))</f>
        <v>#N/A</v>
      </c>
      <c r="B44" t="e">
        <f>INDEX(resultados!$A$2:$ZZ$64, 38, MATCH($B$2, resultados!$A$1:$ZZ$1, 0))</f>
        <v>#N/A</v>
      </c>
      <c r="C44" t="e">
        <f>INDEX(resultados!$A$2:$ZZ$64, 38, MATCH($B$3, resultados!$A$1:$ZZ$1, 0))</f>
        <v>#N/A</v>
      </c>
    </row>
    <row r="45" spans="1:3" x14ac:dyDescent="0.25">
      <c r="A45" t="e">
        <f>INDEX(resultados!$A$2:$ZZ$64, 39, MATCH($B$1, resultados!$A$1:$ZZ$1, 0))</f>
        <v>#N/A</v>
      </c>
      <c r="B45" t="e">
        <f>INDEX(resultados!$A$2:$ZZ$64, 39, MATCH($B$2, resultados!$A$1:$ZZ$1, 0))</f>
        <v>#N/A</v>
      </c>
      <c r="C45" t="e">
        <f>INDEX(resultados!$A$2:$ZZ$64, 39, MATCH($B$3, resultados!$A$1:$ZZ$1, 0))</f>
        <v>#N/A</v>
      </c>
    </row>
    <row r="46" spans="1:3" x14ac:dyDescent="0.25">
      <c r="A46" t="e">
        <f>INDEX(resultados!$A$2:$ZZ$64, 40, MATCH($B$1, resultados!$A$1:$ZZ$1, 0))</f>
        <v>#N/A</v>
      </c>
      <c r="B46" t="e">
        <f>INDEX(resultados!$A$2:$ZZ$64, 40, MATCH($B$2, resultados!$A$1:$ZZ$1, 0))</f>
        <v>#N/A</v>
      </c>
      <c r="C46" t="e">
        <f>INDEX(resultados!$A$2:$ZZ$64, 40, MATCH($B$3, resultados!$A$1:$ZZ$1, 0))</f>
        <v>#N/A</v>
      </c>
    </row>
    <row r="47" spans="1:3" x14ac:dyDescent="0.25">
      <c r="A47" t="e">
        <f>INDEX(resultados!$A$2:$ZZ$64, 41, MATCH($B$1, resultados!$A$1:$ZZ$1, 0))</f>
        <v>#N/A</v>
      </c>
      <c r="B47" t="e">
        <f>INDEX(resultados!$A$2:$ZZ$64, 41, MATCH($B$2, resultados!$A$1:$ZZ$1, 0))</f>
        <v>#N/A</v>
      </c>
      <c r="C47" t="e">
        <f>INDEX(resultados!$A$2:$ZZ$64, 41, MATCH($B$3, resultados!$A$1:$ZZ$1, 0))</f>
        <v>#N/A</v>
      </c>
    </row>
    <row r="48" spans="1:3" x14ac:dyDescent="0.25">
      <c r="A48" t="e">
        <f>INDEX(resultados!$A$2:$ZZ$64, 42, MATCH($B$1, resultados!$A$1:$ZZ$1, 0))</f>
        <v>#N/A</v>
      </c>
      <c r="B48" t="e">
        <f>INDEX(resultados!$A$2:$ZZ$64, 42, MATCH($B$2, resultados!$A$1:$ZZ$1, 0))</f>
        <v>#N/A</v>
      </c>
      <c r="C48" t="e">
        <f>INDEX(resultados!$A$2:$ZZ$64, 42, MATCH($B$3, resultados!$A$1:$ZZ$1, 0))</f>
        <v>#N/A</v>
      </c>
    </row>
    <row r="49" spans="1:3" x14ac:dyDescent="0.25">
      <c r="A49" t="e">
        <f>INDEX(resultados!$A$2:$ZZ$64, 43, MATCH($B$1, resultados!$A$1:$ZZ$1, 0))</f>
        <v>#N/A</v>
      </c>
      <c r="B49" t="e">
        <f>INDEX(resultados!$A$2:$ZZ$64, 43, MATCH($B$2, resultados!$A$1:$ZZ$1, 0))</f>
        <v>#N/A</v>
      </c>
      <c r="C49" t="e">
        <f>INDEX(resultados!$A$2:$ZZ$64, 43, MATCH($B$3, resultados!$A$1:$ZZ$1, 0))</f>
        <v>#N/A</v>
      </c>
    </row>
    <row r="50" spans="1:3" x14ac:dyDescent="0.25">
      <c r="A50" t="e">
        <f>INDEX(resultados!$A$2:$ZZ$64, 44, MATCH($B$1, resultados!$A$1:$ZZ$1, 0))</f>
        <v>#N/A</v>
      </c>
      <c r="B50" t="e">
        <f>INDEX(resultados!$A$2:$ZZ$64, 44, MATCH($B$2, resultados!$A$1:$ZZ$1, 0))</f>
        <v>#N/A</v>
      </c>
      <c r="C50" t="e">
        <f>INDEX(resultados!$A$2:$ZZ$64, 44, MATCH($B$3, resultados!$A$1:$ZZ$1, 0))</f>
        <v>#N/A</v>
      </c>
    </row>
    <row r="51" spans="1:3" x14ac:dyDescent="0.25">
      <c r="A51" t="e">
        <f>INDEX(resultados!$A$2:$ZZ$64, 45, MATCH($B$1, resultados!$A$1:$ZZ$1, 0))</f>
        <v>#N/A</v>
      </c>
      <c r="B51" t="e">
        <f>INDEX(resultados!$A$2:$ZZ$64, 45, MATCH($B$2, resultados!$A$1:$ZZ$1, 0))</f>
        <v>#N/A</v>
      </c>
      <c r="C51" t="e">
        <f>INDEX(resultados!$A$2:$ZZ$64, 45, MATCH($B$3, resultados!$A$1:$ZZ$1, 0))</f>
        <v>#N/A</v>
      </c>
    </row>
    <row r="52" spans="1:3" x14ac:dyDescent="0.25">
      <c r="A52" t="e">
        <f>INDEX(resultados!$A$2:$ZZ$64, 46, MATCH($B$1, resultados!$A$1:$ZZ$1, 0))</f>
        <v>#N/A</v>
      </c>
      <c r="B52" t="e">
        <f>INDEX(resultados!$A$2:$ZZ$64, 46, MATCH($B$2, resultados!$A$1:$ZZ$1, 0))</f>
        <v>#N/A</v>
      </c>
      <c r="C52" t="e">
        <f>INDEX(resultados!$A$2:$ZZ$64, 46, MATCH($B$3, resultados!$A$1:$ZZ$1, 0))</f>
        <v>#N/A</v>
      </c>
    </row>
    <row r="53" spans="1:3" x14ac:dyDescent="0.25">
      <c r="A53" t="e">
        <f>INDEX(resultados!$A$2:$ZZ$64, 47, MATCH($B$1, resultados!$A$1:$ZZ$1, 0))</f>
        <v>#N/A</v>
      </c>
      <c r="B53" t="e">
        <f>INDEX(resultados!$A$2:$ZZ$64, 47, MATCH($B$2, resultados!$A$1:$ZZ$1, 0))</f>
        <v>#N/A</v>
      </c>
      <c r="C53" t="e">
        <f>INDEX(resultados!$A$2:$ZZ$64, 47, MATCH($B$3, resultados!$A$1:$ZZ$1, 0))</f>
        <v>#N/A</v>
      </c>
    </row>
    <row r="54" spans="1:3" x14ac:dyDescent="0.25">
      <c r="A54" t="e">
        <f>INDEX(resultados!$A$2:$ZZ$64, 48, MATCH($B$1, resultados!$A$1:$ZZ$1, 0))</f>
        <v>#N/A</v>
      </c>
      <c r="B54" t="e">
        <f>INDEX(resultados!$A$2:$ZZ$64, 48, MATCH($B$2, resultados!$A$1:$ZZ$1, 0))</f>
        <v>#N/A</v>
      </c>
      <c r="C54" t="e">
        <f>INDEX(resultados!$A$2:$ZZ$64, 48, MATCH($B$3, resultados!$A$1:$ZZ$1, 0))</f>
        <v>#N/A</v>
      </c>
    </row>
    <row r="55" spans="1:3" x14ac:dyDescent="0.25">
      <c r="A55" t="e">
        <f>INDEX(resultados!$A$2:$ZZ$64, 49, MATCH($B$1, resultados!$A$1:$ZZ$1, 0))</f>
        <v>#N/A</v>
      </c>
      <c r="B55" t="e">
        <f>INDEX(resultados!$A$2:$ZZ$64, 49, MATCH($B$2, resultados!$A$1:$ZZ$1, 0))</f>
        <v>#N/A</v>
      </c>
      <c r="C55" t="e">
        <f>INDEX(resultados!$A$2:$ZZ$64, 49, MATCH($B$3, resultados!$A$1:$ZZ$1, 0))</f>
        <v>#N/A</v>
      </c>
    </row>
    <row r="56" spans="1:3" x14ac:dyDescent="0.25">
      <c r="A56" t="e">
        <f>INDEX(resultados!$A$2:$ZZ$64, 50, MATCH($B$1, resultados!$A$1:$ZZ$1, 0))</f>
        <v>#N/A</v>
      </c>
      <c r="B56" t="e">
        <f>INDEX(resultados!$A$2:$ZZ$64, 50, MATCH($B$2, resultados!$A$1:$ZZ$1, 0))</f>
        <v>#N/A</v>
      </c>
      <c r="C56" t="e">
        <f>INDEX(resultados!$A$2:$ZZ$64, 50, MATCH($B$3, resultados!$A$1:$ZZ$1, 0))</f>
        <v>#N/A</v>
      </c>
    </row>
    <row r="57" spans="1:3" x14ac:dyDescent="0.25">
      <c r="A57" t="e">
        <f>INDEX(resultados!$A$2:$ZZ$64, 51, MATCH($B$1, resultados!$A$1:$ZZ$1, 0))</f>
        <v>#N/A</v>
      </c>
      <c r="B57" t="e">
        <f>INDEX(resultados!$A$2:$ZZ$64, 51, MATCH($B$2, resultados!$A$1:$ZZ$1, 0))</f>
        <v>#N/A</v>
      </c>
      <c r="C57" t="e">
        <f>INDEX(resultados!$A$2:$ZZ$64, 51, MATCH($B$3, resultados!$A$1:$ZZ$1, 0))</f>
        <v>#N/A</v>
      </c>
    </row>
    <row r="58" spans="1:3" x14ac:dyDescent="0.25">
      <c r="A58" t="e">
        <f>INDEX(resultados!$A$2:$ZZ$64, 52, MATCH($B$1, resultados!$A$1:$ZZ$1, 0))</f>
        <v>#N/A</v>
      </c>
      <c r="B58" t="e">
        <f>INDEX(resultados!$A$2:$ZZ$64, 52, MATCH($B$2, resultados!$A$1:$ZZ$1, 0))</f>
        <v>#N/A</v>
      </c>
      <c r="C58" t="e">
        <f>INDEX(resultados!$A$2:$ZZ$64, 52, MATCH($B$3, resultados!$A$1:$ZZ$1, 0))</f>
        <v>#N/A</v>
      </c>
    </row>
    <row r="59" spans="1:3" x14ac:dyDescent="0.25">
      <c r="A59" t="e">
        <f>INDEX(resultados!$A$2:$ZZ$64, 53, MATCH($B$1, resultados!$A$1:$ZZ$1, 0))</f>
        <v>#N/A</v>
      </c>
      <c r="B59" t="e">
        <f>INDEX(resultados!$A$2:$ZZ$64, 53, MATCH($B$2, resultados!$A$1:$ZZ$1, 0))</f>
        <v>#N/A</v>
      </c>
      <c r="C59" t="e">
        <f>INDEX(resultados!$A$2:$ZZ$64, 53, MATCH($B$3, resultados!$A$1:$ZZ$1, 0))</f>
        <v>#N/A</v>
      </c>
    </row>
    <row r="60" spans="1:3" x14ac:dyDescent="0.25">
      <c r="A60" t="e">
        <f>INDEX(resultados!$A$2:$ZZ$64, 54, MATCH($B$1, resultados!$A$1:$ZZ$1, 0))</f>
        <v>#N/A</v>
      </c>
      <c r="B60" t="e">
        <f>INDEX(resultados!$A$2:$ZZ$64, 54, MATCH($B$2, resultados!$A$1:$ZZ$1, 0))</f>
        <v>#N/A</v>
      </c>
      <c r="C60" t="e">
        <f>INDEX(resultados!$A$2:$ZZ$64, 54, MATCH($B$3, resultados!$A$1:$ZZ$1, 0))</f>
        <v>#N/A</v>
      </c>
    </row>
    <row r="61" spans="1:3" x14ac:dyDescent="0.25">
      <c r="A61" t="e">
        <f>INDEX(resultados!$A$2:$ZZ$64, 55, MATCH($B$1, resultados!$A$1:$ZZ$1, 0))</f>
        <v>#N/A</v>
      </c>
      <c r="B61" t="e">
        <f>INDEX(resultados!$A$2:$ZZ$64, 55, MATCH($B$2, resultados!$A$1:$ZZ$1, 0))</f>
        <v>#N/A</v>
      </c>
      <c r="C61" t="e">
        <f>INDEX(resultados!$A$2:$ZZ$64, 55, MATCH($B$3, resultados!$A$1:$ZZ$1, 0))</f>
        <v>#N/A</v>
      </c>
    </row>
    <row r="62" spans="1:3" x14ac:dyDescent="0.25">
      <c r="A62" t="e">
        <f>INDEX(resultados!$A$2:$ZZ$64, 56, MATCH($B$1, resultados!$A$1:$ZZ$1, 0))</f>
        <v>#N/A</v>
      </c>
      <c r="B62" t="e">
        <f>INDEX(resultados!$A$2:$ZZ$64, 56, MATCH($B$2, resultados!$A$1:$ZZ$1, 0))</f>
        <v>#N/A</v>
      </c>
      <c r="C62" t="e">
        <f>INDEX(resultados!$A$2:$ZZ$64, 56, MATCH($B$3, resultados!$A$1:$ZZ$1, 0))</f>
        <v>#N/A</v>
      </c>
    </row>
    <row r="63" spans="1:3" x14ac:dyDescent="0.25">
      <c r="A63" t="e">
        <f>INDEX(resultados!$A$2:$ZZ$64, 57, MATCH($B$1, resultados!$A$1:$ZZ$1, 0))</f>
        <v>#N/A</v>
      </c>
      <c r="B63" t="e">
        <f>INDEX(resultados!$A$2:$ZZ$64, 57, MATCH($B$2, resultados!$A$1:$ZZ$1, 0))</f>
        <v>#N/A</v>
      </c>
      <c r="C63" t="e">
        <f>INDEX(resultados!$A$2:$ZZ$64, 57, MATCH($B$3, resultados!$A$1:$ZZ$1, 0))</f>
        <v>#N/A</v>
      </c>
    </row>
    <row r="64" spans="1:3" x14ac:dyDescent="0.25">
      <c r="A64" t="e">
        <f>INDEX(resultados!$A$2:$ZZ$64, 58, MATCH($B$1, resultados!$A$1:$ZZ$1, 0))</f>
        <v>#N/A</v>
      </c>
      <c r="B64" t="e">
        <f>INDEX(resultados!$A$2:$ZZ$64, 58, MATCH($B$2, resultados!$A$1:$ZZ$1, 0))</f>
        <v>#N/A</v>
      </c>
      <c r="C64" t="e">
        <f>INDEX(resultados!$A$2:$ZZ$64, 58, MATCH($B$3, resultados!$A$1:$ZZ$1, 0))</f>
        <v>#N/A</v>
      </c>
    </row>
    <row r="65" spans="1:3" x14ac:dyDescent="0.25">
      <c r="A65" t="e">
        <f>INDEX(resultados!$A$2:$ZZ$64, 59, MATCH($B$1, resultados!$A$1:$ZZ$1, 0))</f>
        <v>#N/A</v>
      </c>
      <c r="B65" t="e">
        <f>INDEX(resultados!$A$2:$ZZ$64, 59, MATCH($B$2, resultados!$A$1:$ZZ$1, 0))</f>
        <v>#N/A</v>
      </c>
      <c r="C65" t="e">
        <f>INDEX(resultados!$A$2:$ZZ$64, 59, MATCH($B$3, resultados!$A$1:$ZZ$1, 0))</f>
        <v>#N/A</v>
      </c>
    </row>
    <row r="66" spans="1:3" x14ac:dyDescent="0.25">
      <c r="A66" t="e">
        <f>INDEX(resultados!$A$2:$ZZ$64, 60, MATCH($B$1, resultados!$A$1:$ZZ$1, 0))</f>
        <v>#N/A</v>
      </c>
      <c r="B66" t="e">
        <f>INDEX(resultados!$A$2:$ZZ$64, 60, MATCH($B$2, resultados!$A$1:$ZZ$1, 0))</f>
        <v>#N/A</v>
      </c>
      <c r="C66" t="e">
        <f>INDEX(resultados!$A$2:$ZZ$64, 60, MATCH($B$3, resultados!$A$1:$ZZ$1, 0))</f>
        <v>#N/A</v>
      </c>
    </row>
    <row r="67" spans="1:3" x14ac:dyDescent="0.25">
      <c r="A67" t="e">
        <f>INDEX(resultados!$A$2:$ZZ$64, 61, MATCH($B$1, resultados!$A$1:$ZZ$1, 0))</f>
        <v>#N/A</v>
      </c>
      <c r="B67" t="e">
        <f>INDEX(resultados!$A$2:$ZZ$64, 61, MATCH($B$2, resultados!$A$1:$ZZ$1, 0))</f>
        <v>#N/A</v>
      </c>
      <c r="C67" t="e">
        <f>INDEX(resultados!$A$2:$ZZ$64, 61, MATCH($B$3, resultados!$A$1:$ZZ$1, 0))</f>
        <v>#N/A</v>
      </c>
    </row>
    <row r="68" spans="1:3" x14ac:dyDescent="0.25">
      <c r="A68" t="e">
        <f>INDEX(resultados!$A$2:$ZZ$64, 62, MATCH($B$1, resultados!$A$1:$ZZ$1, 0))</f>
        <v>#N/A</v>
      </c>
      <c r="B68" t="e">
        <f>INDEX(resultados!$A$2:$ZZ$64, 62, MATCH($B$2, resultados!$A$1:$ZZ$1, 0))</f>
        <v>#N/A</v>
      </c>
      <c r="C68" t="e">
        <f>INDEX(resultados!$A$2:$ZZ$64, 62, MATCH($B$3, resultados!$A$1:$ZZ$1, 0))</f>
        <v>#N/A</v>
      </c>
    </row>
    <row r="69" spans="1:3" x14ac:dyDescent="0.25">
      <c r="A69" t="e">
        <f>INDEX(resultados!$A$2:$ZZ$64, 63, MATCH($B$1, resultados!$A$1:$ZZ$1, 0))</f>
        <v>#N/A</v>
      </c>
      <c r="B69" t="e">
        <f>INDEX(resultados!$A$2:$ZZ$64, 63, MATCH($B$2, resultados!$A$1:$ZZ$1, 0))</f>
        <v>#N/A</v>
      </c>
      <c r="C69" t="e">
        <f>INDEX(resultados!$A$2:$ZZ$64, 63,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4.3437999999999999</v>
      </c>
      <c r="E2">
        <v>23.02</v>
      </c>
      <c r="F2">
        <v>19.79</v>
      </c>
      <c r="G2">
        <v>13.34</v>
      </c>
      <c r="H2">
        <v>0.24</v>
      </c>
      <c r="I2">
        <v>89</v>
      </c>
      <c r="J2">
        <v>71.52</v>
      </c>
      <c r="K2">
        <v>32.270000000000003</v>
      </c>
      <c r="L2">
        <v>1</v>
      </c>
      <c r="M2">
        <v>40</v>
      </c>
      <c r="N2">
        <v>8.25</v>
      </c>
      <c r="O2">
        <v>9054.6</v>
      </c>
      <c r="P2">
        <v>116.33</v>
      </c>
      <c r="Q2">
        <v>2472.4699999999998</v>
      </c>
      <c r="R2">
        <v>202.2</v>
      </c>
      <c r="S2">
        <v>83.58</v>
      </c>
      <c r="T2">
        <v>54879.65</v>
      </c>
      <c r="U2">
        <v>0.41</v>
      </c>
      <c r="V2">
        <v>0.71</v>
      </c>
      <c r="W2">
        <v>4.2</v>
      </c>
      <c r="X2">
        <v>3.36</v>
      </c>
      <c r="Y2">
        <v>2</v>
      </c>
      <c r="Z2">
        <v>10</v>
      </c>
      <c r="AA2">
        <v>120.86702070980949</v>
      </c>
      <c r="AB2">
        <v>165.37559001171019</v>
      </c>
      <c r="AC2">
        <v>149.59237580713659</v>
      </c>
      <c r="AD2">
        <v>120867.0207098095</v>
      </c>
      <c r="AE2">
        <v>165375.59001171021</v>
      </c>
      <c r="AF2">
        <v>4.7656621829564156E-6</v>
      </c>
      <c r="AG2">
        <v>8</v>
      </c>
      <c r="AH2">
        <v>149592.37580713659</v>
      </c>
    </row>
    <row r="3" spans="1:34" x14ac:dyDescent="0.25">
      <c r="A3">
        <v>1</v>
      </c>
      <c r="B3">
        <v>30</v>
      </c>
      <c r="C3" t="s">
        <v>34</v>
      </c>
      <c r="D3">
        <v>4.3895999999999997</v>
      </c>
      <c r="E3">
        <v>22.78</v>
      </c>
      <c r="F3">
        <v>19.63</v>
      </c>
      <c r="G3">
        <v>14.02</v>
      </c>
      <c r="H3">
        <v>0.48</v>
      </c>
      <c r="I3">
        <v>84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115.74</v>
      </c>
      <c r="Q3">
        <v>2473.5700000000002</v>
      </c>
      <c r="R3">
        <v>195.33</v>
      </c>
      <c r="S3">
        <v>83.58</v>
      </c>
      <c r="T3">
        <v>51467.43</v>
      </c>
      <c r="U3">
        <v>0.43</v>
      </c>
      <c r="V3">
        <v>0.72</v>
      </c>
      <c r="W3">
        <v>4.2300000000000004</v>
      </c>
      <c r="X3">
        <v>3.2</v>
      </c>
      <c r="Y3">
        <v>2</v>
      </c>
      <c r="Z3">
        <v>10</v>
      </c>
      <c r="AA3">
        <v>119.91794561163491</v>
      </c>
      <c r="AB3">
        <v>164.07702359215011</v>
      </c>
      <c r="AC3">
        <v>148.41774274410949</v>
      </c>
      <c r="AD3">
        <v>119917.9456116349</v>
      </c>
      <c r="AE3">
        <v>164077.0235921501</v>
      </c>
      <c r="AF3">
        <v>4.8159101980536594E-6</v>
      </c>
      <c r="AG3">
        <v>8</v>
      </c>
      <c r="AH3">
        <v>148417.74274410951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3.7984</v>
      </c>
      <c r="E2">
        <v>26.33</v>
      </c>
      <c r="F2">
        <v>22.78</v>
      </c>
      <c r="G2">
        <v>8.24</v>
      </c>
      <c r="H2">
        <v>0.43</v>
      </c>
      <c r="I2">
        <v>166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90.23</v>
      </c>
      <c r="Q2">
        <v>2474.77</v>
      </c>
      <c r="R2">
        <v>297.04000000000002</v>
      </c>
      <c r="S2">
        <v>83.58</v>
      </c>
      <c r="T2">
        <v>101914.59</v>
      </c>
      <c r="U2">
        <v>0.28000000000000003</v>
      </c>
      <c r="V2">
        <v>0.62</v>
      </c>
      <c r="W2">
        <v>4.46</v>
      </c>
      <c r="X2">
        <v>6.35</v>
      </c>
      <c r="Y2">
        <v>2</v>
      </c>
      <c r="Z2">
        <v>10</v>
      </c>
      <c r="AA2">
        <v>121.0165542547347</v>
      </c>
      <c r="AB2">
        <v>165.58018840483109</v>
      </c>
      <c r="AC2">
        <v>149.7774476167738</v>
      </c>
      <c r="AD2">
        <v>121016.5542547347</v>
      </c>
      <c r="AE2">
        <v>165580.1884048311</v>
      </c>
      <c r="AF2">
        <v>4.4727775930505536E-6</v>
      </c>
      <c r="AG2">
        <v>9</v>
      </c>
      <c r="AH2">
        <v>149777.4476167738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3.1536</v>
      </c>
      <c r="E2">
        <v>31.71</v>
      </c>
      <c r="F2">
        <v>23.94</v>
      </c>
      <c r="G2">
        <v>7.48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190</v>
      </c>
      <c r="N2">
        <v>22.98</v>
      </c>
      <c r="O2">
        <v>17723.39</v>
      </c>
      <c r="P2">
        <v>262.60000000000002</v>
      </c>
      <c r="Q2">
        <v>2472.9299999999998</v>
      </c>
      <c r="R2">
        <v>343.04</v>
      </c>
      <c r="S2">
        <v>83.58</v>
      </c>
      <c r="T2">
        <v>124783.56</v>
      </c>
      <c r="U2">
        <v>0.24</v>
      </c>
      <c r="V2">
        <v>0.59</v>
      </c>
      <c r="W2">
        <v>4.3099999999999996</v>
      </c>
      <c r="X2">
        <v>7.5</v>
      </c>
      <c r="Y2">
        <v>2</v>
      </c>
      <c r="Z2">
        <v>10</v>
      </c>
      <c r="AA2">
        <v>256.06957118941369</v>
      </c>
      <c r="AB2">
        <v>350.36568429337052</v>
      </c>
      <c r="AC2">
        <v>316.92727512584207</v>
      </c>
      <c r="AD2">
        <v>256069.57118941369</v>
      </c>
      <c r="AE2">
        <v>350365.68429337052</v>
      </c>
      <c r="AF2">
        <v>3.1055590138775399E-6</v>
      </c>
      <c r="AG2">
        <v>11</v>
      </c>
      <c r="AH2">
        <v>316927.27512584208</v>
      </c>
    </row>
    <row r="3" spans="1:34" x14ac:dyDescent="0.25">
      <c r="A3">
        <v>1</v>
      </c>
      <c r="B3">
        <v>70</v>
      </c>
      <c r="C3" t="s">
        <v>34</v>
      </c>
      <c r="D3">
        <v>4.2872000000000003</v>
      </c>
      <c r="E3">
        <v>23.33</v>
      </c>
      <c r="F3">
        <v>19.07</v>
      </c>
      <c r="G3">
        <v>16.350000000000001</v>
      </c>
      <c r="H3">
        <v>0.25</v>
      </c>
      <c r="I3">
        <v>70</v>
      </c>
      <c r="J3">
        <v>143.16999999999999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191.18</v>
      </c>
      <c r="Q3">
        <v>2471.9</v>
      </c>
      <c r="R3">
        <v>180.86</v>
      </c>
      <c r="S3">
        <v>83.58</v>
      </c>
      <c r="T3">
        <v>44303.88</v>
      </c>
      <c r="U3">
        <v>0.46</v>
      </c>
      <c r="V3">
        <v>0.74</v>
      </c>
      <c r="W3">
        <v>4.09</v>
      </c>
      <c r="X3">
        <v>2.65</v>
      </c>
      <c r="Y3">
        <v>2</v>
      </c>
      <c r="Z3">
        <v>10</v>
      </c>
      <c r="AA3">
        <v>157.96769309636559</v>
      </c>
      <c r="AB3">
        <v>216.1383667371193</v>
      </c>
      <c r="AC3">
        <v>195.51042436789351</v>
      </c>
      <c r="AD3">
        <v>157967.69309636561</v>
      </c>
      <c r="AE3">
        <v>216138.3667371193</v>
      </c>
      <c r="AF3">
        <v>4.2218900952231707E-6</v>
      </c>
      <c r="AG3">
        <v>8</v>
      </c>
      <c r="AH3">
        <v>195510.42436789349</v>
      </c>
    </row>
    <row r="4" spans="1:34" x14ac:dyDescent="0.25">
      <c r="A4">
        <v>2</v>
      </c>
      <c r="B4">
        <v>70</v>
      </c>
      <c r="C4" t="s">
        <v>34</v>
      </c>
      <c r="D4">
        <v>4.6996000000000002</v>
      </c>
      <c r="E4">
        <v>21.28</v>
      </c>
      <c r="F4">
        <v>17.89</v>
      </c>
      <c r="G4">
        <v>26.84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29</v>
      </c>
      <c r="N4">
        <v>23.71</v>
      </c>
      <c r="O4">
        <v>18060.849999999999</v>
      </c>
      <c r="P4">
        <v>160.62</v>
      </c>
      <c r="Q4">
        <v>2472.3200000000002</v>
      </c>
      <c r="R4">
        <v>140.94</v>
      </c>
      <c r="S4">
        <v>83.58</v>
      </c>
      <c r="T4">
        <v>24494.91</v>
      </c>
      <c r="U4">
        <v>0.59</v>
      </c>
      <c r="V4">
        <v>0.79</v>
      </c>
      <c r="W4">
        <v>4.0599999999999996</v>
      </c>
      <c r="X4">
        <v>1.47</v>
      </c>
      <c r="Y4">
        <v>2</v>
      </c>
      <c r="Z4">
        <v>10</v>
      </c>
      <c r="AA4">
        <v>131.26492764498499</v>
      </c>
      <c r="AB4">
        <v>179.60246500368899</v>
      </c>
      <c r="AC4">
        <v>162.46145781742999</v>
      </c>
      <c r="AD4">
        <v>131264.927644985</v>
      </c>
      <c r="AE4">
        <v>179602.46500368899</v>
      </c>
      <c r="AF4">
        <v>4.6280077186767139E-6</v>
      </c>
      <c r="AG4">
        <v>7</v>
      </c>
      <c r="AH4">
        <v>162461.45781743</v>
      </c>
    </row>
    <row r="5" spans="1:34" x14ac:dyDescent="0.25">
      <c r="A5">
        <v>3</v>
      </c>
      <c r="B5">
        <v>70</v>
      </c>
      <c r="C5" t="s">
        <v>34</v>
      </c>
      <c r="D5">
        <v>4.7404999999999999</v>
      </c>
      <c r="E5">
        <v>21.09</v>
      </c>
      <c r="F5">
        <v>17.8</v>
      </c>
      <c r="G5">
        <v>28.86</v>
      </c>
      <c r="H5">
        <v>0.49</v>
      </c>
      <c r="I5">
        <v>37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156.9</v>
      </c>
      <c r="Q5">
        <v>2472.06</v>
      </c>
      <c r="R5">
        <v>136.72</v>
      </c>
      <c r="S5">
        <v>83.58</v>
      </c>
      <c r="T5">
        <v>22399.17</v>
      </c>
      <c r="U5">
        <v>0.61</v>
      </c>
      <c r="V5">
        <v>0.79</v>
      </c>
      <c r="W5">
        <v>4.08</v>
      </c>
      <c r="X5">
        <v>1.37</v>
      </c>
      <c r="Y5">
        <v>2</v>
      </c>
      <c r="Z5">
        <v>10</v>
      </c>
      <c r="AA5">
        <v>129.46082343406459</v>
      </c>
      <c r="AB5">
        <v>177.13401003084849</v>
      </c>
      <c r="AC5">
        <v>160.2285887226983</v>
      </c>
      <c r="AD5">
        <v>129460.8234340646</v>
      </c>
      <c r="AE5">
        <v>177134.0100308485</v>
      </c>
      <c r="AF5">
        <v>4.6682846604789689E-6</v>
      </c>
      <c r="AG5">
        <v>7</v>
      </c>
      <c r="AH5">
        <v>160228.5887226983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2.6795</v>
      </c>
      <c r="E2">
        <v>37.32</v>
      </c>
      <c r="F2">
        <v>26.15</v>
      </c>
      <c r="G2">
        <v>6.38</v>
      </c>
      <c r="H2">
        <v>0.1</v>
      </c>
      <c r="I2">
        <v>246</v>
      </c>
      <c r="J2">
        <v>176.73</v>
      </c>
      <c r="K2">
        <v>52.44</v>
      </c>
      <c r="L2">
        <v>1</v>
      </c>
      <c r="M2">
        <v>244</v>
      </c>
      <c r="N2">
        <v>33.29</v>
      </c>
      <c r="O2">
        <v>22031.19</v>
      </c>
      <c r="P2">
        <v>336.2</v>
      </c>
      <c r="Q2">
        <v>2473.61</v>
      </c>
      <c r="R2">
        <v>417.23</v>
      </c>
      <c r="S2">
        <v>83.58</v>
      </c>
      <c r="T2">
        <v>161608.19</v>
      </c>
      <c r="U2">
        <v>0.2</v>
      </c>
      <c r="V2">
        <v>0.54</v>
      </c>
      <c r="W2">
        <v>4.4000000000000004</v>
      </c>
      <c r="X2">
        <v>9.7200000000000006</v>
      </c>
      <c r="Y2">
        <v>2</v>
      </c>
      <c r="Z2">
        <v>10</v>
      </c>
      <c r="AA2">
        <v>354.02419856140318</v>
      </c>
      <c r="AB2">
        <v>484.39152691705891</v>
      </c>
      <c r="AC2">
        <v>438.16187943587198</v>
      </c>
      <c r="AD2">
        <v>354024.19856140332</v>
      </c>
      <c r="AE2">
        <v>484391.52691705892</v>
      </c>
      <c r="AF2">
        <v>2.5427172771220271E-6</v>
      </c>
      <c r="AG2">
        <v>13</v>
      </c>
      <c r="AH2">
        <v>438161.87943587202</v>
      </c>
    </row>
    <row r="3" spans="1:34" x14ac:dyDescent="0.25">
      <c r="A3">
        <v>1</v>
      </c>
      <c r="B3">
        <v>90</v>
      </c>
      <c r="C3" t="s">
        <v>34</v>
      </c>
      <c r="D3">
        <v>3.9546000000000001</v>
      </c>
      <c r="E3">
        <v>25.29</v>
      </c>
      <c r="F3">
        <v>19.739999999999998</v>
      </c>
      <c r="G3">
        <v>13.46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33.770000000000003</v>
      </c>
      <c r="O3">
        <v>22213.89</v>
      </c>
      <c r="P3">
        <v>240.39</v>
      </c>
      <c r="Q3">
        <v>2472.4499999999998</v>
      </c>
      <c r="R3">
        <v>202.46</v>
      </c>
      <c r="S3">
        <v>83.58</v>
      </c>
      <c r="T3">
        <v>55012.88</v>
      </c>
      <c r="U3">
        <v>0.41</v>
      </c>
      <c r="V3">
        <v>0.71</v>
      </c>
      <c r="W3">
        <v>4.13</v>
      </c>
      <c r="X3">
        <v>3.31</v>
      </c>
      <c r="Y3">
        <v>2</v>
      </c>
      <c r="Z3">
        <v>10</v>
      </c>
      <c r="AA3">
        <v>197.43014605348429</v>
      </c>
      <c r="AB3">
        <v>270.13263583357559</v>
      </c>
      <c r="AC3">
        <v>244.3515562032338</v>
      </c>
      <c r="AD3">
        <v>197430.14605348429</v>
      </c>
      <c r="AE3">
        <v>270132.63583357562</v>
      </c>
      <c r="AF3">
        <v>3.7527261593979359E-6</v>
      </c>
      <c r="AG3">
        <v>9</v>
      </c>
      <c r="AH3">
        <v>244351.55620323381</v>
      </c>
    </row>
    <row r="4" spans="1:34" x14ac:dyDescent="0.25">
      <c r="A4">
        <v>2</v>
      </c>
      <c r="B4">
        <v>90</v>
      </c>
      <c r="C4" t="s">
        <v>34</v>
      </c>
      <c r="D4">
        <v>4.4321000000000002</v>
      </c>
      <c r="E4">
        <v>22.56</v>
      </c>
      <c r="F4">
        <v>18.329999999999998</v>
      </c>
      <c r="G4">
        <v>21.56</v>
      </c>
      <c r="H4">
        <v>0.3</v>
      </c>
      <c r="I4">
        <v>51</v>
      </c>
      <c r="J4">
        <v>179.7</v>
      </c>
      <c r="K4">
        <v>52.44</v>
      </c>
      <c r="L4">
        <v>3</v>
      </c>
      <c r="M4">
        <v>49</v>
      </c>
      <c r="N4">
        <v>34.26</v>
      </c>
      <c r="O4">
        <v>22397.24</v>
      </c>
      <c r="P4">
        <v>208.76</v>
      </c>
      <c r="Q4">
        <v>2472.25</v>
      </c>
      <c r="R4">
        <v>155.6</v>
      </c>
      <c r="S4">
        <v>83.58</v>
      </c>
      <c r="T4">
        <v>31767.09</v>
      </c>
      <c r="U4">
        <v>0.54</v>
      </c>
      <c r="V4">
        <v>0.77</v>
      </c>
      <c r="W4">
        <v>4.07</v>
      </c>
      <c r="X4">
        <v>1.9</v>
      </c>
      <c r="Y4">
        <v>2</v>
      </c>
      <c r="Z4">
        <v>10</v>
      </c>
      <c r="AA4">
        <v>164.06854543116961</v>
      </c>
      <c r="AB4">
        <v>224.48582205220319</v>
      </c>
      <c r="AC4">
        <v>203.06121026343561</v>
      </c>
      <c r="AD4">
        <v>164068.54543116959</v>
      </c>
      <c r="AE4">
        <v>224485.82205220321</v>
      </c>
      <c r="AF4">
        <v>4.2058508094542032E-6</v>
      </c>
      <c r="AG4">
        <v>8</v>
      </c>
      <c r="AH4">
        <v>203061.21026343561</v>
      </c>
    </row>
    <row r="5" spans="1:34" x14ac:dyDescent="0.25">
      <c r="A5">
        <v>3</v>
      </c>
      <c r="B5">
        <v>90</v>
      </c>
      <c r="C5" t="s">
        <v>34</v>
      </c>
      <c r="D5">
        <v>4.681</v>
      </c>
      <c r="E5">
        <v>21.36</v>
      </c>
      <c r="F5">
        <v>17.7</v>
      </c>
      <c r="G5">
        <v>30.34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185.97</v>
      </c>
      <c r="Q5">
        <v>2471.7600000000002</v>
      </c>
      <c r="R5">
        <v>134.80000000000001</v>
      </c>
      <c r="S5">
        <v>83.58</v>
      </c>
      <c r="T5">
        <v>21450.26</v>
      </c>
      <c r="U5">
        <v>0.62</v>
      </c>
      <c r="V5">
        <v>0.8</v>
      </c>
      <c r="W5">
        <v>4.04</v>
      </c>
      <c r="X5">
        <v>1.27</v>
      </c>
      <c r="Y5">
        <v>2</v>
      </c>
      <c r="Z5">
        <v>10</v>
      </c>
      <c r="AA5">
        <v>142.8851740600274</v>
      </c>
      <c r="AB5">
        <v>195.501798797833</v>
      </c>
      <c r="AC5">
        <v>176.84338150912109</v>
      </c>
      <c r="AD5">
        <v>142885.17406002741</v>
      </c>
      <c r="AE5">
        <v>195501.79879783301</v>
      </c>
      <c r="AF5">
        <v>4.4420449987714911E-6</v>
      </c>
      <c r="AG5">
        <v>7</v>
      </c>
      <c r="AH5">
        <v>176843.3815091211</v>
      </c>
    </row>
    <row r="6" spans="1:34" x14ac:dyDescent="0.25">
      <c r="A6">
        <v>4</v>
      </c>
      <c r="B6">
        <v>90</v>
      </c>
      <c r="C6" t="s">
        <v>34</v>
      </c>
      <c r="D6">
        <v>4.7721999999999998</v>
      </c>
      <c r="E6">
        <v>20.95</v>
      </c>
      <c r="F6">
        <v>17.5</v>
      </c>
      <c r="G6">
        <v>36.21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175.77</v>
      </c>
      <c r="Q6">
        <v>2472.0300000000002</v>
      </c>
      <c r="R6">
        <v>127.12</v>
      </c>
      <c r="S6">
        <v>83.58</v>
      </c>
      <c r="T6">
        <v>17641.43</v>
      </c>
      <c r="U6">
        <v>0.66</v>
      </c>
      <c r="V6">
        <v>0.8</v>
      </c>
      <c r="W6">
        <v>4.0599999999999996</v>
      </c>
      <c r="X6">
        <v>1.08</v>
      </c>
      <c r="Y6">
        <v>2</v>
      </c>
      <c r="Z6">
        <v>10</v>
      </c>
      <c r="AA6">
        <v>138.12688948521179</v>
      </c>
      <c r="AB6">
        <v>188.99130392187351</v>
      </c>
      <c r="AC6">
        <v>170.95423912658421</v>
      </c>
      <c r="AD6">
        <v>138126.88948521181</v>
      </c>
      <c r="AE6">
        <v>188991.30392187351</v>
      </c>
      <c r="AF6">
        <v>4.5285894345518713E-6</v>
      </c>
      <c r="AG6">
        <v>7</v>
      </c>
      <c r="AH6">
        <v>170954.23912658411</v>
      </c>
    </row>
    <row r="7" spans="1:34" x14ac:dyDescent="0.25">
      <c r="A7">
        <v>5</v>
      </c>
      <c r="B7">
        <v>90</v>
      </c>
      <c r="C7" t="s">
        <v>34</v>
      </c>
      <c r="D7">
        <v>4.7718999999999996</v>
      </c>
      <c r="E7">
        <v>20.96</v>
      </c>
      <c r="F7">
        <v>17.5</v>
      </c>
      <c r="G7">
        <v>36.22</v>
      </c>
      <c r="H7">
        <v>0.57999999999999996</v>
      </c>
      <c r="I7">
        <v>29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177.15</v>
      </c>
      <c r="Q7">
        <v>2472.0300000000002</v>
      </c>
      <c r="R7">
        <v>127.13</v>
      </c>
      <c r="S7">
        <v>83.58</v>
      </c>
      <c r="T7">
        <v>17644.61</v>
      </c>
      <c r="U7">
        <v>0.66</v>
      </c>
      <c r="V7">
        <v>0.8</v>
      </c>
      <c r="W7">
        <v>4.0599999999999996</v>
      </c>
      <c r="X7">
        <v>1.08</v>
      </c>
      <c r="Y7">
        <v>2</v>
      </c>
      <c r="Z7">
        <v>10</v>
      </c>
      <c r="AA7">
        <v>138.52513450354061</v>
      </c>
      <c r="AB7">
        <v>189.53620032528099</v>
      </c>
      <c r="AC7">
        <v>171.44713138201749</v>
      </c>
      <c r="AD7">
        <v>138525.13450354061</v>
      </c>
      <c r="AE7">
        <v>189536.20032528101</v>
      </c>
      <c r="AF7">
        <v>4.5283047489078569E-6</v>
      </c>
      <c r="AG7">
        <v>7</v>
      </c>
      <c r="AH7">
        <v>171447.13138201751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3.2965</v>
      </c>
      <c r="E2">
        <v>30.34</v>
      </c>
      <c r="F2">
        <v>25.93</v>
      </c>
      <c r="G2">
        <v>6.27</v>
      </c>
      <c r="H2">
        <v>0.64</v>
      </c>
      <c r="I2">
        <v>248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75.36</v>
      </c>
      <c r="Q2">
        <v>2476.6999999999998</v>
      </c>
      <c r="R2">
        <v>397.24</v>
      </c>
      <c r="S2">
        <v>83.58</v>
      </c>
      <c r="T2">
        <v>151604.94</v>
      </c>
      <c r="U2">
        <v>0.21</v>
      </c>
      <c r="V2">
        <v>0.54</v>
      </c>
      <c r="W2">
        <v>4.7300000000000004</v>
      </c>
      <c r="X2">
        <v>9.49</v>
      </c>
      <c r="Y2">
        <v>2</v>
      </c>
      <c r="Z2">
        <v>10</v>
      </c>
      <c r="AA2">
        <v>127.7859853767735</v>
      </c>
      <c r="AB2">
        <v>174.84242271222359</v>
      </c>
      <c r="AC2">
        <v>158.15570728149919</v>
      </c>
      <c r="AD2">
        <v>127785.9853767735</v>
      </c>
      <c r="AE2">
        <v>174842.4227122236</v>
      </c>
      <c r="AF2">
        <v>4.0195804093413068E-6</v>
      </c>
      <c r="AG2">
        <v>10</v>
      </c>
      <c r="AH2">
        <v>158155.7072814992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3.8612000000000002</v>
      </c>
      <c r="E2">
        <v>25.9</v>
      </c>
      <c r="F2">
        <v>21.3</v>
      </c>
      <c r="G2">
        <v>10.06</v>
      </c>
      <c r="H2">
        <v>0.18</v>
      </c>
      <c r="I2">
        <v>127</v>
      </c>
      <c r="J2">
        <v>98.71</v>
      </c>
      <c r="K2">
        <v>39.72</v>
      </c>
      <c r="L2">
        <v>1</v>
      </c>
      <c r="M2">
        <v>125</v>
      </c>
      <c r="N2">
        <v>12.99</v>
      </c>
      <c r="O2">
        <v>12407.75</v>
      </c>
      <c r="P2">
        <v>174.01</v>
      </c>
      <c r="Q2">
        <v>2473.0500000000002</v>
      </c>
      <c r="R2">
        <v>254.9</v>
      </c>
      <c r="S2">
        <v>83.58</v>
      </c>
      <c r="T2">
        <v>81041.89</v>
      </c>
      <c r="U2">
        <v>0.33</v>
      </c>
      <c r="V2">
        <v>0.66</v>
      </c>
      <c r="W2">
        <v>4.1900000000000004</v>
      </c>
      <c r="X2">
        <v>4.87</v>
      </c>
      <c r="Y2">
        <v>2</v>
      </c>
      <c r="Z2">
        <v>10</v>
      </c>
      <c r="AA2">
        <v>164.88728193833819</v>
      </c>
      <c r="AB2">
        <v>225.6060534614162</v>
      </c>
      <c r="AC2">
        <v>204.07452835920819</v>
      </c>
      <c r="AD2">
        <v>164887.28193833819</v>
      </c>
      <c r="AE2">
        <v>225606.05346141619</v>
      </c>
      <c r="AF2">
        <v>4.0354110341382497E-6</v>
      </c>
      <c r="AG2">
        <v>9</v>
      </c>
      <c r="AH2">
        <v>204074.52835920831</v>
      </c>
    </row>
    <row r="3" spans="1:34" x14ac:dyDescent="0.25">
      <c r="A3">
        <v>1</v>
      </c>
      <c r="B3">
        <v>45</v>
      </c>
      <c r="C3" t="s">
        <v>34</v>
      </c>
      <c r="D3">
        <v>4.6165000000000003</v>
      </c>
      <c r="E3">
        <v>21.66</v>
      </c>
      <c r="F3">
        <v>18.52</v>
      </c>
      <c r="G3">
        <v>19.850000000000001</v>
      </c>
      <c r="H3">
        <v>0.35</v>
      </c>
      <c r="I3">
        <v>56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130.68</v>
      </c>
      <c r="Q3">
        <v>2473.2800000000002</v>
      </c>
      <c r="R3">
        <v>159.94999999999999</v>
      </c>
      <c r="S3">
        <v>83.58</v>
      </c>
      <c r="T3">
        <v>33920.239999999998</v>
      </c>
      <c r="U3">
        <v>0.52</v>
      </c>
      <c r="V3">
        <v>0.76</v>
      </c>
      <c r="W3">
        <v>4.1399999999999997</v>
      </c>
      <c r="X3">
        <v>2.09</v>
      </c>
      <c r="Y3">
        <v>2</v>
      </c>
      <c r="Z3">
        <v>10</v>
      </c>
      <c r="AA3">
        <v>125.9130255847341</v>
      </c>
      <c r="AB3">
        <v>172.27975649560219</v>
      </c>
      <c r="AC3">
        <v>155.83761833186679</v>
      </c>
      <c r="AD3">
        <v>125913.0255847341</v>
      </c>
      <c r="AE3">
        <v>172279.75649560231</v>
      </c>
      <c r="AF3">
        <v>4.8247889358487602E-6</v>
      </c>
      <c r="AG3">
        <v>8</v>
      </c>
      <c r="AH3">
        <v>155837.6183318668</v>
      </c>
    </row>
    <row r="4" spans="1:34" x14ac:dyDescent="0.25">
      <c r="A4">
        <v>2</v>
      </c>
      <c r="B4">
        <v>45</v>
      </c>
      <c r="C4" t="s">
        <v>34</v>
      </c>
      <c r="D4">
        <v>4.6146000000000003</v>
      </c>
      <c r="E4">
        <v>21.67</v>
      </c>
      <c r="F4">
        <v>18.53</v>
      </c>
      <c r="G4">
        <v>19.86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132.18</v>
      </c>
      <c r="Q4">
        <v>2472.65</v>
      </c>
      <c r="R4">
        <v>160.19</v>
      </c>
      <c r="S4">
        <v>83.58</v>
      </c>
      <c r="T4">
        <v>34040.949999999997</v>
      </c>
      <c r="U4">
        <v>0.52</v>
      </c>
      <c r="V4">
        <v>0.76</v>
      </c>
      <c r="W4">
        <v>4.1399999999999997</v>
      </c>
      <c r="X4">
        <v>2.1</v>
      </c>
      <c r="Y4">
        <v>2</v>
      </c>
      <c r="Z4">
        <v>10</v>
      </c>
      <c r="AA4">
        <v>126.3917898487538</v>
      </c>
      <c r="AB4">
        <v>172.93482288322241</v>
      </c>
      <c r="AC4">
        <v>156.43016610284411</v>
      </c>
      <c r="AD4">
        <v>126391.7898487538</v>
      </c>
      <c r="AE4">
        <v>172934.82288322231</v>
      </c>
      <c r="AF4">
        <v>4.8228032109536856E-6</v>
      </c>
      <c r="AG4">
        <v>8</v>
      </c>
      <c r="AH4">
        <v>156430.16610284409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3.4298000000000002</v>
      </c>
      <c r="E2">
        <v>29.16</v>
      </c>
      <c r="F2">
        <v>22.81</v>
      </c>
      <c r="G2">
        <v>8.2899999999999991</v>
      </c>
      <c r="H2">
        <v>0.14000000000000001</v>
      </c>
      <c r="I2">
        <v>165</v>
      </c>
      <c r="J2">
        <v>124.63</v>
      </c>
      <c r="K2">
        <v>45</v>
      </c>
      <c r="L2">
        <v>1</v>
      </c>
      <c r="M2">
        <v>163</v>
      </c>
      <c r="N2">
        <v>18.64</v>
      </c>
      <c r="O2">
        <v>15605.44</v>
      </c>
      <c r="P2">
        <v>226.4</v>
      </c>
      <c r="Q2">
        <v>2472.5</v>
      </c>
      <c r="R2">
        <v>305.35000000000002</v>
      </c>
      <c r="S2">
        <v>83.58</v>
      </c>
      <c r="T2">
        <v>106073.61</v>
      </c>
      <c r="U2">
        <v>0.27</v>
      </c>
      <c r="V2">
        <v>0.62</v>
      </c>
      <c r="W2">
        <v>4.26</v>
      </c>
      <c r="X2">
        <v>6.38</v>
      </c>
      <c r="Y2">
        <v>2</v>
      </c>
      <c r="Z2">
        <v>10</v>
      </c>
      <c r="AA2">
        <v>214.21455775101509</v>
      </c>
      <c r="AB2">
        <v>293.09780839410968</v>
      </c>
      <c r="AC2">
        <v>265.12496492641998</v>
      </c>
      <c r="AD2">
        <v>214214.55775101509</v>
      </c>
      <c r="AE2">
        <v>293097.80839410971</v>
      </c>
      <c r="AF2">
        <v>3.451150405713555E-6</v>
      </c>
      <c r="AG2">
        <v>10</v>
      </c>
      <c r="AH2">
        <v>265124.96492642001</v>
      </c>
    </row>
    <row r="3" spans="1:34" x14ac:dyDescent="0.25">
      <c r="A3">
        <v>1</v>
      </c>
      <c r="B3">
        <v>60</v>
      </c>
      <c r="C3" t="s">
        <v>34</v>
      </c>
      <c r="D3">
        <v>4.4794999999999998</v>
      </c>
      <c r="E3">
        <v>22.32</v>
      </c>
      <c r="F3">
        <v>18.66</v>
      </c>
      <c r="G3">
        <v>18.66</v>
      </c>
      <c r="H3">
        <v>0.28000000000000003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164.13</v>
      </c>
      <c r="Q3">
        <v>2472.0300000000002</v>
      </c>
      <c r="R3">
        <v>166.67</v>
      </c>
      <c r="S3">
        <v>83.58</v>
      </c>
      <c r="T3">
        <v>37261.64</v>
      </c>
      <c r="U3">
        <v>0.5</v>
      </c>
      <c r="V3">
        <v>0.76</v>
      </c>
      <c r="W3">
        <v>4.08</v>
      </c>
      <c r="X3">
        <v>2.23</v>
      </c>
      <c r="Y3">
        <v>2</v>
      </c>
      <c r="Z3">
        <v>10</v>
      </c>
      <c r="AA3">
        <v>142.64768481787161</v>
      </c>
      <c r="AB3">
        <v>195.1768555394296</v>
      </c>
      <c r="AC3">
        <v>176.54945037923889</v>
      </c>
      <c r="AD3">
        <v>142647.6848178716</v>
      </c>
      <c r="AE3">
        <v>195176.85553942961</v>
      </c>
      <c r="AF3">
        <v>4.5073847578266566E-6</v>
      </c>
      <c r="AG3">
        <v>8</v>
      </c>
      <c r="AH3">
        <v>176549.4503792389</v>
      </c>
    </row>
    <row r="4" spans="1:34" x14ac:dyDescent="0.25">
      <c r="A4">
        <v>2</v>
      </c>
      <c r="B4">
        <v>60</v>
      </c>
      <c r="C4" t="s">
        <v>34</v>
      </c>
      <c r="D4">
        <v>4.7011000000000003</v>
      </c>
      <c r="E4">
        <v>21.27</v>
      </c>
      <c r="F4">
        <v>18.04</v>
      </c>
      <c r="G4">
        <v>25.17</v>
      </c>
      <c r="H4">
        <v>0.42</v>
      </c>
      <c r="I4">
        <v>43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146.85</v>
      </c>
      <c r="Q4">
        <v>2472.4699999999998</v>
      </c>
      <c r="R4">
        <v>144.32</v>
      </c>
      <c r="S4">
        <v>83.58</v>
      </c>
      <c r="T4">
        <v>26167.85</v>
      </c>
      <c r="U4">
        <v>0.57999999999999996</v>
      </c>
      <c r="V4">
        <v>0.78</v>
      </c>
      <c r="W4">
        <v>4.0999999999999996</v>
      </c>
      <c r="X4">
        <v>1.61</v>
      </c>
      <c r="Y4">
        <v>2</v>
      </c>
      <c r="Z4">
        <v>10</v>
      </c>
      <c r="AA4">
        <v>125.0501272156019</v>
      </c>
      <c r="AB4">
        <v>171.09910087856699</v>
      </c>
      <c r="AC4">
        <v>154.7696428298604</v>
      </c>
      <c r="AD4">
        <v>125050.1272156019</v>
      </c>
      <c r="AE4">
        <v>171099.100878567</v>
      </c>
      <c r="AF4">
        <v>4.7303642114117422E-6</v>
      </c>
      <c r="AG4">
        <v>7</v>
      </c>
      <c r="AH4">
        <v>154769.64282986039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2024-09-25T23:03:46Z</dcterms:created>
  <dcterms:modified xsi:type="dcterms:W3CDTF">2024-09-27T19:30:48Z</dcterms:modified>
</cp:coreProperties>
</file>