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6%_6m_0_LM/"/>
    </mc:Choice>
  </mc:AlternateContent>
  <xr:revisionPtr revIDLastSave="533" documentId="11_2BA6CE2646F6178898F6263331C3DDDE8599915B" xr6:coauthVersionLast="47" xr6:coauthVersionMax="47" xr10:uidLastSave="{EDBBBBAE-9E58-4F9F-B6F8-D3904C54A1C4}"/>
  <bookViews>
    <workbookView xWindow="390" yWindow="39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<sst xmlns="http://schemas.openxmlformats.org/spreadsheetml/2006/main" count="858" uniqueCount="70">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</sst>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E97-4916-9EAF-355D3376FE5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E97-4916-9EAF-355D3376FE5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E97-4916-9EAF-355D3376FE5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E97-4916-9EAF-355D3376FE5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E97-4916-9EAF-355D3376FE5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E97-4916-9EAF-355D3376FE5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E97-4916-9EAF-355D3376FE5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E97-4916-9EAF-355D3376FE5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E97-4916-9EAF-355D3376FE5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E97-4916-9EAF-355D3376FE5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E97-4916-9EAF-355D3376FE5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E97-4916-9EAF-355D3376FE5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E97-4916-9EAF-355D3376FE5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E97-4916-9EAF-355D3376FE5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E97-4916-9EAF-355D3376FE5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E97-4916-9EAF-355D3376FE5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E97-4916-9EAF-355D3376FE5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E97-4916-9EAF-355D3376FE5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E97-4916-9EAF-355D3376FE5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E97-4916-9EAF-355D3376FE5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E97-4916-9EAF-355D3376FE5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E97-4916-9EAF-355D3376FE5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E97-4916-9EAF-355D3376FE5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E97-4916-9EAF-355D3376FE5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E97-4916-9EAF-355D3376FE5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E97-4916-9EAF-355D3376FE5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E97-4916-9EAF-355D3376FE5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E97-4916-9EAF-355D3376FE5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E97-4916-9EAF-355D3376FE5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E97-4916-9EAF-355D3376FE5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E97-4916-9EAF-355D3376FE5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E97-4916-9EAF-355D3376FE5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E97-4916-9EAF-355D3376FE5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E97-4916-9EAF-355D3376FE5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E97-4916-9EAF-355D3376FE5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E97-4916-9EAF-355D3376FE5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E97-4916-9EAF-355D3376FE5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E97-4916-9EAF-355D3376FE5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E97-4916-9EAF-355D3376FE5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E97-4916-9EAF-355D3376FE5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E97-4916-9EAF-355D3376FE5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E97-4916-9EAF-355D3376FE5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E97-4916-9EAF-355D3376FE5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E97-4916-9EAF-355D3376FE5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E97-4916-9EAF-355D3376FE5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E97-4916-9EAF-355D3376FE5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E97-4916-9EAF-355D3376FE5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E97-4916-9EAF-355D3376FE5E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E97-4916-9EAF-355D3376FE5E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FE97-4916-9EAF-355D3376FE5E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FE97-4916-9EAF-355D3376FE5E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FE97-4916-9EAF-355D3376FE5E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FE97-4916-9EAF-355D3376FE5E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FE97-4916-9EAF-355D3376FE5E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FE97-4916-9EAF-355D3376FE5E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FE97-4916-9EAF-355D3376FE5E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FE97-4916-9EAF-355D3376FE5E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FE97-4916-9EAF-355D3376FE5E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FE97-4916-9EAF-355D3376FE5E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FE97-4916-9EAF-355D3376FE5E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FE97-4916-9EAF-355D3376FE5E}"/>
              </c:ext>
            </c:extLst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E97-4916-9EAF-355D3376F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7B1B-4526-42CC-BE54-AF6CE7C69971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3.5108999999999999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232</v>
      </c>
      <c r="F2">
        <f>_xlfn.XLOOKUP(B2,RESULTADOS_0!D:D,RESULTADOS_0!F:F,0,0,1)</f>
        <v>24.26</v>
      </c>
      <c r="G2">
        <f>_xlfn.XLOOKUP(B2,RESULTADOS_0!D:D,RESULTADOS_0!M:M,0,0,1)</f>
        <v>0</v>
      </c>
      <c r="H2">
        <f>_xlfn.XLOOKUP(B2,RESULTADOS_0!D:D,RESULTADOS_0!AF:AF,0,0,1)</f>
        <v>4.2810086028079456E-6</v>
      </c>
      <c r="I2">
        <f>_xlfn.XLOOKUP(B2,RESULTADOS_0!D:D,RESULTADOS_0!AC:AC,0,0,1)</f>
        <v>149.94871411131899</v>
      </c>
      <c r="J2">
        <f>_xlfn.XLOOKUP(B2,RESULTADOS_0!D:D,RESULTADOS_0!G:G,0,0,1)</f>
        <v>6.27</v>
      </c>
      <c r="K2">
        <v>2.2469760000000001</v>
      </c>
      <c r="L2">
        <v>64</v>
      </c>
      <c r="M2">
        <v>6</v>
      </c>
      <c r="N2">
        <f>_xlfn.XLOOKUP(B2,RESULTADOS_0!D:D,RESULTADOS_0!AH:AH,0,0,1)</f>
        <v>149948.71411131899</v>
      </c>
      <c r="T2">
        <v>20</v>
      </c>
    </row>
    <row r="3" spans="1:20" x14ac:dyDescent="0.25">
      <c r="A3" t="s">
        <v>52</v>
      </c>
      <c r="B3">
        <v>4.0461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155</v>
      </c>
      <c r="F3">
        <f>_xlfn.XLOOKUP(B3,RESULTADOS_1!D:D,RESULTADOS_1!F:F,0,0,1)</f>
        <v>21.29</v>
      </c>
      <c r="G3">
        <f>_xlfn.XLOOKUP(B3,RESULTADOS_1!D:D,RESULTADOS_1!M:M,0,0,1)</f>
        <v>0</v>
      </c>
      <c r="H3">
        <f>_xlfn.XLOOKUP(B3,RESULTADOS_1!D:D,RESULTADOS_1!AF:AF,0,0,1)</f>
        <v>4.7644548808029276E-6</v>
      </c>
      <c r="I3">
        <f>_xlfn.XLOOKUP(B3,RESULTADOS_1!D:D,RESULTADOS_1!AC:AC,0,0,1)</f>
        <v>141.32711658308739</v>
      </c>
      <c r="J3">
        <f>_xlfn.XLOOKUP(B3,RESULTADOS_1!D:D,RESULTADOS_1!G:G,0,0,1)</f>
        <v>8.24</v>
      </c>
      <c r="K3">
        <v>2.5895039999999998</v>
      </c>
      <c r="N3">
        <f>_xlfn.XLOOKUP(B3,RESULTADOS_1!D:D,RESULTADOS_1!AH:AH,0,0,1)</f>
        <v>141327.11658308739</v>
      </c>
    </row>
    <row r="4" spans="1:20" x14ac:dyDescent="0.25">
      <c r="A4" t="s">
        <v>53</v>
      </c>
      <c r="B4">
        <v>4.3376000000000001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117</v>
      </c>
      <c r="F4">
        <f>_xlfn.XLOOKUP(B4,RESULTADOS_2!D:D,RESULTADOS_2!F:F,0,0,1)</f>
        <v>19.88</v>
      </c>
      <c r="G4">
        <f>_xlfn.XLOOKUP(B4,RESULTADOS_2!D:D,RESULTADOS_2!M:M,0,0,1)</f>
        <v>0</v>
      </c>
      <c r="H4">
        <f>_xlfn.XLOOKUP(B4,RESULTADOS_2!D:D,RESULTADOS_2!AF:AF,0,0,1)</f>
        <v>4.9687816312386919E-6</v>
      </c>
      <c r="I4">
        <f>_xlfn.XLOOKUP(B4,RESULTADOS_2!D:D,RESULTADOS_2!AC:AC,0,0,1)</f>
        <v>134.17367922847271</v>
      </c>
      <c r="J4">
        <f>_xlfn.XLOOKUP(B4,RESULTADOS_2!D:D,RESULTADOS_2!G:G,0,0,1)</f>
        <v>10.19</v>
      </c>
      <c r="K4">
        <v>2.7760639999999999</v>
      </c>
      <c r="N4">
        <f>_xlfn.XLOOKUP(B4,RESULTADOS_2!D:D,RESULTADOS_2!AH:AH,0,0,1)</f>
        <v>134173.6792284727</v>
      </c>
    </row>
    <row r="5" spans="1:20" x14ac:dyDescent="0.25">
      <c r="A5" t="s">
        <v>54</v>
      </c>
      <c r="B5">
        <v>4.5327000000000002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94</v>
      </c>
      <c r="F5">
        <f>_xlfn.XLOOKUP(B5,RESULTADOS_3!D:D,RESULTADOS_3!F:F,0,0,1)</f>
        <v>18.96</v>
      </c>
      <c r="G5">
        <f>_xlfn.XLOOKUP(B5,RESULTADOS_3!D:D,RESULTADOS_3!M:M,0,0,1)</f>
        <v>0</v>
      </c>
      <c r="H5">
        <f>_xlfn.XLOOKUP(B5,RESULTADOS_3!D:D,RESULTADOS_3!AF:AF,0,0,1)</f>
        <v>5.0736405318154587E-6</v>
      </c>
      <c r="I5">
        <f>_xlfn.XLOOKUP(B5,RESULTADOS_3!D:D,RESULTADOS_3!AC:AC,0,0,1)</f>
        <v>136.1482210996538</v>
      </c>
      <c r="J5">
        <f>_xlfn.XLOOKUP(B5,RESULTADOS_3!D:D,RESULTADOS_3!G:G,0,0,1)</f>
        <v>12.1</v>
      </c>
      <c r="K5">
        <v>2.900928</v>
      </c>
      <c r="N5">
        <f>_xlfn.XLOOKUP(B5,RESULTADOS_3!D:D,RESULTADOS_3!AH:AH,0,0,1)</f>
        <v>136148.22109965381</v>
      </c>
    </row>
    <row r="6" spans="1:20" x14ac:dyDescent="0.25">
      <c r="A6" t="s">
        <v>55</v>
      </c>
      <c r="B6">
        <v>4.6543000000000001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79</v>
      </c>
      <c r="F6">
        <f>_xlfn.XLOOKUP(B6,RESULTADOS_4!D:D,RESULTADOS_4!F:F,0,0,1)</f>
        <v>18.41</v>
      </c>
      <c r="G6">
        <f>_xlfn.XLOOKUP(B6,RESULTADOS_4!D:D,RESULTADOS_4!M:M,0,0,1)</f>
        <v>0</v>
      </c>
      <c r="H6">
        <f>_xlfn.XLOOKUP(B6,RESULTADOS_4!D:D,RESULTADOS_4!AF:AF,0,0,1)</f>
        <v>5.1063173944781178E-6</v>
      </c>
      <c r="I6">
        <f>_xlfn.XLOOKUP(B6,RESULTADOS_4!D:D,RESULTADOS_4!AC:AC,0,0,1)</f>
        <v>129.81663820207791</v>
      </c>
      <c r="J6">
        <f>_xlfn.XLOOKUP(B6,RESULTADOS_4!D:D,RESULTADOS_4!G:G,0,0,1)</f>
        <v>13.98</v>
      </c>
      <c r="K6">
        <v>2.9787520000000001</v>
      </c>
      <c r="N6">
        <f>_xlfn.XLOOKUP(B6,RESULTADOS_4!D:D,RESULTADOS_4!AH:AH,0,0,1)</f>
        <v>129816.6382020778</v>
      </c>
    </row>
    <row r="7" spans="1:20" x14ac:dyDescent="0.25">
      <c r="A7" t="s">
        <v>56</v>
      </c>
      <c r="B7">
        <v>4.7525000000000004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68</v>
      </c>
      <c r="F7">
        <f>_xlfn.XLOOKUP(B7,RESULTADOS_5!D:D,RESULTADOS_5!F:F,0,0,1)</f>
        <v>17.98</v>
      </c>
      <c r="G7">
        <f>_xlfn.XLOOKUP(B7,RESULTADOS_5!D:D,RESULTADOS_5!M:M,0,0,1)</f>
        <v>0</v>
      </c>
      <c r="H7">
        <f>_xlfn.XLOOKUP(B7,RESULTADOS_5!D:D,RESULTADOS_5!AF:AF,0,0,1)</f>
        <v>5.1220422493527847E-6</v>
      </c>
      <c r="I7">
        <f>_xlfn.XLOOKUP(B7,RESULTADOS_5!D:D,RESULTADOS_5!AC:AC,0,0,1)</f>
        <v>132.04100247213921</v>
      </c>
      <c r="J7">
        <f>_xlfn.XLOOKUP(B7,RESULTADOS_5!D:D,RESULTADOS_5!G:G,0,0,1)</f>
        <v>15.86</v>
      </c>
      <c r="K7">
        <v>3.0416000000000003</v>
      </c>
      <c r="N7">
        <f>_xlfn.XLOOKUP(B7,RESULTADOS_5!D:D,RESULTADOS_5!AH:AH,0,0,1)</f>
        <v>132041.0024721392</v>
      </c>
    </row>
    <row r="8" spans="1:20" x14ac:dyDescent="0.25">
      <c r="A8" t="s">
        <v>57</v>
      </c>
      <c r="B8">
        <v>4.8299000000000003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59</v>
      </c>
      <c r="F8">
        <f>_xlfn.XLOOKUP(B8,RESULTADOS_6!D:D,RESULTADOS_6!F:F,0,0,1)</f>
        <v>17.649999999999999</v>
      </c>
      <c r="G8">
        <f>_xlfn.XLOOKUP(B8,RESULTADOS_6!D:D,RESULTADOS_6!M:M,0,0,1)</f>
        <v>0</v>
      </c>
      <c r="H8">
        <f>_xlfn.XLOOKUP(B8,RESULTADOS_6!D:D,RESULTADOS_6!AF:AF,0,0,1)</f>
        <v>5.1224815854322122E-6</v>
      </c>
      <c r="I8">
        <f>_xlfn.XLOOKUP(B8,RESULTADOS_6!D:D,RESULTADOS_6!AC:AC,0,0,1)</f>
        <v>134.2879707299179</v>
      </c>
      <c r="J8">
        <f>_xlfn.XLOOKUP(B8,RESULTADOS_6!D:D,RESULTADOS_6!G:G,0,0,1)</f>
        <v>17.95</v>
      </c>
      <c r="K8">
        <v>3.0911360000000001</v>
      </c>
      <c r="N8">
        <f>_xlfn.XLOOKUP(B8,RESULTADOS_6!D:D,RESULTADOS_6!AH:AH,0,0,1)</f>
        <v>134287.9707299179</v>
      </c>
    </row>
    <row r="9" spans="1:20" x14ac:dyDescent="0.25">
      <c r="A9" t="s">
        <v>58</v>
      </c>
      <c r="B9">
        <v>4.8834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53</v>
      </c>
      <c r="F9">
        <f>_xlfn.XLOOKUP(B9,RESULTADOS_7!D:D,RESULTADOS_7!F:F,0,0,1)</f>
        <v>17.399999999999999</v>
      </c>
      <c r="G9">
        <f>_xlfn.XLOOKUP(B9,RESULTADOS_7!D:D,RESULTADOS_7!M:M,0,0,1)</f>
        <v>0</v>
      </c>
      <c r="H9">
        <f>_xlfn.XLOOKUP(B9,RESULTADOS_7!D:D,RESULTADOS_7!AF:AF,0,0,1)</f>
        <v>5.1037310276884734E-6</v>
      </c>
      <c r="I9">
        <f>_xlfn.XLOOKUP(B9,RESULTADOS_7!D:D,RESULTADOS_7!AC:AC,0,0,1)</f>
        <v>136.61906233077681</v>
      </c>
      <c r="J9">
        <f>_xlfn.XLOOKUP(B9,RESULTADOS_7!D:D,RESULTADOS_7!G:G,0,0,1)</f>
        <v>19.7</v>
      </c>
      <c r="K9">
        <v>3.1253760000000002</v>
      </c>
      <c r="N9">
        <f>_xlfn.XLOOKUP(B9,RESULTADOS_7!D:D,RESULTADOS_7!AH:AH,0,0,1)</f>
        <v>136619.0623307768</v>
      </c>
    </row>
    <row r="10" spans="1:20" x14ac:dyDescent="0.25">
      <c r="A10" t="s">
        <v>59</v>
      </c>
      <c r="B10">
        <v>4.9225000000000003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48</v>
      </c>
      <c r="F10">
        <f>_xlfn.XLOOKUP(B10,RESULTADOS_8!D:D,RESULTADOS_8!F:F,0,0,1)</f>
        <v>17.21</v>
      </c>
      <c r="G10">
        <f>_xlfn.XLOOKUP(B10,RESULTADOS_8!D:D,RESULTADOS_8!M:M,0,0,1)</f>
        <v>0</v>
      </c>
      <c r="H10">
        <f>_xlfn.XLOOKUP(B10,RESULTADOS_8!D:D,RESULTADOS_8!AF:AF,0,0,1)</f>
        <v>5.0753748642199228E-6</v>
      </c>
      <c r="I10">
        <f>_xlfn.XLOOKUP(B10,RESULTADOS_8!D:D,RESULTADOS_8!AC:AC,0,0,1)</f>
        <v>139.51657612716539</v>
      </c>
      <c r="J10">
        <f>_xlfn.XLOOKUP(B10,RESULTADOS_8!D:D,RESULTADOS_8!G:G,0,0,1)</f>
        <v>21.51</v>
      </c>
      <c r="K10">
        <v>3.1504000000000003</v>
      </c>
      <c r="N10">
        <f>_xlfn.XLOOKUP(B10,RESULTADOS_8!D:D,RESULTADOS_8!AH:AH,0,0,1)</f>
        <v>139516.5761271654</v>
      </c>
    </row>
    <row r="11" spans="1:20" x14ac:dyDescent="0.25">
      <c r="A11" t="s">
        <v>60</v>
      </c>
      <c r="B11">
        <v>4.9476000000000004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44</v>
      </c>
      <c r="F11">
        <f>_xlfn.XLOOKUP(B11,RESULTADOS_9!D:D,RESULTADOS_9!F:F,0,0,1)</f>
        <v>17.079999999999998</v>
      </c>
      <c r="G11">
        <f>_xlfn.XLOOKUP(B11,RESULTADOS_9!D:D,RESULTADOS_9!M:M,0,0,1)</f>
        <v>0</v>
      </c>
      <c r="H11">
        <f>_xlfn.XLOOKUP(B11,RESULTADOS_9!D:D,RESULTADOS_9!AF:AF,0,0,1)</f>
        <v>5.0374101283075049E-6</v>
      </c>
      <c r="I11">
        <f>_xlfn.XLOOKUP(B11,RESULTADOS_9!D:D,RESULTADOS_9!AC:AC,0,0,1)</f>
        <v>142.078034990194</v>
      </c>
      <c r="J11">
        <f>_xlfn.XLOOKUP(B11,RESULTADOS_9!D:D,RESULTADOS_9!G:G,0,0,1)</f>
        <v>23.29</v>
      </c>
      <c r="K11">
        <v>3.1664640000000004</v>
      </c>
      <c r="N11">
        <f>_xlfn.XLOOKUP(B11,RESULTADOS_9!D:D,RESULTADOS_9!AH:AH,0,0,1)</f>
        <v>142078.03499019399</v>
      </c>
    </row>
    <row r="12" spans="1:20" x14ac:dyDescent="0.25">
      <c r="A12" t="s">
        <v>61</v>
      </c>
      <c r="B12">
        <v>4.9839000000000002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40</v>
      </c>
      <c r="F12">
        <f>_xlfn.XLOOKUP(B12,RESULTADOS_10!D:D,RESULTADOS_10!F:F,0,0,1)</f>
        <v>16.91</v>
      </c>
      <c r="G12">
        <f>_xlfn.XLOOKUP(B12,RESULTADOS_10!D:D,RESULTADOS_10!M:M,0,0,1)</f>
        <v>0</v>
      </c>
      <c r="H12">
        <f>_xlfn.XLOOKUP(B12,RESULTADOS_10!D:D,RESULTADOS_10!AF:AF,0,0,1)</f>
        <v>5.0149246332251989E-6</v>
      </c>
      <c r="I12">
        <f>_xlfn.XLOOKUP(B12,RESULTADOS_10!D:D,RESULTADOS_10!AC:AC,0,0,1)</f>
        <v>144.0485110384914</v>
      </c>
      <c r="J12">
        <f>_xlfn.XLOOKUP(B12,RESULTADOS_10!D:D,RESULTADOS_10!G:G,0,0,1)</f>
        <v>25.37</v>
      </c>
      <c r="K12">
        <v>3.1896960000000001</v>
      </c>
      <c r="N12">
        <f>_xlfn.XLOOKUP(B12,RESULTADOS_10!D:D,RESULTADOS_10!AH:AH,0,0,1)</f>
        <v>144048.51103849139</v>
      </c>
    </row>
    <row r="13" spans="1:20" x14ac:dyDescent="0.25">
      <c r="A13" t="s">
        <v>62</v>
      </c>
      <c r="B13">
        <v>5.0143000000000004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37</v>
      </c>
      <c r="F13">
        <f>_xlfn.XLOOKUP(B13,RESULTADOS_11!D:D,RESULTADOS_11!F:F,0,0,1)</f>
        <v>16.760000000000002</v>
      </c>
      <c r="G13">
        <f>_xlfn.XLOOKUP(B13,RESULTADOS_11!D:D,RESULTADOS_11!M:M,0,0,1)</f>
        <v>3</v>
      </c>
      <c r="H13">
        <f>_xlfn.XLOOKUP(B13,RESULTADOS_11!D:D,RESULTADOS_11!AF:AF,0,0,1)</f>
        <v>4.9898984323809087E-6</v>
      </c>
      <c r="I13">
        <f>_xlfn.XLOOKUP(B13,RESULTADOS_11!D:D,RESULTADOS_11!AC:AC,0,0,1)</f>
        <v>146.20380083917399</v>
      </c>
      <c r="J13">
        <f>_xlfn.XLOOKUP(B13,RESULTADOS_11!D:D,RESULTADOS_11!G:G,0,0,1)</f>
        <v>27.17</v>
      </c>
      <c r="K13">
        <v>3.2091520000000004</v>
      </c>
      <c r="N13">
        <f>_xlfn.XLOOKUP(B13,RESULTADOS_11!D:D,RESULTADOS_11!AH:AH,0,0,1)</f>
        <v>146203.80083917399</v>
      </c>
    </row>
    <row r="14" spans="1:20" x14ac:dyDescent="0.25">
      <c r="A14" t="s">
        <v>63</v>
      </c>
      <c r="B14">
        <v>5.0545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36</v>
      </c>
      <c r="F14">
        <f>_xlfn.XLOOKUP(B14,RESULTADOS_12!D:D,RESULTADOS_12!F:F,0,0,1)</f>
        <v>16.52</v>
      </c>
      <c r="G14">
        <f>_xlfn.XLOOKUP(B14,RESULTADOS_12!D:D,RESULTADOS_12!M:M,0,0,1)</f>
        <v>16</v>
      </c>
      <c r="H14">
        <f>_xlfn.XLOOKUP(B14,RESULTADOS_12!D:D,RESULTADOS_12!AF:AF,0,0,1)</f>
        <v>4.9775012796943251E-6</v>
      </c>
      <c r="I14">
        <f>_xlfn.XLOOKUP(B14,RESULTADOS_12!D:D,RESULTADOS_12!AC:AC,0,0,1)</f>
        <v>147.9171550707637</v>
      </c>
      <c r="J14">
        <f>_xlfn.XLOOKUP(B14,RESULTADOS_12!D:D,RESULTADOS_12!G:G,0,0,1)</f>
        <v>27.53</v>
      </c>
      <c r="K14">
        <v>3.23488</v>
      </c>
      <c r="N14">
        <f>_xlfn.XLOOKUP(B14,RESULTADOS_12!D:D,RESULTADOS_12!AH:AH,0,0,1)</f>
        <v>147917.15507076369</v>
      </c>
    </row>
    <row r="15" spans="1:20" x14ac:dyDescent="0.25">
      <c r="A15" t="s">
        <v>64</v>
      </c>
      <c r="B15">
        <v>5.0456000000000003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32</v>
      </c>
      <c r="F15">
        <f>_xlfn.XLOOKUP(B15,RESULTADOS_13!D:D,RESULTADOS_13!F:F,0,0,1)</f>
        <v>16.57</v>
      </c>
      <c r="G15">
        <f>_xlfn.XLOOKUP(B15,RESULTADOS_13!D:D,RESULTADOS_13!M:M,0,0,1)</f>
        <v>0</v>
      </c>
      <c r="H15">
        <f>_xlfn.XLOOKUP(B15,RESULTADOS_13!D:D,RESULTADOS_13!AF:AF,0,0,1)</f>
        <v>4.9196248525274341E-6</v>
      </c>
      <c r="I15">
        <f>_xlfn.XLOOKUP(B15,RESULTADOS_13!D:D,RESULTADOS_13!AC:AC,0,0,1)</f>
        <v>150.99124158173939</v>
      </c>
      <c r="J15">
        <f>_xlfn.XLOOKUP(B15,RESULTADOS_13!D:D,RESULTADOS_13!G:G,0,0,1)</f>
        <v>31.06</v>
      </c>
      <c r="K15">
        <v>3.2291840000000001</v>
      </c>
      <c r="N15">
        <f>_xlfn.XLOOKUP(B15,RESULTADOS_13!D:D,RESULTADOS_13!AH:AH,0,0,1)</f>
        <v>150991.24158173939</v>
      </c>
    </row>
    <row r="16" spans="1:20" x14ac:dyDescent="0.25">
      <c r="A16" t="s">
        <v>65</v>
      </c>
      <c r="B16">
        <v>5.0467000000000004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30</v>
      </c>
      <c r="F16">
        <f>_xlfn.XLOOKUP(B16,RESULTADOS_14!D:D,RESULTADOS_14!F:F,0,0,1)</f>
        <v>16.52</v>
      </c>
      <c r="G16">
        <f>_xlfn.XLOOKUP(B16,RESULTADOS_14!D:D,RESULTADOS_14!M:M,0,0,1)</f>
        <v>0</v>
      </c>
      <c r="H16">
        <f>_xlfn.XLOOKUP(B16,RESULTADOS_14!D:D,RESULTADOS_14!AF:AF,0,0,1)</f>
        <v>4.8743983692613052E-6</v>
      </c>
      <c r="I16">
        <f>_xlfn.XLOOKUP(B16,RESULTADOS_14!D:D,RESULTADOS_14!AC:AC,0,0,1)</f>
        <v>153.76591939118049</v>
      </c>
      <c r="J16">
        <f>_xlfn.XLOOKUP(B16,RESULTADOS_14!D:D,RESULTADOS_14!G:G,0,0,1)</f>
        <v>33.049999999999997</v>
      </c>
      <c r="K16">
        <v>3.2298880000000003</v>
      </c>
      <c r="N16">
        <f>_xlfn.XLOOKUP(B16,RESULTADOS_14!D:D,RESULTADOS_14!AH:AH,0,0,1)</f>
        <v>153765.91939118051</v>
      </c>
    </row>
    <row r="17" spans="1:14" x14ac:dyDescent="0.25">
      <c r="A17" t="s">
        <v>66</v>
      </c>
      <c r="B17">
        <v>5.0338000000000003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29</v>
      </c>
      <c r="F17">
        <f>_xlfn.XLOOKUP(B17,RESULTADOS_15!D:D,RESULTADOS_15!F:F,0,0,1)</f>
        <v>16.510000000000002</v>
      </c>
      <c r="G17">
        <f>_xlfn.XLOOKUP(B17,RESULTADOS_15!D:D,RESULTADOS_15!M:M,0,0,1)</f>
        <v>0</v>
      </c>
      <c r="H17">
        <f>_xlfn.XLOOKUP(B17,RESULTADOS_15!D:D,RESULTADOS_15!AF:AF,0,0,1)</f>
        <v>4.8182643465589021E-6</v>
      </c>
      <c r="I17">
        <f>_xlfn.XLOOKUP(B17,RESULTADOS_15!D:D,RESULTADOS_15!AC:AC,0,0,1)</f>
        <v>156.90719107896501</v>
      </c>
      <c r="J17">
        <f>_xlfn.XLOOKUP(B17,RESULTADOS_15!D:D,RESULTADOS_15!G:G,0,0,1)</f>
        <v>34.159999999999997</v>
      </c>
      <c r="K17">
        <v>3.2216320000000001</v>
      </c>
      <c r="N17">
        <f>_xlfn.XLOOKUP(B17,RESULTADOS_15!D:D,RESULTADOS_15!AH:AH,0,0,1)</f>
        <v>156907.191078965</v>
      </c>
    </row>
    <row r="18" spans="1:14" x14ac:dyDescent="0.25">
      <c r="A18" t="s">
        <v>67</v>
      </c>
      <c r="B18">
        <v>5.0542999999999996</v>
      </c>
      <c r="C18">
        <f>_xlfn.XLOOKUP(B18,RESULTADOS_16!D:D,RESULTADOS_16!B:B,0,0,1)</f>
        <v>90</v>
      </c>
      <c r="D18">
        <f>_xlfn.XLOOKUP(B18,RESULTADOS_16!D:D,RESULTADOS_16!L:L,0,0,1)</f>
        <v>6</v>
      </c>
      <c r="E18">
        <f>_xlfn.XLOOKUP(B18,RESULTADOS_16!D:D,RESULTADOS_16!I:I,0,0,1)</f>
        <v>27</v>
      </c>
      <c r="F18">
        <f>_xlfn.XLOOKUP(B18,RESULTADOS_16!D:D,RESULTADOS_16!F:F,0,0,1)</f>
        <v>16.399999999999999</v>
      </c>
      <c r="G18">
        <f>_xlfn.XLOOKUP(B18,RESULTADOS_16!D:D,RESULTADOS_16!M:M,0,0,1)</f>
        <v>0</v>
      </c>
      <c r="H18">
        <f>_xlfn.XLOOKUP(B18,RESULTADOS_16!D:D,RESULTADOS_16!AF:AF,0,0,1)</f>
        <v>4.7962888351400869E-6</v>
      </c>
      <c r="I18">
        <f>_xlfn.XLOOKUP(B18,RESULTADOS_16!D:D,RESULTADOS_16!AC:AC,0,0,1)</f>
        <v>159.05636132558999</v>
      </c>
      <c r="J18">
        <f>_xlfn.XLOOKUP(B18,RESULTADOS_16!D:D,RESULTADOS_16!G:G,0,0,1)</f>
        <v>36.450000000000003</v>
      </c>
      <c r="K18">
        <v>3.2347519999999998</v>
      </c>
      <c r="N18">
        <f>_xlfn.XLOOKUP(B18,RESULTADOS_16!D:D,RESULTADOS_16!AH:AH,0,0,1)</f>
        <v>159056.36132559009</v>
      </c>
    </row>
    <row r="19" spans="1:14" x14ac:dyDescent="0.25">
      <c r="A19" t="s">
        <v>68</v>
      </c>
      <c r="B19">
        <v>5.0509000000000004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26</v>
      </c>
      <c r="F19">
        <f>_xlfn.XLOOKUP(B19,RESULTADOS_17!D:D,RESULTADOS_17!F:F,0,0,1)</f>
        <v>16.36</v>
      </c>
      <c r="G19">
        <f>_xlfn.XLOOKUP(B19,RESULTADOS_17!D:D,RESULTADOS_17!M:M,0,0,1)</f>
        <v>3</v>
      </c>
      <c r="H19">
        <f>_xlfn.XLOOKUP(B19,RESULTADOS_17!D:D,RESULTADOS_17!AF:AF,0,0,1)</f>
        <v>4.7535234654174477E-6</v>
      </c>
      <c r="I19">
        <f>_xlfn.XLOOKUP(B19,RESULTADOS_17!D:D,RESULTADOS_17!AC:AC,0,0,1)</f>
        <v>161.29406431664401</v>
      </c>
      <c r="J19">
        <f>_xlfn.XLOOKUP(B19,RESULTADOS_17!D:D,RESULTADOS_17!G:G,0,0,1)</f>
        <v>37.76</v>
      </c>
      <c r="K19">
        <v>3.2325760000000003</v>
      </c>
      <c r="N19">
        <f>_xlfn.XLOOKUP(B19,RESULTADOS_17!D:D,RESULTADOS_17!AH:AH,0,0,1)</f>
        <v>161294.06431664401</v>
      </c>
    </row>
    <row r="20" spans="1:14" x14ac:dyDescent="0.25">
      <c r="A20" t="s">
        <v>69</v>
      </c>
      <c r="B20">
        <v>5.0469999999999997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25</v>
      </c>
      <c r="F20">
        <f>_xlfn.XLOOKUP(B20,RESULTADOS_18!D:D,RESULTADOS_18!F:F,0,0,1)</f>
        <v>16.32</v>
      </c>
      <c r="G20">
        <f>_xlfn.XLOOKUP(B20,RESULTADOS_18!D:D,RESULTADOS_18!M:M,0,0,1)</f>
        <v>0</v>
      </c>
      <c r="H20">
        <f>_xlfn.XLOOKUP(B20,RESULTADOS_18!D:D,RESULTADOS_18!AF:AF,0,0,1)</f>
        <v>4.7121837159662222E-6</v>
      </c>
      <c r="I20">
        <f>_xlfn.XLOOKUP(B20,RESULTADOS_18!D:D,RESULTADOS_18!AC:AC,0,0,1)</f>
        <v>163.9262266352018</v>
      </c>
      <c r="J20">
        <f>_xlfn.XLOOKUP(B20,RESULTADOS_18!D:D,RESULTADOS_18!G:G,0,0,1)</f>
        <v>39.18</v>
      </c>
      <c r="K20">
        <v>3.2300799999999996</v>
      </c>
      <c r="N20">
        <f>_xlfn.XLOOKUP(B20,RESULTADOS_18!D:D,RESULTADOS_18!AH:AH,0,0,1)</f>
        <v>163926.22663520181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3.6888999999999998</v>
      </c>
      <c r="E2">
        <v>27.11</v>
      </c>
      <c r="F2">
        <v>21.12</v>
      </c>
      <c r="G2">
        <v>8.39</v>
      </c>
      <c r="H2">
        <v>0.14000000000000001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206.66</v>
      </c>
      <c r="Q2">
        <v>2313.6799999999998</v>
      </c>
      <c r="R2">
        <v>298.86</v>
      </c>
      <c r="S2">
        <v>106.94</v>
      </c>
      <c r="T2">
        <v>95080.78</v>
      </c>
      <c r="U2">
        <v>0.36</v>
      </c>
      <c r="V2">
        <v>0.72</v>
      </c>
      <c r="W2">
        <v>0.46</v>
      </c>
      <c r="X2">
        <v>5.7</v>
      </c>
      <c r="Y2">
        <v>2</v>
      </c>
      <c r="Z2">
        <v>10</v>
      </c>
      <c r="AA2">
        <v>186.7499949843637</v>
      </c>
      <c r="AB2">
        <v>255.51958196580091</v>
      </c>
      <c r="AC2">
        <v>231.13315168704489</v>
      </c>
      <c r="AD2">
        <v>186749.9949843637</v>
      </c>
      <c r="AE2">
        <v>255519.58196580081</v>
      </c>
      <c r="AF2">
        <v>3.7118632957130831E-6</v>
      </c>
      <c r="AG2">
        <v>9</v>
      </c>
      <c r="AH2">
        <v>231133.15168704491</v>
      </c>
    </row>
    <row r="3" spans="1:34" x14ac:dyDescent="0.25">
      <c r="A3">
        <v>1</v>
      </c>
      <c r="B3">
        <v>60</v>
      </c>
      <c r="C3" t="s">
        <v>34</v>
      </c>
      <c r="D3">
        <v>4.7263999999999999</v>
      </c>
      <c r="E3">
        <v>21.16</v>
      </c>
      <c r="F3">
        <v>17.59</v>
      </c>
      <c r="G3">
        <v>18.850000000000001</v>
      </c>
      <c r="H3">
        <v>0.28000000000000003</v>
      </c>
      <c r="I3">
        <v>56</v>
      </c>
      <c r="J3">
        <v>125.95</v>
      </c>
      <c r="K3">
        <v>45</v>
      </c>
      <c r="L3">
        <v>2</v>
      </c>
      <c r="M3">
        <v>54</v>
      </c>
      <c r="N3">
        <v>18.95</v>
      </c>
      <c r="O3">
        <v>15767.7</v>
      </c>
      <c r="P3">
        <v>151.54</v>
      </c>
      <c r="Q3">
        <v>2312.8200000000002</v>
      </c>
      <c r="R3">
        <v>181.1</v>
      </c>
      <c r="S3">
        <v>106.94</v>
      </c>
      <c r="T3">
        <v>36677.1</v>
      </c>
      <c r="U3">
        <v>0.59</v>
      </c>
      <c r="V3">
        <v>0.86</v>
      </c>
      <c r="W3">
        <v>0.31</v>
      </c>
      <c r="X3">
        <v>2.1800000000000002</v>
      </c>
      <c r="Y3">
        <v>2</v>
      </c>
      <c r="Z3">
        <v>10</v>
      </c>
      <c r="AA3">
        <v>125.4689221824393</v>
      </c>
      <c r="AB3">
        <v>171.6721146281235</v>
      </c>
      <c r="AC3">
        <v>155.2879689513893</v>
      </c>
      <c r="AD3">
        <v>125468.9221824393</v>
      </c>
      <c r="AE3">
        <v>171672.1146281235</v>
      </c>
      <c r="AF3">
        <v>4.7558217031793532E-6</v>
      </c>
      <c r="AG3">
        <v>7</v>
      </c>
      <c r="AH3">
        <v>155287.96895138931</v>
      </c>
    </row>
    <row r="4" spans="1:34" x14ac:dyDescent="0.25">
      <c r="A4">
        <v>2</v>
      </c>
      <c r="B4">
        <v>60</v>
      </c>
      <c r="C4" t="s">
        <v>34</v>
      </c>
      <c r="D4">
        <v>4.9839000000000002</v>
      </c>
      <c r="E4">
        <v>20.059999999999999</v>
      </c>
      <c r="F4">
        <v>16.91</v>
      </c>
      <c r="G4">
        <v>25.37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133.85</v>
      </c>
      <c r="Q4">
        <v>2312.86</v>
      </c>
      <c r="R4">
        <v>156.44999999999999</v>
      </c>
      <c r="S4">
        <v>106.94</v>
      </c>
      <c r="T4">
        <v>24429.14</v>
      </c>
      <c r="U4">
        <v>0.68</v>
      </c>
      <c r="V4">
        <v>0.9</v>
      </c>
      <c r="W4">
        <v>0.33</v>
      </c>
      <c r="X4">
        <v>1.5</v>
      </c>
      <c r="Y4">
        <v>2</v>
      </c>
      <c r="Z4">
        <v>10</v>
      </c>
      <c r="AA4">
        <v>116.387712094054</v>
      </c>
      <c r="AB4">
        <v>159.2468023504872</v>
      </c>
      <c r="AC4">
        <v>144.0485110384914</v>
      </c>
      <c r="AD4">
        <v>116387.712094054</v>
      </c>
      <c r="AE4">
        <v>159246.80235048721</v>
      </c>
      <c r="AF4">
        <v>5.0149246332251989E-6</v>
      </c>
      <c r="AG4">
        <v>7</v>
      </c>
      <c r="AH4">
        <v>144048.51103849139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3.1322000000000001</v>
      </c>
      <c r="E2">
        <v>31.93</v>
      </c>
      <c r="F2">
        <v>23.16</v>
      </c>
      <c r="G2">
        <v>6.95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273.29000000000002</v>
      </c>
      <c r="Q2">
        <v>2314.34</v>
      </c>
      <c r="R2">
        <v>367.17</v>
      </c>
      <c r="S2">
        <v>106.94</v>
      </c>
      <c r="T2">
        <v>128991.96</v>
      </c>
      <c r="U2">
        <v>0.28999999999999998</v>
      </c>
      <c r="V2">
        <v>0.65</v>
      </c>
      <c r="W2">
        <v>0.54</v>
      </c>
      <c r="X2">
        <v>7.74</v>
      </c>
      <c r="Y2">
        <v>2</v>
      </c>
      <c r="Z2">
        <v>10</v>
      </c>
      <c r="AA2">
        <v>264.18110691064243</v>
      </c>
      <c r="AB2">
        <v>361.46424532302098</v>
      </c>
      <c r="AC2">
        <v>326.96660506764562</v>
      </c>
      <c r="AD2">
        <v>264181.10691064241</v>
      </c>
      <c r="AE2">
        <v>361464.24532302102</v>
      </c>
      <c r="AF2">
        <v>3.0252621658113741E-6</v>
      </c>
      <c r="AG2">
        <v>11</v>
      </c>
      <c r="AH2">
        <v>326966.60506764561</v>
      </c>
    </row>
    <row r="3" spans="1:34" x14ac:dyDescent="0.25">
      <c r="A3">
        <v>1</v>
      </c>
      <c r="B3">
        <v>80</v>
      </c>
      <c r="C3" t="s">
        <v>34</v>
      </c>
      <c r="D3">
        <v>4.4634999999999998</v>
      </c>
      <c r="E3">
        <v>22.4</v>
      </c>
      <c r="F3">
        <v>17.79</v>
      </c>
      <c r="G3">
        <v>15.04</v>
      </c>
      <c r="H3">
        <v>0.22</v>
      </c>
      <c r="I3">
        <v>71</v>
      </c>
      <c r="J3">
        <v>160.54</v>
      </c>
      <c r="K3">
        <v>50.28</v>
      </c>
      <c r="L3">
        <v>2</v>
      </c>
      <c r="M3">
        <v>69</v>
      </c>
      <c r="N3">
        <v>28.26</v>
      </c>
      <c r="O3">
        <v>20034.400000000001</v>
      </c>
      <c r="P3">
        <v>194.61</v>
      </c>
      <c r="Q3">
        <v>2313.5100000000002</v>
      </c>
      <c r="R3">
        <v>187.6</v>
      </c>
      <c r="S3">
        <v>106.94</v>
      </c>
      <c r="T3">
        <v>39850.89</v>
      </c>
      <c r="U3">
        <v>0.56999999999999995</v>
      </c>
      <c r="V3">
        <v>0.85</v>
      </c>
      <c r="W3">
        <v>0.31</v>
      </c>
      <c r="X3">
        <v>2.38</v>
      </c>
      <c r="Y3">
        <v>2</v>
      </c>
      <c r="Z3">
        <v>10</v>
      </c>
      <c r="AA3">
        <v>156.01367732232069</v>
      </c>
      <c r="AB3">
        <v>213.46479614998049</v>
      </c>
      <c r="AC3">
        <v>193.09201560521041</v>
      </c>
      <c r="AD3">
        <v>156013.6773223207</v>
      </c>
      <c r="AE3">
        <v>213464.79614998051</v>
      </c>
      <c r="AF3">
        <v>4.3111096600150272E-6</v>
      </c>
      <c r="AG3">
        <v>8</v>
      </c>
      <c r="AH3">
        <v>193092.01560521041</v>
      </c>
    </row>
    <row r="4" spans="1:34" x14ac:dyDescent="0.25">
      <c r="A4">
        <v>2</v>
      </c>
      <c r="B4">
        <v>80</v>
      </c>
      <c r="C4" t="s">
        <v>34</v>
      </c>
      <c r="D4">
        <v>4.8796999999999997</v>
      </c>
      <c r="E4">
        <v>20.49</v>
      </c>
      <c r="F4">
        <v>16.850000000000001</v>
      </c>
      <c r="G4">
        <v>24.65</v>
      </c>
      <c r="H4">
        <v>0.33</v>
      </c>
      <c r="I4">
        <v>41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167.22</v>
      </c>
      <c r="Q4">
        <v>2313.02</v>
      </c>
      <c r="R4">
        <v>155.85</v>
      </c>
      <c r="S4">
        <v>106.94</v>
      </c>
      <c r="T4">
        <v>24126.14</v>
      </c>
      <c r="U4">
        <v>0.69</v>
      </c>
      <c r="V4">
        <v>0.9</v>
      </c>
      <c r="W4">
        <v>0.28999999999999998</v>
      </c>
      <c r="X4">
        <v>1.44</v>
      </c>
      <c r="Y4">
        <v>2</v>
      </c>
      <c r="Z4">
        <v>10</v>
      </c>
      <c r="AA4">
        <v>131.1789441733101</v>
      </c>
      <c r="AB4">
        <v>179.4848186244204</v>
      </c>
      <c r="AC4">
        <v>162.3550394434811</v>
      </c>
      <c r="AD4">
        <v>131178.9441733101</v>
      </c>
      <c r="AE4">
        <v>179484.81862442041</v>
      </c>
      <c r="AF4">
        <v>4.7130999905848161E-6</v>
      </c>
      <c r="AG4">
        <v>7</v>
      </c>
      <c r="AH4">
        <v>162355.0394434811</v>
      </c>
    </row>
    <row r="5" spans="1:34" x14ac:dyDescent="0.25">
      <c r="A5">
        <v>3</v>
      </c>
      <c r="B5">
        <v>80</v>
      </c>
      <c r="C5" t="s">
        <v>34</v>
      </c>
      <c r="D5">
        <v>5.0460000000000003</v>
      </c>
      <c r="E5">
        <v>19.82</v>
      </c>
      <c r="F5">
        <v>16.53</v>
      </c>
      <c r="G5">
        <v>33.049999999999997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150.38999999999999</v>
      </c>
      <c r="Q5">
        <v>2312.9699999999998</v>
      </c>
      <c r="R5">
        <v>144.18</v>
      </c>
      <c r="S5">
        <v>106.94</v>
      </c>
      <c r="T5">
        <v>18347.22</v>
      </c>
      <c r="U5">
        <v>0.74</v>
      </c>
      <c r="V5">
        <v>0.92</v>
      </c>
      <c r="W5">
        <v>0.3</v>
      </c>
      <c r="X5">
        <v>1.1200000000000001</v>
      </c>
      <c r="Y5">
        <v>2</v>
      </c>
      <c r="Z5">
        <v>10</v>
      </c>
      <c r="AA5">
        <v>123.89476969626079</v>
      </c>
      <c r="AB5">
        <v>169.5182897498288</v>
      </c>
      <c r="AC5">
        <v>153.33970209656621</v>
      </c>
      <c r="AD5">
        <v>123894.7696962608</v>
      </c>
      <c r="AE5">
        <v>169518.28974982881</v>
      </c>
      <c r="AF5">
        <v>4.8737222682728424E-6</v>
      </c>
      <c r="AG5">
        <v>7</v>
      </c>
      <c r="AH5">
        <v>153339.70209656621</v>
      </c>
    </row>
    <row r="6" spans="1:34" x14ac:dyDescent="0.25">
      <c r="A6">
        <v>4</v>
      </c>
      <c r="B6">
        <v>80</v>
      </c>
      <c r="C6" t="s">
        <v>34</v>
      </c>
      <c r="D6">
        <v>5.0467000000000004</v>
      </c>
      <c r="E6">
        <v>19.82</v>
      </c>
      <c r="F6">
        <v>16.52</v>
      </c>
      <c r="G6">
        <v>33.049999999999997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151.75</v>
      </c>
      <c r="Q6">
        <v>2312.7199999999998</v>
      </c>
      <c r="R6">
        <v>143.99</v>
      </c>
      <c r="S6">
        <v>106.94</v>
      </c>
      <c r="T6">
        <v>18250.09</v>
      </c>
      <c r="U6">
        <v>0.74</v>
      </c>
      <c r="V6">
        <v>0.92</v>
      </c>
      <c r="W6">
        <v>0.3</v>
      </c>
      <c r="X6">
        <v>1.1100000000000001</v>
      </c>
      <c r="Y6">
        <v>2</v>
      </c>
      <c r="Z6">
        <v>10</v>
      </c>
      <c r="AA6">
        <v>124.2391429592502</v>
      </c>
      <c r="AB6">
        <v>169.98947644092681</v>
      </c>
      <c r="AC6">
        <v>153.76591939118049</v>
      </c>
      <c r="AD6">
        <v>124239.1429592502</v>
      </c>
      <c r="AE6">
        <v>169989.47644092681</v>
      </c>
      <c r="AF6">
        <v>4.8743983692613052E-6</v>
      </c>
      <c r="AG6">
        <v>7</v>
      </c>
      <c r="AH6">
        <v>153765.91939118051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4.5643000000000002</v>
      </c>
      <c r="E2">
        <v>21.91</v>
      </c>
      <c r="F2">
        <v>18.5</v>
      </c>
      <c r="G2">
        <v>12.61</v>
      </c>
      <c r="H2">
        <v>0.22</v>
      </c>
      <c r="I2">
        <v>88</v>
      </c>
      <c r="J2">
        <v>80.84</v>
      </c>
      <c r="K2">
        <v>35.1</v>
      </c>
      <c r="L2">
        <v>1</v>
      </c>
      <c r="M2">
        <v>84</v>
      </c>
      <c r="N2">
        <v>9.74</v>
      </c>
      <c r="O2">
        <v>10204.209999999999</v>
      </c>
      <c r="P2">
        <v>119.82</v>
      </c>
      <c r="Q2">
        <v>2313.46</v>
      </c>
      <c r="R2">
        <v>210.51</v>
      </c>
      <c r="S2">
        <v>106.94</v>
      </c>
      <c r="T2">
        <v>51220.87</v>
      </c>
      <c r="U2">
        <v>0.51</v>
      </c>
      <c r="V2">
        <v>0.82</v>
      </c>
      <c r="W2">
        <v>0.36</v>
      </c>
      <c r="X2">
        <v>3.09</v>
      </c>
      <c r="Y2">
        <v>2</v>
      </c>
      <c r="Z2">
        <v>10</v>
      </c>
      <c r="AA2">
        <v>119.82373589748551</v>
      </c>
      <c r="AB2">
        <v>163.94812170501169</v>
      </c>
      <c r="AC2">
        <v>148.30114307216459</v>
      </c>
      <c r="AD2">
        <v>119823.7358974855</v>
      </c>
      <c r="AE2">
        <v>163948.1217050117</v>
      </c>
      <c r="AF2">
        <v>4.9192082985209724E-6</v>
      </c>
      <c r="AG2">
        <v>8</v>
      </c>
      <c r="AH2">
        <v>148301.14307216459</v>
      </c>
    </row>
    <row r="3" spans="1:34" x14ac:dyDescent="0.25">
      <c r="A3">
        <v>1</v>
      </c>
      <c r="B3">
        <v>35</v>
      </c>
      <c r="C3" t="s">
        <v>34</v>
      </c>
      <c r="D3">
        <v>4.7525000000000004</v>
      </c>
      <c r="E3">
        <v>21.04</v>
      </c>
      <c r="F3">
        <v>17.98</v>
      </c>
      <c r="G3">
        <v>15.86</v>
      </c>
      <c r="H3">
        <v>0.43</v>
      </c>
      <c r="I3">
        <v>68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110.91</v>
      </c>
      <c r="Q3">
        <v>2313.7399999999998</v>
      </c>
      <c r="R3">
        <v>191.48</v>
      </c>
      <c r="S3">
        <v>106.94</v>
      </c>
      <c r="T3">
        <v>41804.68</v>
      </c>
      <c r="U3">
        <v>0.56000000000000005</v>
      </c>
      <c r="V3">
        <v>0.84</v>
      </c>
      <c r="W3">
        <v>0.4</v>
      </c>
      <c r="X3">
        <v>2.57</v>
      </c>
      <c r="Y3">
        <v>2</v>
      </c>
      <c r="Z3">
        <v>10</v>
      </c>
      <c r="AA3">
        <v>106.6859356583775</v>
      </c>
      <c r="AB3">
        <v>145.97240381903259</v>
      </c>
      <c r="AC3">
        <v>132.04100247213921</v>
      </c>
      <c r="AD3">
        <v>106685.93565837749</v>
      </c>
      <c r="AE3">
        <v>145972.4038190326</v>
      </c>
      <c r="AF3">
        <v>5.1220422493527847E-6</v>
      </c>
      <c r="AG3">
        <v>7</v>
      </c>
      <c r="AH3">
        <v>132041.0024721392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3.9980000000000002</v>
      </c>
      <c r="E2">
        <v>25.01</v>
      </c>
      <c r="F2">
        <v>20.149999999999999</v>
      </c>
      <c r="G2">
        <v>9.52</v>
      </c>
      <c r="H2">
        <v>0.16</v>
      </c>
      <c r="I2">
        <v>127</v>
      </c>
      <c r="J2">
        <v>107.41</v>
      </c>
      <c r="K2">
        <v>41.65</v>
      </c>
      <c r="L2">
        <v>1</v>
      </c>
      <c r="M2">
        <v>125</v>
      </c>
      <c r="N2">
        <v>14.77</v>
      </c>
      <c r="O2">
        <v>13481.73</v>
      </c>
      <c r="P2">
        <v>174.13</v>
      </c>
      <c r="Q2">
        <v>2314.09</v>
      </c>
      <c r="R2">
        <v>266.31</v>
      </c>
      <c r="S2">
        <v>106.94</v>
      </c>
      <c r="T2">
        <v>78922.84</v>
      </c>
      <c r="U2">
        <v>0.4</v>
      </c>
      <c r="V2">
        <v>0.75</v>
      </c>
      <c r="W2">
        <v>0.42</v>
      </c>
      <c r="X2">
        <v>4.7300000000000004</v>
      </c>
      <c r="Y2">
        <v>2</v>
      </c>
      <c r="Z2">
        <v>10</v>
      </c>
      <c r="AA2">
        <v>162.14604678487271</v>
      </c>
      <c r="AB2">
        <v>221.85537458968679</v>
      </c>
      <c r="AC2">
        <v>200.68180901488469</v>
      </c>
      <c r="AD2">
        <v>162146.04678487271</v>
      </c>
      <c r="AE2">
        <v>221855.37458968681</v>
      </c>
      <c r="AF2">
        <v>4.1221632721485517E-6</v>
      </c>
      <c r="AG2">
        <v>9</v>
      </c>
      <c r="AH2">
        <v>200681.8090148847</v>
      </c>
    </row>
    <row r="3" spans="1:34" x14ac:dyDescent="0.25">
      <c r="A3">
        <v>1</v>
      </c>
      <c r="B3">
        <v>50</v>
      </c>
      <c r="C3" t="s">
        <v>34</v>
      </c>
      <c r="D3">
        <v>4.9086999999999996</v>
      </c>
      <c r="E3">
        <v>20.37</v>
      </c>
      <c r="F3">
        <v>17.25</v>
      </c>
      <c r="G3">
        <v>21.12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12</v>
      </c>
      <c r="N3">
        <v>15.03</v>
      </c>
      <c r="O3">
        <v>13638.32</v>
      </c>
      <c r="P3">
        <v>125.24</v>
      </c>
      <c r="Q3">
        <v>2312.94</v>
      </c>
      <c r="R3">
        <v>167.8</v>
      </c>
      <c r="S3">
        <v>106.94</v>
      </c>
      <c r="T3">
        <v>30060.45</v>
      </c>
      <c r="U3">
        <v>0.64</v>
      </c>
      <c r="V3">
        <v>0.88</v>
      </c>
      <c r="W3">
        <v>0.34</v>
      </c>
      <c r="X3">
        <v>1.84</v>
      </c>
      <c r="Y3">
        <v>2</v>
      </c>
      <c r="Z3">
        <v>10</v>
      </c>
      <c r="AA3">
        <v>112.7701053285539</v>
      </c>
      <c r="AB3">
        <v>154.29703317638581</v>
      </c>
      <c r="AC3">
        <v>139.5711408873199</v>
      </c>
      <c r="AD3">
        <v>112770.10532855389</v>
      </c>
      <c r="AE3">
        <v>154297.0331763858</v>
      </c>
      <c r="AF3">
        <v>5.0611462866422213E-6</v>
      </c>
      <c r="AG3">
        <v>7</v>
      </c>
      <c r="AH3">
        <v>139571.1408873199</v>
      </c>
    </row>
    <row r="4" spans="1:34" x14ac:dyDescent="0.25">
      <c r="A4">
        <v>2</v>
      </c>
      <c r="B4">
        <v>50</v>
      </c>
      <c r="C4" t="s">
        <v>34</v>
      </c>
      <c r="D4">
        <v>4.9225000000000003</v>
      </c>
      <c r="E4">
        <v>20.309999999999999</v>
      </c>
      <c r="F4">
        <v>17.21</v>
      </c>
      <c r="G4">
        <v>21.51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125.8</v>
      </c>
      <c r="Q4">
        <v>2313.21</v>
      </c>
      <c r="R4">
        <v>166.05</v>
      </c>
      <c r="S4">
        <v>106.94</v>
      </c>
      <c r="T4">
        <v>29190.79</v>
      </c>
      <c r="U4">
        <v>0.64</v>
      </c>
      <c r="V4">
        <v>0.88</v>
      </c>
      <c r="W4">
        <v>0.36</v>
      </c>
      <c r="X4">
        <v>1.8</v>
      </c>
      <c r="Y4">
        <v>2</v>
      </c>
      <c r="Z4">
        <v>10</v>
      </c>
      <c r="AA4">
        <v>112.72601832238099</v>
      </c>
      <c r="AB4">
        <v>154.23671138955871</v>
      </c>
      <c r="AC4">
        <v>139.51657612716539</v>
      </c>
      <c r="AD4">
        <v>112726.018322381</v>
      </c>
      <c r="AE4">
        <v>154236.71138955871</v>
      </c>
      <c r="AF4">
        <v>5.0753748642199228E-6</v>
      </c>
      <c r="AG4">
        <v>7</v>
      </c>
      <c r="AH4">
        <v>139516.5761271654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4.5327000000000002</v>
      </c>
      <c r="E2">
        <v>22.06</v>
      </c>
      <c r="F2">
        <v>18.96</v>
      </c>
      <c r="G2">
        <v>12.1</v>
      </c>
      <c r="H2">
        <v>0.28000000000000003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98.37</v>
      </c>
      <c r="Q2">
        <v>2313.35</v>
      </c>
      <c r="R2">
        <v>222.12</v>
      </c>
      <c r="S2">
        <v>106.94</v>
      </c>
      <c r="T2">
        <v>56996.15</v>
      </c>
      <c r="U2">
        <v>0.48</v>
      </c>
      <c r="V2">
        <v>0.8</v>
      </c>
      <c r="W2">
        <v>0.5</v>
      </c>
      <c r="X2">
        <v>3.55</v>
      </c>
      <c r="Y2">
        <v>2</v>
      </c>
      <c r="Z2">
        <v>10</v>
      </c>
      <c r="AA2">
        <v>110.00446894747751</v>
      </c>
      <c r="AB2">
        <v>150.51296746853299</v>
      </c>
      <c r="AC2">
        <v>136.1482210996538</v>
      </c>
      <c r="AD2">
        <v>110004.46894747749</v>
      </c>
      <c r="AE2">
        <v>150512.967468533</v>
      </c>
      <c r="AF2">
        <v>5.0736405318154587E-6</v>
      </c>
      <c r="AG2">
        <v>8</v>
      </c>
      <c r="AH2">
        <v>136148.22109965381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3.0023</v>
      </c>
      <c r="E2">
        <v>33.31</v>
      </c>
      <c r="F2">
        <v>23.72</v>
      </c>
      <c r="G2">
        <v>6.68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290.99</v>
      </c>
      <c r="Q2">
        <v>2314.0100000000002</v>
      </c>
      <c r="R2">
        <v>386.25</v>
      </c>
      <c r="S2">
        <v>106.94</v>
      </c>
      <c r="T2">
        <v>138462.76999999999</v>
      </c>
      <c r="U2">
        <v>0.28000000000000003</v>
      </c>
      <c r="V2">
        <v>0.64</v>
      </c>
      <c r="W2">
        <v>0.56000000000000005</v>
      </c>
      <c r="X2">
        <v>8.3000000000000007</v>
      </c>
      <c r="Y2">
        <v>2</v>
      </c>
      <c r="Z2">
        <v>10</v>
      </c>
      <c r="AA2">
        <v>282.75545289449758</v>
      </c>
      <c r="AB2">
        <v>386.87848494044329</v>
      </c>
      <c r="AC2">
        <v>349.95534532509049</v>
      </c>
      <c r="AD2">
        <v>282755.45289449772</v>
      </c>
      <c r="AE2">
        <v>386878.4849404433</v>
      </c>
      <c r="AF2">
        <v>2.87374846987838E-6</v>
      </c>
      <c r="AG2">
        <v>11</v>
      </c>
      <c r="AH2">
        <v>349955.34532509051</v>
      </c>
    </row>
    <row r="3" spans="1:34" x14ac:dyDescent="0.25">
      <c r="A3">
        <v>1</v>
      </c>
      <c r="B3">
        <v>85</v>
      </c>
      <c r="C3" t="s">
        <v>34</v>
      </c>
      <c r="D3">
        <v>4.3994</v>
      </c>
      <c r="E3">
        <v>22.73</v>
      </c>
      <c r="F3">
        <v>17.82</v>
      </c>
      <c r="G3">
        <v>14.25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203.8</v>
      </c>
      <c r="Q3">
        <v>2313.12</v>
      </c>
      <c r="R3">
        <v>187.73</v>
      </c>
      <c r="S3">
        <v>106.94</v>
      </c>
      <c r="T3">
        <v>39893.730000000003</v>
      </c>
      <c r="U3">
        <v>0.56999999999999995</v>
      </c>
      <c r="V3">
        <v>0.85</v>
      </c>
      <c r="W3">
        <v>0.33</v>
      </c>
      <c r="X3">
        <v>2.4</v>
      </c>
      <c r="Y3">
        <v>2</v>
      </c>
      <c r="Z3">
        <v>10</v>
      </c>
      <c r="AA3">
        <v>161.3016719039833</v>
      </c>
      <c r="AB3">
        <v>220.7000636264639</v>
      </c>
      <c r="AC3">
        <v>199.63675930850229</v>
      </c>
      <c r="AD3">
        <v>161301.67190398331</v>
      </c>
      <c r="AE3">
        <v>220700.0636264639</v>
      </c>
      <c r="AF3">
        <v>4.2110278847493412E-6</v>
      </c>
      <c r="AG3">
        <v>8</v>
      </c>
      <c r="AH3">
        <v>199636.75930850231</v>
      </c>
    </row>
    <row r="4" spans="1:34" x14ac:dyDescent="0.25">
      <c r="A4">
        <v>2</v>
      </c>
      <c r="B4">
        <v>85</v>
      </c>
      <c r="C4" t="s">
        <v>34</v>
      </c>
      <c r="D4">
        <v>4.7960000000000003</v>
      </c>
      <c r="E4">
        <v>20.85</v>
      </c>
      <c r="F4">
        <v>16.989999999999998</v>
      </c>
      <c r="G4">
        <v>23.16</v>
      </c>
      <c r="H4">
        <v>0.31</v>
      </c>
      <c r="I4">
        <v>44</v>
      </c>
      <c r="J4">
        <v>170.79</v>
      </c>
      <c r="K4">
        <v>51.39</v>
      </c>
      <c r="L4">
        <v>3</v>
      </c>
      <c r="M4">
        <v>42</v>
      </c>
      <c r="N4">
        <v>31.4</v>
      </c>
      <c r="O4">
        <v>21297.94</v>
      </c>
      <c r="P4">
        <v>179.57</v>
      </c>
      <c r="Q4">
        <v>2312.91</v>
      </c>
      <c r="R4">
        <v>160.52000000000001</v>
      </c>
      <c r="S4">
        <v>106.94</v>
      </c>
      <c r="T4">
        <v>26443.46</v>
      </c>
      <c r="U4">
        <v>0.67</v>
      </c>
      <c r="V4">
        <v>0.89</v>
      </c>
      <c r="W4">
        <v>0.28999999999999998</v>
      </c>
      <c r="X4">
        <v>1.58</v>
      </c>
      <c r="Y4">
        <v>2</v>
      </c>
      <c r="Z4">
        <v>10</v>
      </c>
      <c r="AA4">
        <v>137.10279359171989</v>
      </c>
      <c r="AB4">
        <v>187.59009074047651</v>
      </c>
      <c r="AC4">
        <v>169.6867557646041</v>
      </c>
      <c r="AD4">
        <v>137102.79359171991</v>
      </c>
      <c r="AE4">
        <v>187590.09074047639</v>
      </c>
      <c r="AF4">
        <v>4.5906463916120016E-6</v>
      </c>
      <c r="AG4">
        <v>7</v>
      </c>
      <c r="AH4">
        <v>169686.75576460411</v>
      </c>
    </row>
    <row r="5" spans="1:34" x14ac:dyDescent="0.25">
      <c r="A5">
        <v>3</v>
      </c>
      <c r="B5">
        <v>85</v>
      </c>
      <c r="C5" t="s">
        <v>34</v>
      </c>
      <c r="D5">
        <v>5.0180999999999996</v>
      </c>
      <c r="E5">
        <v>19.93</v>
      </c>
      <c r="F5">
        <v>16.54</v>
      </c>
      <c r="G5">
        <v>33.08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158.5</v>
      </c>
      <c r="Q5">
        <v>2312.81</v>
      </c>
      <c r="R5">
        <v>145.38</v>
      </c>
      <c r="S5">
        <v>106.94</v>
      </c>
      <c r="T5">
        <v>18946.34</v>
      </c>
      <c r="U5">
        <v>0.74</v>
      </c>
      <c r="V5">
        <v>0.92</v>
      </c>
      <c r="W5">
        <v>0.28000000000000003</v>
      </c>
      <c r="X5">
        <v>1.1299999999999999</v>
      </c>
      <c r="Y5">
        <v>2</v>
      </c>
      <c r="Z5">
        <v>10</v>
      </c>
      <c r="AA5">
        <v>127.41135412711461</v>
      </c>
      <c r="AB5">
        <v>174.32983570887629</v>
      </c>
      <c r="AC5">
        <v>157.69204086233091</v>
      </c>
      <c r="AD5">
        <v>127411.3541271146</v>
      </c>
      <c r="AE5">
        <v>174329.83570887629</v>
      </c>
      <c r="AF5">
        <v>4.8032365841843582E-6</v>
      </c>
      <c r="AG5">
        <v>7</v>
      </c>
      <c r="AH5">
        <v>157692.0408623309</v>
      </c>
    </row>
    <row r="6" spans="1:34" x14ac:dyDescent="0.25">
      <c r="A6">
        <v>4</v>
      </c>
      <c r="B6">
        <v>85</v>
      </c>
      <c r="C6" t="s">
        <v>34</v>
      </c>
      <c r="D6">
        <v>5.0338000000000003</v>
      </c>
      <c r="E6">
        <v>19.87</v>
      </c>
      <c r="F6">
        <v>16.510000000000002</v>
      </c>
      <c r="G6">
        <v>34.159999999999997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157.07</v>
      </c>
      <c r="Q6">
        <v>2313.16</v>
      </c>
      <c r="R6">
        <v>143.51</v>
      </c>
      <c r="S6">
        <v>106.94</v>
      </c>
      <c r="T6">
        <v>18015.310000000001</v>
      </c>
      <c r="U6">
        <v>0.75</v>
      </c>
      <c r="V6">
        <v>0.92</v>
      </c>
      <c r="W6">
        <v>0.3</v>
      </c>
      <c r="X6">
        <v>1.1000000000000001</v>
      </c>
      <c r="Y6">
        <v>2</v>
      </c>
      <c r="Z6">
        <v>10</v>
      </c>
      <c r="AA6">
        <v>126.7772144892598</v>
      </c>
      <c r="AB6">
        <v>173.4621778800975</v>
      </c>
      <c r="AC6">
        <v>156.90719107896501</v>
      </c>
      <c r="AD6">
        <v>126777.2144892598</v>
      </c>
      <c r="AE6">
        <v>173462.1778800975</v>
      </c>
      <c r="AF6">
        <v>4.8182643465589021E-6</v>
      </c>
      <c r="AG6">
        <v>7</v>
      </c>
      <c r="AH6">
        <v>156907.191078965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4.3376000000000001</v>
      </c>
      <c r="E2">
        <v>23.05</v>
      </c>
      <c r="F2">
        <v>19.88</v>
      </c>
      <c r="G2">
        <v>10.19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92.12</v>
      </c>
      <c r="Q2">
        <v>2314.64</v>
      </c>
      <c r="R2">
        <v>251.68</v>
      </c>
      <c r="S2">
        <v>106.94</v>
      </c>
      <c r="T2">
        <v>71661.62</v>
      </c>
      <c r="U2">
        <v>0.42</v>
      </c>
      <c r="V2">
        <v>0.76</v>
      </c>
      <c r="W2">
        <v>0.56999999999999995</v>
      </c>
      <c r="X2">
        <v>4.46</v>
      </c>
      <c r="Y2">
        <v>2</v>
      </c>
      <c r="Z2">
        <v>10</v>
      </c>
      <c r="AA2">
        <v>108.4090868837276</v>
      </c>
      <c r="AB2">
        <v>148.3300953456222</v>
      </c>
      <c r="AC2">
        <v>134.17367922847271</v>
      </c>
      <c r="AD2">
        <v>108409.08688372761</v>
      </c>
      <c r="AE2">
        <v>148330.09534562219</v>
      </c>
      <c r="AF2">
        <v>4.9687816312386919E-6</v>
      </c>
      <c r="AG2">
        <v>8</v>
      </c>
      <c r="AH2">
        <v>134173.6792284727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3.5413000000000001</v>
      </c>
      <c r="E2">
        <v>28.24</v>
      </c>
      <c r="F2">
        <v>21.62</v>
      </c>
      <c r="G2">
        <v>7.96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16663.419999999998</v>
      </c>
      <c r="P2">
        <v>223.09</v>
      </c>
      <c r="Q2">
        <v>2313.85</v>
      </c>
      <c r="R2">
        <v>315.8</v>
      </c>
      <c r="S2">
        <v>106.94</v>
      </c>
      <c r="T2">
        <v>103489.9</v>
      </c>
      <c r="U2">
        <v>0.34</v>
      </c>
      <c r="V2">
        <v>0.7</v>
      </c>
      <c r="W2">
        <v>0.48</v>
      </c>
      <c r="X2">
        <v>6.2</v>
      </c>
      <c r="Y2">
        <v>2</v>
      </c>
      <c r="Z2">
        <v>10</v>
      </c>
      <c r="AA2">
        <v>208.6871662055654</v>
      </c>
      <c r="AB2">
        <v>285.53498743032429</v>
      </c>
      <c r="AC2">
        <v>258.28392898093</v>
      </c>
      <c r="AD2">
        <v>208687.16620556539</v>
      </c>
      <c r="AE2">
        <v>285534.98743032443</v>
      </c>
      <c r="AF2">
        <v>3.524066633147301E-6</v>
      </c>
      <c r="AG2">
        <v>10</v>
      </c>
      <c r="AH2">
        <v>258283.92898093001</v>
      </c>
    </row>
    <row r="3" spans="1:34" x14ac:dyDescent="0.25">
      <c r="A3">
        <v>1</v>
      </c>
      <c r="B3">
        <v>65</v>
      </c>
      <c r="C3" t="s">
        <v>34</v>
      </c>
      <c r="D3">
        <v>4.6025</v>
      </c>
      <c r="E3">
        <v>21.73</v>
      </c>
      <c r="F3">
        <v>17.89</v>
      </c>
      <c r="G3">
        <v>17.59</v>
      </c>
      <c r="H3">
        <v>0.26</v>
      </c>
      <c r="I3">
        <v>61</v>
      </c>
      <c r="J3">
        <v>134.55000000000001</v>
      </c>
      <c r="K3">
        <v>46.47</v>
      </c>
      <c r="L3">
        <v>2</v>
      </c>
      <c r="M3">
        <v>59</v>
      </c>
      <c r="N3">
        <v>21.09</v>
      </c>
      <c r="O3">
        <v>16828.84</v>
      </c>
      <c r="P3">
        <v>165.84</v>
      </c>
      <c r="Q3">
        <v>2313.0300000000002</v>
      </c>
      <c r="R3">
        <v>191.41</v>
      </c>
      <c r="S3">
        <v>106.94</v>
      </c>
      <c r="T3">
        <v>41802.6</v>
      </c>
      <c r="U3">
        <v>0.56000000000000005</v>
      </c>
      <c r="V3">
        <v>0.85</v>
      </c>
      <c r="W3">
        <v>0.31</v>
      </c>
      <c r="X3">
        <v>2.4700000000000002</v>
      </c>
      <c r="Y3">
        <v>2</v>
      </c>
      <c r="Z3">
        <v>10</v>
      </c>
      <c r="AA3">
        <v>141.438395953617</v>
      </c>
      <c r="AB3">
        <v>193.52225316529791</v>
      </c>
      <c r="AC3">
        <v>175.0527609334448</v>
      </c>
      <c r="AD3">
        <v>141438.395953617</v>
      </c>
      <c r="AE3">
        <v>193522.25316529791</v>
      </c>
      <c r="AF3">
        <v>4.5801024141022937E-6</v>
      </c>
      <c r="AG3">
        <v>8</v>
      </c>
      <c r="AH3">
        <v>175052.76093344481</v>
      </c>
    </row>
    <row r="4" spans="1:34" x14ac:dyDescent="0.25">
      <c r="A4">
        <v>2</v>
      </c>
      <c r="B4">
        <v>65</v>
      </c>
      <c r="C4" t="s">
        <v>34</v>
      </c>
      <c r="D4">
        <v>5.0143000000000004</v>
      </c>
      <c r="E4">
        <v>19.940000000000001</v>
      </c>
      <c r="F4">
        <v>16.760000000000002</v>
      </c>
      <c r="G4">
        <v>27.17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3</v>
      </c>
      <c r="N4">
        <v>21.43</v>
      </c>
      <c r="O4">
        <v>16994.64</v>
      </c>
      <c r="P4">
        <v>138.03</v>
      </c>
      <c r="Q4">
        <v>2313.09</v>
      </c>
      <c r="R4">
        <v>151.19999999999999</v>
      </c>
      <c r="S4">
        <v>106.94</v>
      </c>
      <c r="T4">
        <v>21819.51</v>
      </c>
      <c r="U4">
        <v>0.71</v>
      </c>
      <c r="V4">
        <v>0.9</v>
      </c>
      <c r="W4">
        <v>0.33</v>
      </c>
      <c r="X4">
        <v>1.34</v>
      </c>
      <c r="Y4">
        <v>2</v>
      </c>
      <c r="Z4">
        <v>10</v>
      </c>
      <c r="AA4">
        <v>118.1291341121828</v>
      </c>
      <c r="AB4">
        <v>161.6294927818073</v>
      </c>
      <c r="AC4">
        <v>146.20380083917399</v>
      </c>
      <c r="AD4">
        <v>118129.1341121828</v>
      </c>
      <c r="AE4">
        <v>161629.49278180729</v>
      </c>
      <c r="AF4">
        <v>4.9898984323809087E-6</v>
      </c>
      <c r="AG4">
        <v>7</v>
      </c>
      <c r="AH4">
        <v>146203.80083917399</v>
      </c>
    </row>
    <row r="5" spans="1:34" x14ac:dyDescent="0.25">
      <c r="A5">
        <v>3</v>
      </c>
      <c r="B5">
        <v>65</v>
      </c>
      <c r="C5" t="s">
        <v>34</v>
      </c>
      <c r="D5">
        <v>5.0114999999999998</v>
      </c>
      <c r="E5">
        <v>19.95</v>
      </c>
      <c r="F5">
        <v>16.77</v>
      </c>
      <c r="G5">
        <v>27.19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139.35</v>
      </c>
      <c r="Q5">
        <v>2313.0500000000002</v>
      </c>
      <c r="R5">
        <v>151.63999999999999</v>
      </c>
      <c r="S5">
        <v>106.94</v>
      </c>
      <c r="T5">
        <v>22037.95</v>
      </c>
      <c r="U5">
        <v>0.71</v>
      </c>
      <c r="V5">
        <v>0.9</v>
      </c>
      <c r="W5">
        <v>0.33</v>
      </c>
      <c r="X5">
        <v>1.35</v>
      </c>
      <c r="Y5">
        <v>2</v>
      </c>
      <c r="Z5">
        <v>10</v>
      </c>
      <c r="AA5">
        <v>118.5326590370026</v>
      </c>
      <c r="AB5">
        <v>162.1816133862086</v>
      </c>
      <c r="AC5">
        <v>146.70322782799761</v>
      </c>
      <c r="AD5">
        <v>118532.6590370026</v>
      </c>
      <c r="AE5">
        <v>162181.6133862086</v>
      </c>
      <c r="AF5">
        <v>4.9871120582886794E-6</v>
      </c>
      <c r="AG5">
        <v>7</v>
      </c>
      <c r="AH5">
        <v>146703.22782799759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3.2675999999999998</v>
      </c>
      <c r="E2">
        <v>30.6</v>
      </c>
      <c r="F2">
        <v>22.61</v>
      </c>
      <c r="G2">
        <v>7.26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18787.759999999998</v>
      </c>
      <c r="P2">
        <v>255.96</v>
      </c>
      <c r="Q2">
        <v>2314.1799999999998</v>
      </c>
      <c r="R2">
        <v>349</v>
      </c>
      <c r="S2">
        <v>106.94</v>
      </c>
      <c r="T2">
        <v>119970.24000000001</v>
      </c>
      <c r="U2">
        <v>0.31</v>
      </c>
      <c r="V2">
        <v>0.67</v>
      </c>
      <c r="W2">
        <v>0.51</v>
      </c>
      <c r="X2">
        <v>7.19</v>
      </c>
      <c r="Y2">
        <v>2</v>
      </c>
      <c r="Z2">
        <v>10</v>
      </c>
      <c r="AA2">
        <v>238.49984185806181</v>
      </c>
      <c r="AB2">
        <v>326.32600550047408</v>
      </c>
      <c r="AC2">
        <v>295.18190953703112</v>
      </c>
      <c r="AD2">
        <v>238499.84185806179</v>
      </c>
      <c r="AE2">
        <v>326326.00550047407</v>
      </c>
      <c r="AF2">
        <v>3.186016760765547E-6</v>
      </c>
      <c r="AG2">
        <v>10</v>
      </c>
      <c r="AH2">
        <v>295181.90953703108</v>
      </c>
    </row>
    <row r="3" spans="1:34" x14ac:dyDescent="0.25">
      <c r="A3">
        <v>1</v>
      </c>
      <c r="B3">
        <v>75</v>
      </c>
      <c r="C3" t="s">
        <v>34</v>
      </c>
      <c r="D3">
        <v>4.4568000000000003</v>
      </c>
      <c r="E3">
        <v>22.44</v>
      </c>
      <c r="F3">
        <v>18.05</v>
      </c>
      <c r="G3">
        <v>15.7</v>
      </c>
      <c r="H3">
        <v>0.23</v>
      </c>
      <c r="I3">
        <v>69</v>
      </c>
      <c r="J3">
        <v>151.83000000000001</v>
      </c>
      <c r="K3">
        <v>49.1</v>
      </c>
      <c r="L3">
        <v>2</v>
      </c>
      <c r="M3">
        <v>67</v>
      </c>
      <c r="N3">
        <v>25.73</v>
      </c>
      <c r="O3">
        <v>18959.54</v>
      </c>
      <c r="P3">
        <v>188.42</v>
      </c>
      <c r="Q3">
        <v>2313.5700000000002</v>
      </c>
      <c r="R3">
        <v>197.55</v>
      </c>
      <c r="S3">
        <v>106.94</v>
      </c>
      <c r="T3">
        <v>44835.14</v>
      </c>
      <c r="U3">
        <v>0.54</v>
      </c>
      <c r="V3">
        <v>0.84</v>
      </c>
      <c r="W3">
        <v>0.3</v>
      </c>
      <c r="X3">
        <v>2.64</v>
      </c>
      <c r="Y3">
        <v>2</v>
      </c>
      <c r="Z3">
        <v>10</v>
      </c>
      <c r="AA3">
        <v>153.47059212187341</v>
      </c>
      <c r="AB3">
        <v>209.9852347857294</v>
      </c>
      <c r="AC3">
        <v>189.94453869396739</v>
      </c>
      <c r="AD3">
        <v>153470.5921218734</v>
      </c>
      <c r="AE3">
        <v>209985.23478572941</v>
      </c>
      <c r="AF3">
        <v>4.3455256149405946E-6</v>
      </c>
      <c r="AG3">
        <v>8</v>
      </c>
      <c r="AH3">
        <v>189944.53869396739</v>
      </c>
    </row>
    <row r="4" spans="1:34" x14ac:dyDescent="0.25">
      <c r="A4">
        <v>2</v>
      </c>
      <c r="B4">
        <v>75</v>
      </c>
      <c r="C4" t="s">
        <v>34</v>
      </c>
      <c r="D4">
        <v>4.95</v>
      </c>
      <c r="E4">
        <v>20.2</v>
      </c>
      <c r="F4">
        <v>16.73</v>
      </c>
      <c r="G4">
        <v>25.74</v>
      </c>
      <c r="H4">
        <v>0.35</v>
      </c>
      <c r="I4">
        <v>39</v>
      </c>
      <c r="J4">
        <v>153.22999999999999</v>
      </c>
      <c r="K4">
        <v>49.1</v>
      </c>
      <c r="L4">
        <v>3</v>
      </c>
      <c r="M4">
        <v>37</v>
      </c>
      <c r="N4">
        <v>26.13</v>
      </c>
      <c r="O4">
        <v>19131.849999999999</v>
      </c>
      <c r="P4">
        <v>155.47</v>
      </c>
      <c r="Q4">
        <v>2313.02</v>
      </c>
      <c r="R4">
        <v>151.94999999999999</v>
      </c>
      <c r="S4">
        <v>106.94</v>
      </c>
      <c r="T4">
        <v>22183.94</v>
      </c>
      <c r="U4">
        <v>0.7</v>
      </c>
      <c r="V4">
        <v>0.9</v>
      </c>
      <c r="W4">
        <v>0.28000000000000003</v>
      </c>
      <c r="X4">
        <v>1.32</v>
      </c>
      <c r="Y4">
        <v>2</v>
      </c>
      <c r="Z4">
        <v>10</v>
      </c>
      <c r="AA4">
        <v>125.78160523363491</v>
      </c>
      <c r="AB4">
        <v>172.09994137337179</v>
      </c>
      <c r="AC4">
        <v>155.67496451252981</v>
      </c>
      <c r="AD4">
        <v>125781.60523363489</v>
      </c>
      <c r="AE4">
        <v>172099.94137337181</v>
      </c>
      <c r="AF4">
        <v>4.8264117290333754E-6</v>
      </c>
      <c r="AG4">
        <v>7</v>
      </c>
      <c r="AH4">
        <v>155674.96451252981</v>
      </c>
    </row>
    <row r="5" spans="1:34" x14ac:dyDescent="0.25">
      <c r="A5">
        <v>3</v>
      </c>
      <c r="B5">
        <v>75</v>
      </c>
      <c r="C5" t="s">
        <v>34</v>
      </c>
      <c r="D5">
        <v>5.0456000000000003</v>
      </c>
      <c r="E5">
        <v>19.82</v>
      </c>
      <c r="F5">
        <v>16.57</v>
      </c>
      <c r="G5">
        <v>31.06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146.80000000000001</v>
      </c>
      <c r="Q5">
        <v>2312.9699999999998</v>
      </c>
      <c r="R5">
        <v>145.16999999999999</v>
      </c>
      <c r="S5">
        <v>106.94</v>
      </c>
      <c r="T5">
        <v>18832.259999999998</v>
      </c>
      <c r="U5">
        <v>0.74</v>
      </c>
      <c r="V5">
        <v>0.91</v>
      </c>
      <c r="W5">
        <v>0.31</v>
      </c>
      <c r="X5">
        <v>1.1499999999999999</v>
      </c>
      <c r="Y5">
        <v>2</v>
      </c>
      <c r="Z5">
        <v>10</v>
      </c>
      <c r="AA5">
        <v>121.99727041429411</v>
      </c>
      <c r="AB5">
        <v>166.92204752048301</v>
      </c>
      <c r="AC5">
        <v>150.99124158173939</v>
      </c>
      <c r="AD5">
        <v>121997.27041429409</v>
      </c>
      <c r="AE5">
        <v>166922.047520483</v>
      </c>
      <c r="AF5">
        <v>4.9196248525274341E-6</v>
      </c>
      <c r="AG5">
        <v>7</v>
      </c>
      <c r="AH5">
        <v>150991.24158173939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2.7496999999999998</v>
      </c>
      <c r="E2">
        <v>36.369999999999997</v>
      </c>
      <c r="F2">
        <v>24.93</v>
      </c>
      <c r="G2">
        <v>6.21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328.58</v>
      </c>
      <c r="Q2">
        <v>2314.79</v>
      </c>
      <c r="R2">
        <v>427.37</v>
      </c>
      <c r="S2">
        <v>106.94</v>
      </c>
      <c r="T2">
        <v>158884.41</v>
      </c>
      <c r="U2">
        <v>0.25</v>
      </c>
      <c r="V2">
        <v>0.61</v>
      </c>
      <c r="W2">
        <v>0.59</v>
      </c>
      <c r="X2">
        <v>9.5</v>
      </c>
      <c r="Y2">
        <v>2</v>
      </c>
      <c r="Z2">
        <v>10</v>
      </c>
      <c r="AA2">
        <v>334.38855443801992</v>
      </c>
      <c r="AB2">
        <v>457.525172363965</v>
      </c>
      <c r="AC2">
        <v>413.85961205415981</v>
      </c>
      <c r="AD2">
        <v>334388.55443801993</v>
      </c>
      <c r="AE2">
        <v>457525.17236396502</v>
      </c>
      <c r="AF2">
        <v>2.587808800977718E-6</v>
      </c>
      <c r="AG2">
        <v>12</v>
      </c>
      <c r="AH2">
        <v>413859.61205415981</v>
      </c>
    </row>
    <row r="3" spans="1:34" x14ac:dyDescent="0.25">
      <c r="A3">
        <v>1</v>
      </c>
      <c r="B3">
        <v>95</v>
      </c>
      <c r="C3" t="s">
        <v>34</v>
      </c>
      <c r="D3">
        <v>4.1786000000000003</v>
      </c>
      <c r="E3">
        <v>23.93</v>
      </c>
      <c r="F3">
        <v>18.34</v>
      </c>
      <c r="G3">
        <v>13.1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82</v>
      </c>
      <c r="N3">
        <v>36.770000000000003</v>
      </c>
      <c r="O3">
        <v>23322.880000000001</v>
      </c>
      <c r="P3">
        <v>228.62</v>
      </c>
      <c r="Q3">
        <v>2313.16</v>
      </c>
      <c r="R3">
        <v>205.16</v>
      </c>
      <c r="S3">
        <v>106.94</v>
      </c>
      <c r="T3">
        <v>48566.239999999998</v>
      </c>
      <c r="U3">
        <v>0.52</v>
      </c>
      <c r="V3">
        <v>0.83</v>
      </c>
      <c r="W3">
        <v>0.36</v>
      </c>
      <c r="X3">
        <v>2.92</v>
      </c>
      <c r="Y3">
        <v>2</v>
      </c>
      <c r="Z3">
        <v>10</v>
      </c>
      <c r="AA3">
        <v>177.35279090815581</v>
      </c>
      <c r="AB3">
        <v>242.66191277335511</v>
      </c>
      <c r="AC3">
        <v>219.50260039647009</v>
      </c>
      <c r="AD3">
        <v>177352.79090815579</v>
      </c>
      <c r="AE3">
        <v>242661.91277335511</v>
      </c>
      <c r="AF3">
        <v>3.9325809563826931E-6</v>
      </c>
      <c r="AG3">
        <v>8</v>
      </c>
      <c r="AH3">
        <v>219502.60039647011</v>
      </c>
    </row>
    <row r="4" spans="1:34" x14ac:dyDescent="0.25">
      <c r="A4">
        <v>2</v>
      </c>
      <c r="B4">
        <v>95</v>
      </c>
      <c r="C4" t="s">
        <v>34</v>
      </c>
      <c r="D4">
        <v>4.6281999999999996</v>
      </c>
      <c r="E4">
        <v>21.61</v>
      </c>
      <c r="F4">
        <v>17.28</v>
      </c>
      <c r="G4">
        <v>20.73</v>
      </c>
      <c r="H4">
        <v>0.28000000000000003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202.83</v>
      </c>
      <c r="Q4">
        <v>2312.88</v>
      </c>
      <c r="R4">
        <v>170.43</v>
      </c>
      <c r="S4">
        <v>106.94</v>
      </c>
      <c r="T4">
        <v>31368.58</v>
      </c>
      <c r="U4">
        <v>0.63</v>
      </c>
      <c r="V4">
        <v>0.88</v>
      </c>
      <c r="W4">
        <v>0.3</v>
      </c>
      <c r="X4">
        <v>1.87</v>
      </c>
      <c r="Y4">
        <v>2</v>
      </c>
      <c r="Z4">
        <v>10</v>
      </c>
      <c r="AA4">
        <v>157.74467720309431</v>
      </c>
      <c r="AB4">
        <v>215.83322655317889</v>
      </c>
      <c r="AC4">
        <v>195.23440633484131</v>
      </c>
      <c r="AD4">
        <v>157744.67720309441</v>
      </c>
      <c r="AE4">
        <v>215833.22655317889</v>
      </c>
      <c r="AF4">
        <v>4.3557103293759583E-6</v>
      </c>
      <c r="AG4">
        <v>8</v>
      </c>
      <c r="AH4">
        <v>195234.4063348413</v>
      </c>
    </row>
    <row r="5" spans="1:34" x14ac:dyDescent="0.25">
      <c r="A5">
        <v>3</v>
      </c>
      <c r="B5">
        <v>95</v>
      </c>
      <c r="C5" t="s">
        <v>34</v>
      </c>
      <c r="D5">
        <v>4.8635999999999999</v>
      </c>
      <c r="E5">
        <v>20.56</v>
      </c>
      <c r="F5">
        <v>16.829999999999998</v>
      </c>
      <c r="G5">
        <v>29.69</v>
      </c>
      <c r="H5">
        <v>0.37</v>
      </c>
      <c r="I5">
        <v>34</v>
      </c>
      <c r="J5">
        <v>190.25</v>
      </c>
      <c r="K5">
        <v>53.44</v>
      </c>
      <c r="L5">
        <v>4</v>
      </c>
      <c r="M5">
        <v>32</v>
      </c>
      <c r="N5">
        <v>37.82</v>
      </c>
      <c r="O5">
        <v>23698.48</v>
      </c>
      <c r="P5">
        <v>183.51</v>
      </c>
      <c r="Q5">
        <v>2312.86</v>
      </c>
      <c r="R5">
        <v>156.31</v>
      </c>
      <c r="S5">
        <v>106.94</v>
      </c>
      <c r="T5">
        <v>24387.56</v>
      </c>
      <c r="U5">
        <v>0.68</v>
      </c>
      <c r="V5">
        <v>0.9</v>
      </c>
      <c r="W5">
        <v>0.26</v>
      </c>
      <c r="X5">
        <v>1.42</v>
      </c>
      <c r="Y5">
        <v>2</v>
      </c>
      <c r="Z5">
        <v>10</v>
      </c>
      <c r="AA5">
        <v>138.78790492246409</v>
      </c>
      <c r="AB5">
        <v>189.89573440506459</v>
      </c>
      <c r="AC5">
        <v>171.77235203383589</v>
      </c>
      <c r="AD5">
        <v>138787.90492246411</v>
      </c>
      <c r="AE5">
        <v>189895.73440506461</v>
      </c>
      <c r="AF5">
        <v>4.5772509308052614E-6</v>
      </c>
      <c r="AG5">
        <v>7</v>
      </c>
      <c r="AH5">
        <v>171772.35203383601</v>
      </c>
    </row>
    <row r="6" spans="1:34" x14ac:dyDescent="0.25">
      <c r="A6">
        <v>4</v>
      </c>
      <c r="B6">
        <v>95</v>
      </c>
      <c r="C6" t="s">
        <v>34</v>
      </c>
      <c r="D6">
        <v>5.0509000000000004</v>
      </c>
      <c r="E6">
        <v>19.8</v>
      </c>
      <c r="F6">
        <v>16.36</v>
      </c>
      <c r="G6">
        <v>37.76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23887.360000000001</v>
      </c>
      <c r="P6">
        <v>165.16</v>
      </c>
      <c r="Q6">
        <v>2312.83</v>
      </c>
      <c r="R6">
        <v>138.68</v>
      </c>
      <c r="S6">
        <v>106.94</v>
      </c>
      <c r="T6">
        <v>15613.73</v>
      </c>
      <c r="U6">
        <v>0.77</v>
      </c>
      <c r="V6">
        <v>0.93</v>
      </c>
      <c r="W6">
        <v>0.28999999999999998</v>
      </c>
      <c r="X6">
        <v>0.95</v>
      </c>
      <c r="Y6">
        <v>2</v>
      </c>
      <c r="Z6">
        <v>10</v>
      </c>
      <c r="AA6">
        <v>130.32170193796151</v>
      </c>
      <c r="AB6">
        <v>178.31190197915879</v>
      </c>
      <c r="AC6">
        <v>161.29406431664401</v>
      </c>
      <c r="AD6">
        <v>130321.70193796149</v>
      </c>
      <c r="AE6">
        <v>178311.90197915881</v>
      </c>
      <c r="AF6">
        <v>4.7535234654174477E-6</v>
      </c>
      <c r="AG6">
        <v>7</v>
      </c>
      <c r="AH6">
        <v>161294.06431664401</v>
      </c>
    </row>
    <row r="7" spans="1:34" x14ac:dyDescent="0.25">
      <c r="A7">
        <v>5</v>
      </c>
      <c r="B7">
        <v>95</v>
      </c>
      <c r="C7" t="s">
        <v>34</v>
      </c>
      <c r="D7">
        <v>5.0509000000000004</v>
      </c>
      <c r="E7">
        <v>19.8</v>
      </c>
      <c r="F7">
        <v>16.36</v>
      </c>
      <c r="G7">
        <v>37.76</v>
      </c>
      <c r="H7">
        <v>0.55000000000000004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165.9</v>
      </c>
      <c r="Q7">
        <v>2312.83</v>
      </c>
      <c r="R7">
        <v>138.61000000000001</v>
      </c>
      <c r="S7">
        <v>106.94</v>
      </c>
      <c r="T7">
        <v>15579.74</v>
      </c>
      <c r="U7">
        <v>0.77</v>
      </c>
      <c r="V7">
        <v>0.93</v>
      </c>
      <c r="W7">
        <v>0.3</v>
      </c>
      <c r="X7">
        <v>0.95</v>
      </c>
      <c r="Y7">
        <v>2</v>
      </c>
      <c r="Z7">
        <v>10</v>
      </c>
      <c r="AA7">
        <v>130.52102529318279</v>
      </c>
      <c r="AB7">
        <v>178.58462498729821</v>
      </c>
      <c r="AC7">
        <v>161.5407590236558</v>
      </c>
      <c r="AD7">
        <v>130521.0252931828</v>
      </c>
      <c r="AE7">
        <v>178584.62498729819</v>
      </c>
      <c r="AF7">
        <v>4.7535234654174477E-6</v>
      </c>
      <c r="AG7">
        <v>7</v>
      </c>
      <c r="AH7">
        <v>161540.75902365579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2.6450999999999998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</v>
      </c>
      <c r="Q2">
        <v>2314.6</v>
      </c>
      <c r="R2">
        <v>443.24</v>
      </c>
      <c r="S2">
        <v>106.94</v>
      </c>
      <c r="T2">
        <v>166756.68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  <c r="AA2">
        <v>364.63647078884111</v>
      </c>
      <c r="AB2">
        <v>498.91170595904748</v>
      </c>
      <c r="AC2">
        <v>451.2962729692926</v>
      </c>
      <c r="AD2">
        <v>364636.47078884108</v>
      </c>
      <c r="AE2">
        <v>498911.70595904748</v>
      </c>
      <c r="AF2">
        <v>2.4696249548449092E-6</v>
      </c>
      <c r="AG2">
        <v>13</v>
      </c>
      <c r="AH2">
        <v>451296.27296929259</v>
      </c>
    </row>
    <row r="3" spans="1:34" x14ac:dyDescent="0.25">
      <c r="A3">
        <v>1</v>
      </c>
      <c r="B3">
        <v>100</v>
      </c>
      <c r="C3" t="s">
        <v>34</v>
      </c>
      <c r="D3">
        <v>4.0868000000000002</v>
      </c>
      <c r="E3">
        <v>24.47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240.15</v>
      </c>
      <c r="Q3">
        <v>2313.36</v>
      </c>
      <c r="R3">
        <v>211.78</v>
      </c>
      <c r="S3">
        <v>106.94</v>
      </c>
      <c r="T3">
        <v>51856.49</v>
      </c>
      <c r="U3">
        <v>0.5</v>
      </c>
      <c r="V3">
        <v>0.82</v>
      </c>
      <c r="W3">
        <v>0.36</v>
      </c>
      <c r="X3">
        <v>3.12</v>
      </c>
      <c r="Y3">
        <v>2</v>
      </c>
      <c r="Z3">
        <v>10</v>
      </c>
      <c r="AA3">
        <v>185.02940717895339</v>
      </c>
      <c r="AB3">
        <v>253.165397823463</v>
      </c>
      <c r="AC3">
        <v>229.00364757513279</v>
      </c>
      <c r="AD3">
        <v>185029.40717895341</v>
      </c>
      <c r="AE3">
        <v>253165.39782346299</v>
      </c>
      <c r="AF3">
        <v>3.8156830613058763E-6</v>
      </c>
      <c r="AG3">
        <v>8</v>
      </c>
      <c r="AH3">
        <v>229003.64757513281</v>
      </c>
    </row>
    <row r="4" spans="1:34" x14ac:dyDescent="0.25">
      <c r="A4">
        <v>2</v>
      </c>
      <c r="B4">
        <v>100</v>
      </c>
      <c r="C4" t="s">
        <v>34</v>
      </c>
      <c r="D4">
        <v>4.5663</v>
      </c>
      <c r="E4">
        <v>21.9</v>
      </c>
      <c r="F4">
        <v>17.36</v>
      </c>
      <c r="G4">
        <v>20.03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212.91</v>
      </c>
      <c r="Q4">
        <v>2313.16</v>
      </c>
      <c r="R4">
        <v>173.18</v>
      </c>
      <c r="S4">
        <v>106.94</v>
      </c>
      <c r="T4">
        <v>32733.34</v>
      </c>
      <c r="U4">
        <v>0.62</v>
      </c>
      <c r="V4">
        <v>0.87</v>
      </c>
      <c r="W4">
        <v>0.3</v>
      </c>
      <c r="X4">
        <v>1.95</v>
      </c>
      <c r="Y4">
        <v>2</v>
      </c>
      <c r="Z4">
        <v>10</v>
      </c>
      <c r="AA4">
        <v>163.04733263670769</v>
      </c>
      <c r="AB4">
        <v>223.08855365409229</v>
      </c>
      <c r="AC4">
        <v>201.79729520016139</v>
      </c>
      <c r="AD4">
        <v>163047.3326367077</v>
      </c>
      <c r="AE4">
        <v>223088.55365409231</v>
      </c>
      <c r="AF4">
        <v>4.2633731924344287E-6</v>
      </c>
      <c r="AG4">
        <v>8</v>
      </c>
      <c r="AH4">
        <v>201797.2952001614</v>
      </c>
    </row>
    <row r="5" spans="1:34" x14ac:dyDescent="0.25">
      <c r="A5">
        <v>3</v>
      </c>
      <c r="B5">
        <v>100</v>
      </c>
      <c r="C5" t="s">
        <v>34</v>
      </c>
      <c r="D5">
        <v>4.8715999999999999</v>
      </c>
      <c r="E5">
        <v>20.53</v>
      </c>
      <c r="F5">
        <v>16.61</v>
      </c>
      <c r="G5">
        <v>27.68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190.43</v>
      </c>
      <c r="Q5">
        <v>2312.92</v>
      </c>
      <c r="R5">
        <v>148.32</v>
      </c>
      <c r="S5">
        <v>106.94</v>
      </c>
      <c r="T5">
        <v>20386</v>
      </c>
      <c r="U5">
        <v>0.72</v>
      </c>
      <c r="V5">
        <v>0.91</v>
      </c>
      <c r="W5">
        <v>0.26</v>
      </c>
      <c r="X5">
        <v>1.2</v>
      </c>
      <c r="Y5">
        <v>2</v>
      </c>
      <c r="Z5">
        <v>10</v>
      </c>
      <c r="AA5">
        <v>141.14531161660301</v>
      </c>
      <c r="AB5">
        <v>193.1212422454272</v>
      </c>
      <c r="AC5">
        <v>174.69002193294401</v>
      </c>
      <c r="AD5">
        <v>141145.31161660311</v>
      </c>
      <c r="AE5">
        <v>193121.24224542719</v>
      </c>
      <c r="AF5">
        <v>4.5484196930257673E-6</v>
      </c>
      <c r="AG5">
        <v>7</v>
      </c>
      <c r="AH5">
        <v>174690.02193294399</v>
      </c>
    </row>
    <row r="6" spans="1:34" x14ac:dyDescent="0.25">
      <c r="A6">
        <v>4</v>
      </c>
      <c r="B6">
        <v>100</v>
      </c>
      <c r="C6" t="s">
        <v>34</v>
      </c>
      <c r="D6">
        <v>5.0366</v>
      </c>
      <c r="E6">
        <v>19.850000000000001</v>
      </c>
      <c r="F6">
        <v>16.329999999999998</v>
      </c>
      <c r="G6">
        <v>37.68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2312.89</v>
      </c>
      <c r="R6">
        <v>138.19999999999999</v>
      </c>
      <c r="S6">
        <v>106.94</v>
      </c>
      <c r="T6">
        <v>15376.53</v>
      </c>
      <c r="U6">
        <v>0.77</v>
      </c>
      <c r="V6">
        <v>0.93</v>
      </c>
      <c r="W6">
        <v>0.27</v>
      </c>
      <c r="X6">
        <v>0.92</v>
      </c>
      <c r="Y6">
        <v>2</v>
      </c>
      <c r="Z6">
        <v>10</v>
      </c>
      <c r="AA6">
        <v>133.1938723412961</v>
      </c>
      <c r="AB6">
        <v>182.2417322362146</v>
      </c>
      <c r="AC6">
        <v>164.84883708951901</v>
      </c>
      <c r="AD6">
        <v>133193.87234129611</v>
      </c>
      <c r="AE6">
        <v>182241.73223621459</v>
      </c>
      <c r="AF6">
        <v>4.7024736484714632E-6</v>
      </c>
      <c r="AG6">
        <v>7</v>
      </c>
      <c r="AH6">
        <v>164848.83708951899</v>
      </c>
    </row>
    <row r="7" spans="1:34" x14ac:dyDescent="0.25">
      <c r="A7">
        <v>5</v>
      </c>
      <c r="B7">
        <v>100</v>
      </c>
      <c r="C7" t="s">
        <v>34</v>
      </c>
      <c r="D7">
        <v>5.0469999999999997</v>
      </c>
      <c r="E7">
        <v>19.809999999999999</v>
      </c>
      <c r="F7">
        <v>16.32</v>
      </c>
      <c r="G7">
        <v>39.18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169.9</v>
      </c>
      <c r="Q7">
        <v>2312.89</v>
      </c>
      <c r="R7">
        <v>137.41</v>
      </c>
      <c r="S7">
        <v>106.94</v>
      </c>
      <c r="T7">
        <v>14985.16</v>
      </c>
      <c r="U7">
        <v>0.78</v>
      </c>
      <c r="V7">
        <v>0.93</v>
      </c>
      <c r="W7">
        <v>0.28999999999999998</v>
      </c>
      <c r="X7">
        <v>0.91</v>
      </c>
      <c r="Y7">
        <v>2</v>
      </c>
      <c r="Z7">
        <v>10</v>
      </c>
      <c r="AA7">
        <v>132.4484254140221</v>
      </c>
      <c r="AB7">
        <v>181.22177886352139</v>
      </c>
      <c r="AC7">
        <v>163.9262266352018</v>
      </c>
      <c r="AD7">
        <v>132448.42541402209</v>
      </c>
      <c r="AE7">
        <v>181221.77886352141</v>
      </c>
      <c r="AF7">
        <v>4.7121837159662222E-6</v>
      </c>
      <c r="AG7">
        <v>7</v>
      </c>
      <c r="AH7">
        <v>163926.22663520181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3.8245</v>
      </c>
      <c r="E2">
        <v>26.15</v>
      </c>
      <c r="F2">
        <v>20.72</v>
      </c>
      <c r="G2">
        <v>8.8800000000000008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16.649999999999999</v>
      </c>
      <c r="O2">
        <v>14546.17</v>
      </c>
      <c r="P2">
        <v>191.37</v>
      </c>
      <c r="Q2">
        <v>2313.38</v>
      </c>
      <c r="R2">
        <v>285.33999999999997</v>
      </c>
      <c r="S2">
        <v>106.94</v>
      </c>
      <c r="T2">
        <v>88374.71</v>
      </c>
      <c r="U2">
        <v>0.37</v>
      </c>
      <c r="V2">
        <v>0.73</v>
      </c>
      <c r="W2">
        <v>0.45</v>
      </c>
      <c r="X2">
        <v>5.3</v>
      </c>
      <c r="Y2">
        <v>2</v>
      </c>
      <c r="Z2">
        <v>10</v>
      </c>
      <c r="AA2">
        <v>174.96885173924221</v>
      </c>
      <c r="AB2">
        <v>239.40010203047569</v>
      </c>
      <c r="AC2">
        <v>216.55209229290989</v>
      </c>
      <c r="AD2">
        <v>174968.85173924221</v>
      </c>
      <c r="AE2">
        <v>239400.10203047571</v>
      </c>
      <c r="AF2">
        <v>3.8939233235734601E-6</v>
      </c>
      <c r="AG2">
        <v>9</v>
      </c>
      <c r="AH2">
        <v>216552.09229290989</v>
      </c>
    </row>
    <row r="3" spans="1:34" x14ac:dyDescent="0.25">
      <c r="A3">
        <v>1</v>
      </c>
      <c r="B3">
        <v>55</v>
      </c>
      <c r="C3" t="s">
        <v>34</v>
      </c>
      <c r="D3">
        <v>4.8636999999999997</v>
      </c>
      <c r="E3">
        <v>20.56</v>
      </c>
      <c r="F3">
        <v>17.28</v>
      </c>
      <c r="G3">
        <v>20.74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45</v>
      </c>
      <c r="N3">
        <v>16.940000000000001</v>
      </c>
      <c r="O3">
        <v>14705.49</v>
      </c>
      <c r="P3">
        <v>135.87</v>
      </c>
      <c r="Q3">
        <v>2313.16</v>
      </c>
      <c r="R3">
        <v>170.4</v>
      </c>
      <c r="S3">
        <v>106.94</v>
      </c>
      <c r="T3">
        <v>31356.09</v>
      </c>
      <c r="U3">
        <v>0.63</v>
      </c>
      <c r="V3">
        <v>0.88</v>
      </c>
      <c r="W3">
        <v>0.31</v>
      </c>
      <c r="X3">
        <v>1.87</v>
      </c>
      <c r="Y3">
        <v>2</v>
      </c>
      <c r="Z3">
        <v>10</v>
      </c>
      <c r="AA3">
        <v>117.5901873578207</v>
      </c>
      <c r="AB3">
        <v>160.8920820558366</v>
      </c>
      <c r="AC3">
        <v>145.53676755792731</v>
      </c>
      <c r="AD3">
        <v>117590.1873578207</v>
      </c>
      <c r="AE3">
        <v>160892.0820558366</v>
      </c>
      <c r="AF3">
        <v>4.9519871535793532E-6</v>
      </c>
      <c r="AG3">
        <v>7</v>
      </c>
      <c r="AH3">
        <v>145536.76755792729</v>
      </c>
    </row>
    <row r="4" spans="1:34" x14ac:dyDescent="0.25">
      <c r="A4">
        <v>2</v>
      </c>
      <c r="B4">
        <v>55</v>
      </c>
      <c r="C4" t="s">
        <v>34</v>
      </c>
      <c r="D4">
        <v>4.9476000000000004</v>
      </c>
      <c r="E4">
        <v>20.21</v>
      </c>
      <c r="F4">
        <v>17.079999999999998</v>
      </c>
      <c r="G4">
        <v>23.29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130.19999999999999</v>
      </c>
      <c r="Q4">
        <v>2313.48</v>
      </c>
      <c r="R4">
        <v>161.86000000000001</v>
      </c>
      <c r="S4">
        <v>106.94</v>
      </c>
      <c r="T4">
        <v>27114.68</v>
      </c>
      <c r="U4">
        <v>0.66</v>
      </c>
      <c r="V4">
        <v>0.89</v>
      </c>
      <c r="W4">
        <v>0.34</v>
      </c>
      <c r="X4">
        <v>1.66</v>
      </c>
      <c r="Y4">
        <v>2</v>
      </c>
      <c r="Z4">
        <v>10</v>
      </c>
      <c r="AA4">
        <v>114.7956151168337</v>
      </c>
      <c r="AB4">
        <v>157.06842502789411</v>
      </c>
      <c r="AC4">
        <v>142.078034990194</v>
      </c>
      <c r="AD4">
        <v>114795.61511683369</v>
      </c>
      <c r="AE4">
        <v>157068.42502789409</v>
      </c>
      <c r="AF4">
        <v>5.0374101283075049E-6</v>
      </c>
      <c r="AG4">
        <v>7</v>
      </c>
      <c r="AH4">
        <v>142078.03499019399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6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2.6450999999999998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</v>
      </c>
      <c r="Q2">
        <v>2314.6</v>
      </c>
      <c r="R2">
        <v>443.24</v>
      </c>
      <c r="S2">
        <v>106.94</v>
      </c>
      <c r="T2">
        <v>166756.68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4.0868000000000002</v>
      </c>
      <c r="E3">
        <v>24.47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240.15</v>
      </c>
      <c r="Q3">
        <v>2313.36</v>
      </c>
      <c r="R3">
        <v>211.78</v>
      </c>
      <c r="S3">
        <v>106.94</v>
      </c>
      <c r="T3">
        <v>51856.49</v>
      </c>
      <c r="U3">
        <v>0.5</v>
      </c>
      <c r="V3">
        <v>0.82</v>
      </c>
      <c r="W3">
        <v>0.36</v>
      </c>
      <c r="X3">
        <v>3.12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4.5663</v>
      </c>
      <c r="E4">
        <v>21.9</v>
      </c>
      <c r="F4">
        <v>17.36</v>
      </c>
      <c r="G4">
        <v>20.03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212.91</v>
      </c>
      <c r="Q4">
        <v>2313.16</v>
      </c>
      <c r="R4">
        <v>173.18</v>
      </c>
      <c r="S4">
        <v>106.94</v>
      </c>
      <c r="T4">
        <v>32733.34</v>
      </c>
      <c r="U4">
        <v>0.62</v>
      </c>
      <c r="V4">
        <v>0.87</v>
      </c>
      <c r="W4">
        <v>0.3</v>
      </c>
      <c r="X4">
        <v>1.95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4.8715999999999999</v>
      </c>
      <c r="E5">
        <v>20.53</v>
      </c>
      <c r="F5">
        <v>16.61</v>
      </c>
      <c r="G5">
        <v>27.68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190.43</v>
      </c>
      <c r="Q5">
        <v>2312.92</v>
      </c>
      <c r="R5">
        <v>148.32</v>
      </c>
      <c r="S5">
        <v>106.94</v>
      </c>
      <c r="T5">
        <v>20386</v>
      </c>
      <c r="U5">
        <v>0.72</v>
      </c>
      <c r="V5">
        <v>0.91</v>
      </c>
      <c r="W5">
        <v>0.26</v>
      </c>
      <c r="X5">
        <v>1.2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5.0366</v>
      </c>
      <c r="E6">
        <v>19.850000000000001</v>
      </c>
      <c r="F6">
        <v>16.329999999999998</v>
      </c>
      <c r="G6">
        <v>37.68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2312.89</v>
      </c>
      <c r="R6">
        <v>138.19999999999999</v>
      </c>
      <c r="S6">
        <v>106.94</v>
      </c>
      <c r="T6">
        <v>15376.53</v>
      </c>
      <c r="U6">
        <v>0.77</v>
      </c>
      <c r="V6">
        <v>0.93</v>
      </c>
      <c r="W6">
        <v>0.27</v>
      </c>
      <c r="X6">
        <v>0.92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5.0469999999999997</v>
      </c>
      <c r="E7">
        <v>19.809999999999999</v>
      </c>
      <c r="F7">
        <v>16.32</v>
      </c>
      <c r="G7">
        <v>39.18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169.9</v>
      </c>
      <c r="Q7">
        <v>2312.89</v>
      </c>
      <c r="R7">
        <v>137.41</v>
      </c>
      <c r="S7">
        <v>106.94</v>
      </c>
      <c r="T7">
        <v>14985.16</v>
      </c>
      <c r="U7">
        <v>0.78</v>
      </c>
      <c r="V7">
        <v>0.93</v>
      </c>
      <c r="W7">
        <v>0.28999999999999998</v>
      </c>
      <c r="X7">
        <v>0.91</v>
      </c>
      <c r="Y7">
        <v>2</v>
      </c>
      <c r="Z7">
        <v>10</v>
      </c>
    </row>
    <row r="8" spans="1:26" x14ac:dyDescent="0.25">
      <c r="A8">
        <v>0</v>
      </c>
      <c r="B8">
        <v>40</v>
      </c>
      <c r="C8" t="s">
        <v>34</v>
      </c>
      <c r="D8">
        <v>4.3414000000000001</v>
      </c>
      <c r="E8">
        <v>23.03</v>
      </c>
      <c r="F8">
        <v>19.170000000000002</v>
      </c>
      <c r="G8">
        <v>11.27</v>
      </c>
      <c r="H8">
        <v>0.2</v>
      </c>
      <c r="I8">
        <v>102</v>
      </c>
      <c r="J8">
        <v>89.87</v>
      </c>
      <c r="K8">
        <v>37.549999999999997</v>
      </c>
      <c r="L8">
        <v>1</v>
      </c>
      <c r="M8">
        <v>100</v>
      </c>
      <c r="N8">
        <v>11.32</v>
      </c>
      <c r="O8">
        <v>11317.98</v>
      </c>
      <c r="P8">
        <v>139.88999999999999</v>
      </c>
      <c r="Q8">
        <v>2313.69</v>
      </c>
      <c r="R8">
        <v>233.11</v>
      </c>
      <c r="S8">
        <v>106.94</v>
      </c>
      <c r="T8">
        <v>62449.64</v>
      </c>
      <c r="U8">
        <v>0.46</v>
      </c>
      <c r="V8">
        <v>0.79</v>
      </c>
      <c r="W8">
        <v>0.39</v>
      </c>
      <c r="X8">
        <v>3.75</v>
      </c>
      <c r="Y8">
        <v>2</v>
      </c>
      <c r="Z8">
        <v>10</v>
      </c>
    </row>
    <row r="9" spans="1:26" x14ac:dyDescent="0.25">
      <c r="A9">
        <v>1</v>
      </c>
      <c r="B9">
        <v>40</v>
      </c>
      <c r="C9" t="s">
        <v>34</v>
      </c>
      <c r="D9">
        <v>4.8299000000000003</v>
      </c>
      <c r="E9">
        <v>20.7</v>
      </c>
      <c r="F9">
        <v>17.649999999999999</v>
      </c>
      <c r="G9">
        <v>17.95</v>
      </c>
      <c r="H9">
        <v>0.39</v>
      </c>
      <c r="I9">
        <v>59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115.63</v>
      </c>
      <c r="Q9">
        <v>2313.4699999999998</v>
      </c>
      <c r="R9">
        <v>180.35</v>
      </c>
      <c r="S9">
        <v>106.94</v>
      </c>
      <c r="T9">
        <v>36285.17</v>
      </c>
      <c r="U9">
        <v>0.59</v>
      </c>
      <c r="V9">
        <v>0.86</v>
      </c>
      <c r="W9">
        <v>0.39</v>
      </c>
      <c r="X9">
        <v>2.2400000000000002</v>
      </c>
      <c r="Y9">
        <v>2</v>
      </c>
      <c r="Z9">
        <v>10</v>
      </c>
    </row>
    <row r="10" spans="1:26" x14ac:dyDescent="0.25">
      <c r="A10">
        <v>0</v>
      </c>
      <c r="B10">
        <v>30</v>
      </c>
      <c r="C10" t="s">
        <v>34</v>
      </c>
      <c r="D10">
        <v>4.6471</v>
      </c>
      <c r="E10">
        <v>21.52</v>
      </c>
      <c r="F10">
        <v>18.41</v>
      </c>
      <c r="G10">
        <v>13.64</v>
      </c>
      <c r="H10">
        <v>0.24</v>
      </c>
      <c r="I10">
        <v>81</v>
      </c>
      <c r="J10">
        <v>71.52</v>
      </c>
      <c r="K10">
        <v>32.270000000000003</v>
      </c>
      <c r="L10">
        <v>1</v>
      </c>
      <c r="M10">
        <v>30</v>
      </c>
      <c r="N10">
        <v>8.25</v>
      </c>
      <c r="O10">
        <v>9054.6</v>
      </c>
      <c r="P10">
        <v>105.22</v>
      </c>
      <c r="Q10">
        <v>2313.15</v>
      </c>
      <c r="R10">
        <v>205.81</v>
      </c>
      <c r="S10">
        <v>106.94</v>
      </c>
      <c r="T10">
        <v>48906.28</v>
      </c>
      <c r="U10">
        <v>0.52</v>
      </c>
      <c r="V10">
        <v>0.82</v>
      </c>
      <c r="W10">
        <v>0.42</v>
      </c>
      <c r="X10">
        <v>3</v>
      </c>
      <c r="Y10">
        <v>2</v>
      </c>
      <c r="Z10">
        <v>10</v>
      </c>
    </row>
    <row r="11" spans="1:26" x14ac:dyDescent="0.25">
      <c r="A11">
        <v>1</v>
      </c>
      <c r="B11">
        <v>30</v>
      </c>
      <c r="C11" t="s">
        <v>34</v>
      </c>
      <c r="D11">
        <v>4.6543000000000001</v>
      </c>
      <c r="E11">
        <v>21.49</v>
      </c>
      <c r="F11">
        <v>18.41</v>
      </c>
      <c r="G11">
        <v>13.98</v>
      </c>
      <c r="H11">
        <v>0.48</v>
      </c>
      <c r="I11">
        <v>79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105.95</v>
      </c>
      <c r="Q11">
        <v>2313.5100000000002</v>
      </c>
      <c r="R11">
        <v>204.39</v>
      </c>
      <c r="S11">
        <v>106.94</v>
      </c>
      <c r="T11">
        <v>48202.53</v>
      </c>
      <c r="U11">
        <v>0.52</v>
      </c>
      <c r="V11">
        <v>0.82</v>
      </c>
      <c r="W11">
        <v>0.46</v>
      </c>
      <c r="X11">
        <v>3</v>
      </c>
      <c r="Y11">
        <v>2</v>
      </c>
      <c r="Z11">
        <v>10</v>
      </c>
    </row>
    <row r="12" spans="1:26" x14ac:dyDescent="0.25">
      <c r="A12">
        <v>0</v>
      </c>
      <c r="B12">
        <v>15</v>
      </c>
      <c r="C12" t="s">
        <v>34</v>
      </c>
      <c r="D12">
        <v>4.0461</v>
      </c>
      <c r="E12">
        <v>24.72</v>
      </c>
      <c r="F12">
        <v>21.29</v>
      </c>
      <c r="G12">
        <v>8.24</v>
      </c>
      <c r="H12">
        <v>0.43</v>
      </c>
      <c r="I12">
        <v>155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83.41</v>
      </c>
      <c r="Q12">
        <v>2314.09</v>
      </c>
      <c r="R12">
        <v>297.08999999999997</v>
      </c>
      <c r="S12">
        <v>106.94</v>
      </c>
      <c r="T12">
        <v>94175.47</v>
      </c>
      <c r="U12">
        <v>0.36</v>
      </c>
      <c r="V12">
        <v>0.71</v>
      </c>
      <c r="W12">
        <v>0.68</v>
      </c>
      <c r="X12">
        <v>5.88</v>
      </c>
      <c r="Y12">
        <v>2</v>
      </c>
      <c r="Z12">
        <v>10</v>
      </c>
    </row>
    <row r="13" spans="1:26" x14ac:dyDescent="0.25">
      <c r="A13">
        <v>0</v>
      </c>
      <c r="B13">
        <v>70</v>
      </c>
      <c r="C13" t="s">
        <v>34</v>
      </c>
      <c r="D13">
        <v>3.39</v>
      </c>
      <c r="E13">
        <v>29.5</v>
      </c>
      <c r="F13">
        <v>22.19</v>
      </c>
      <c r="G13">
        <v>7.56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240.37</v>
      </c>
      <c r="Q13">
        <v>2314.21</v>
      </c>
      <c r="R13">
        <v>334.75</v>
      </c>
      <c r="S13">
        <v>106.94</v>
      </c>
      <c r="T13">
        <v>112898.86</v>
      </c>
      <c r="U13">
        <v>0.32</v>
      </c>
      <c r="V13">
        <v>0.68</v>
      </c>
      <c r="W13">
        <v>0.49</v>
      </c>
      <c r="X13">
        <v>6.77</v>
      </c>
      <c r="Y13">
        <v>2</v>
      </c>
      <c r="Z13">
        <v>10</v>
      </c>
    </row>
    <row r="14" spans="1:26" x14ac:dyDescent="0.25">
      <c r="A14">
        <v>1</v>
      </c>
      <c r="B14">
        <v>70</v>
      </c>
      <c r="C14" t="s">
        <v>34</v>
      </c>
      <c r="D14">
        <v>4.4325000000000001</v>
      </c>
      <c r="E14">
        <v>22.56</v>
      </c>
      <c r="F14">
        <v>18.399999999999999</v>
      </c>
      <c r="G14">
        <v>16.47</v>
      </c>
      <c r="H14">
        <v>0.25</v>
      </c>
      <c r="I14">
        <v>67</v>
      </c>
      <c r="J14">
        <v>143.16999999999999</v>
      </c>
      <c r="K14">
        <v>47.83</v>
      </c>
      <c r="L14">
        <v>2</v>
      </c>
      <c r="M14">
        <v>65</v>
      </c>
      <c r="N14">
        <v>23.34</v>
      </c>
      <c r="O14">
        <v>17891.86</v>
      </c>
      <c r="P14">
        <v>182.59</v>
      </c>
      <c r="Q14">
        <v>2313.04</v>
      </c>
      <c r="R14">
        <v>210.35</v>
      </c>
      <c r="S14">
        <v>106.94</v>
      </c>
      <c r="T14">
        <v>51247.08</v>
      </c>
      <c r="U14">
        <v>0.51</v>
      </c>
      <c r="V14">
        <v>0.82</v>
      </c>
      <c r="W14">
        <v>0.28999999999999998</v>
      </c>
      <c r="X14">
        <v>2.99</v>
      </c>
      <c r="Y14">
        <v>2</v>
      </c>
      <c r="Z14">
        <v>10</v>
      </c>
    </row>
    <row r="15" spans="1:26" x14ac:dyDescent="0.25">
      <c r="A15">
        <v>2</v>
      </c>
      <c r="B15">
        <v>70</v>
      </c>
      <c r="C15" t="s">
        <v>34</v>
      </c>
      <c r="D15">
        <v>5.0545</v>
      </c>
      <c r="E15">
        <v>19.78</v>
      </c>
      <c r="F15">
        <v>16.52</v>
      </c>
      <c r="G15">
        <v>27.53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16</v>
      </c>
      <c r="N15">
        <v>23.71</v>
      </c>
      <c r="O15">
        <v>18060.849999999999</v>
      </c>
      <c r="P15">
        <v>142.03</v>
      </c>
      <c r="Q15">
        <v>2313.04</v>
      </c>
      <c r="R15">
        <v>143.6</v>
      </c>
      <c r="S15">
        <v>106.94</v>
      </c>
      <c r="T15">
        <v>18025.36</v>
      </c>
      <c r="U15">
        <v>0.74</v>
      </c>
      <c r="V15">
        <v>0.92</v>
      </c>
      <c r="W15">
        <v>0.3</v>
      </c>
      <c r="X15">
        <v>1.1000000000000001</v>
      </c>
      <c r="Y15">
        <v>2</v>
      </c>
      <c r="Z15">
        <v>10</v>
      </c>
    </row>
    <row r="16" spans="1:26" x14ac:dyDescent="0.25">
      <c r="A16">
        <v>3</v>
      </c>
      <c r="B16">
        <v>70</v>
      </c>
      <c r="C16" t="s">
        <v>34</v>
      </c>
      <c r="D16">
        <v>5.0174000000000003</v>
      </c>
      <c r="E16">
        <v>19.93</v>
      </c>
      <c r="F16">
        <v>16.690000000000001</v>
      </c>
      <c r="G16">
        <v>28.61</v>
      </c>
      <c r="H16">
        <v>0.49</v>
      </c>
      <c r="I16">
        <v>35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143.26</v>
      </c>
      <c r="Q16">
        <v>2313.39</v>
      </c>
      <c r="R16">
        <v>149.66</v>
      </c>
      <c r="S16">
        <v>106.94</v>
      </c>
      <c r="T16">
        <v>21059.72</v>
      </c>
      <c r="U16">
        <v>0.71</v>
      </c>
      <c r="V16">
        <v>0.91</v>
      </c>
      <c r="W16">
        <v>0.31</v>
      </c>
      <c r="X16">
        <v>1.28</v>
      </c>
      <c r="Y16">
        <v>2</v>
      </c>
      <c r="Z16">
        <v>10</v>
      </c>
    </row>
    <row r="17" spans="1:26" x14ac:dyDescent="0.25">
      <c r="A17">
        <v>0</v>
      </c>
      <c r="B17">
        <v>90</v>
      </c>
      <c r="C17" t="s">
        <v>34</v>
      </c>
      <c r="D17">
        <v>2.88</v>
      </c>
      <c r="E17">
        <v>34.72</v>
      </c>
      <c r="F17">
        <v>24.27</v>
      </c>
      <c r="G17">
        <v>6.44</v>
      </c>
      <c r="H17">
        <v>0.1</v>
      </c>
      <c r="I17">
        <v>226</v>
      </c>
      <c r="J17">
        <v>176.73</v>
      </c>
      <c r="K17">
        <v>52.44</v>
      </c>
      <c r="L17">
        <v>1</v>
      </c>
      <c r="M17">
        <v>224</v>
      </c>
      <c r="N17">
        <v>33.29</v>
      </c>
      <c r="O17">
        <v>22031.19</v>
      </c>
      <c r="P17">
        <v>308.82</v>
      </c>
      <c r="Q17">
        <v>2314.1</v>
      </c>
      <c r="R17">
        <v>404.6</v>
      </c>
      <c r="S17">
        <v>106.94</v>
      </c>
      <c r="T17">
        <v>147576.79</v>
      </c>
      <c r="U17">
        <v>0.26</v>
      </c>
      <c r="V17">
        <v>0.62</v>
      </c>
      <c r="W17">
        <v>0.57999999999999996</v>
      </c>
      <c r="X17">
        <v>8.85</v>
      </c>
      <c r="Y17">
        <v>2</v>
      </c>
      <c r="Z17">
        <v>10</v>
      </c>
    </row>
    <row r="18" spans="1:26" x14ac:dyDescent="0.25">
      <c r="A18">
        <v>1</v>
      </c>
      <c r="B18">
        <v>90</v>
      </c>
      <c r="C18" t="s">
        <v>34</v>
      </c>
      <c r="D18">
        <v>4.3068</v>
      </c>
      <c r="E18">
        <v>23.22</v>
      </c>
      <c r="F18">
        <v>17.989999999999998</v>
      </c>
      <c r="G18">
        <v>13.66</v>
      </c>
      <c r="H18">
        <v>0.2</v>
      </c>
      <c r="I18">
        <v>79</v>
      </c>
      <c r="J18">
        <v>178.21</v>
      </c>
      <c r="K18">
        <v>52.44</v>
      </c>
      <c r="L18">
        <v>2</v>
      </c>
      <c r="M18">
        <v>77</v>
      </c>
      <c r="N18">
        <v>33.770000000000003</v>
      </c>
      <c r="O18">
        <v>22213.89</v>
      </c>
      <c r="P18">
        <v>215.02</v>
      </c>
      <c r="Q18">
        <v>2313.3200000000002</v>
      </c>
      <c r="R18">
        <v>193.29</v>
      </c>
      <c r="S18">
        <v>106.94</v>
      </c>
      <c r="T18">
        <v>42653.32</v>
      </c>
      <c r="U18">
        <v>0.55000000000000004</v>
      </c>
      <c r="V18">
        <v>0.84</v>
      </c>
      <c r="W18">
        <v>0.34</v>
      </c>
      <c r="X18">
        <v>2.58</v>
      </c>
      <c r="Y18">
        <v>2</v>
      </c>
      <c r="Z18">
        <v>10</v>
      </c>
    </row>
    <row r="19" spans="1:26" x14ac:dyDescent="0.25">
      <c r="A19">
        <v>2</v>
      </c>
      <c r="B19">
        <v>90</v>
      </c>
      <c r="C19" t="s">
        <v>34</v>
      </c>
      <c r="D19">
        <v>4.7123999999999997</v>
      </c>
      <c r="E19">
        <v>21.22</v>
      </c>
      <c r="F19">
        <v>17.13</v>
      </c>
      <c r="G19">
        <v>21.87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191.58</v>
      </c>
      <c r="Q19">
        <v>2313.14</v>
      </c>
      <c r="R19">
        <v>165.35</v>
      </c>
      <c r="S19">
        <v>106.94</v>
      </c>
      <c r="T19">
        <v>28845.94</v>
      </c>
      <c r="U19">
        <v>0.65</v>
      </c>
      <c r="V19">
        <v>0.88</v>
      </c>
      <c r="W19">
        <v>0.28999999999999998</v>
      </c>
      <c r="X19">
        <v>1.72</v>
      </c>
      <c r="Y19">
        <v>2</v>
      </c>
      <c r="Z19">
        <v>10</v>
      </c>
    </row>
    <row r="20" spans="1:26" x14ac:dyDescent="0.25">
      <c r="A20">
        <v>3</v>
      </c>
      <c r="B20">
        <v>90</v>
      </c>
      <c r="C20" t="s">
        <v>34</v>
      </c>
      <c r="D20">
        <v>4.9577</v>
      </c>
      <c r="E20">
        <v>20.170000000000002</v>
      </c>
      <c r="F20">
        <v>16.61</v>
      </c>
      <c r="G20">
        <v>31.15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170.43</v>
      </c>
      <c r="Q20">
        <v>2312.84</v>
      </c>
      <c r="R20">
        <v>148.24</v>
      </c>
      <c r="S20">
        <v>106.94</v>
      </c>
      <c r="T20">
        <v>20363.72</v>
      </c>
      <c r="U20">
        <v>0.72</v>
      </c>
      <c r="V20">
        <v>0.91</v>
      </c>
      <c r="W20">
        <v>0.27</v>
      </c>
      <c r="X20">
        <v>1.2</v>
      </c>
      <c r="Y20">
        <v>2</v>
      </c>
      <c r="Z20">
        <v>10</v>
      </c>
    </row>
    <row r="21" spans="1:26" x14ac:dyDescent="0.25">
      <c r="A21">
        <v>4</v>
      </c>
      <c r="B21">
        <v>90</v>
      </c>
      <c r="C21" t="s">
        <v>34</v>
      </c>
      <c r="D21">
        <v>5.0509000000000004</v>
      </c>
      <c r="E21">
        <v>19.8</v>
      </c>
      <c r="F21">
        <v>16.420000000000002</v>
      </c>
      <c r="G21">
        <v>36.479999999999997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2</v>
      </c>
      <c r="N21">
        <v>35.25</v>
      </c>
      <c r="O21">
        <v>22766.06</v>
      </c>
      <c r="P21">
        <v>160.51</v>
      </c>
      <c r="Q21">
        <v>2313</v>
      </c>
      <c r="R21">
        <v>140.52000000000001</v>
      </c>
      <c r="S21">
        <v>106.94</v>
      </c>
      <c r="T21">
        <v>16529.48</v>
      </c>
      <c r="U21">
        <v>0.76</v>
      </c>
      <c r="V21">
        <v>0.92</v>
      </c>
      <c r="W21">
        <v>0.3</v>
      </c>
      <c r="X21">
        <v>1.01</v>
      </c>
      <c r="Y21">
        <v>2</v>
      </c>
      <c r="Z21">
        <v>10</v>
      </c>
    </row>
    <row r="22" spans="1:26" x14ac:dyDescent="0.25">
      <c r="A22">
        <v>5</v>
      </c>
      <c r="B22">
        <v>90</v>
      </c>
      <c r="C22" t="s">
        <v>34</v>
      </c>
      <c r="D22">
        <v>5.0542999999999996</v>
      </c>
      <c r="E22">
        <v>19.79</v>
      </c>
      <c r="F22">
        <v>16.399999999999999</v>
      </c>
      <c r="G22">
        <v>36.450000000000003</v>
      </c>
      <c r="H22">
        <v>0.57999999999999996</v>
      </c>
      <c r="I22">
        <v>27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161.68</v>
      </c>
      <c r="Q22">
        <v>2313.11</v>
      </c>
      <c r="R22">
        <v>140</v>
      </c>
      <c r="S22">
        <v>106.94</v>
      </c>
      <c r="T22">
        <v>16269.96</v>
      </c>
      <c r="U22">
        <v>0.76</v>
      </c>
      <c r="V22">
        <v>0.92</v>
      </c>
      <c r="W22">
        <v>0.3</v>
      </c>
      <c r="X22">
        <v>0.99</v>
      </c>
      <c r="Y22">
        <v>2</v>
      </c>
      <c r="Z22">
        <v>10</v>
      </c>
    </row>
    <row r="23" spans="1:26" x14ac:dyDescent="0.25">
      <c r="A23">
        <v>0</v>
      </c>
      <c r="B23">
        <v>10</v>
      </c>
      <c r="C23" t="s">
        <v>34</v>
      </c>
      <c r="D23">
        <v>3.5108999999999999</v>
      </c>
      <c r="E23">
        <v>28.48</v>
      </c>
      <c r="F23">
        <v>24.26</v>
      </c>
      <c r="G23">
        <v>6.27</v>
      </c>
      <c r="H23">
        <v>0.64</v>
      </c>
      <c r="I23">
        <v>232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70.430000000000007</v>
      </c>
      <c r="Q23">
        <v>2316.11</v>
      </c>
      <c r="R23">
        <v>392.47</v>
      </c>
      <c r="S23">
        <v>106.94</v>
      </c>
      <c r="T23">
        <v>141481.65</v>
      </c>
      <c r="U23">
        <v>0.27</v>
      </c>
      <c r="V23">
        <v>0.62</v>
      </c>
      <c r="W23">
        <v>0.9</v>
      </c>
      <c r="X23">
        <v>8.83</v>
      </c>
      <c r="Y23">
        <v>2</v>
      </c>
      <c r="Z23">
        <v>10</v>
      </c>
    </row>
    <row r="24" spans="1:26" x14ac:dyDescent="0.25">
      <c r="A24">
        <v>0</v>
      </c>
      <c r="B24">
        <v>45</v>
      </c>
      <c r="C24" t="s">
        <v>34</v>
      </c>
      <c r="D24">
        <v>4.1657999999999999</v>
      </c>
      <c r="E24">
        <v>24</v>
      </c>
      <c r="F24">
        <v>19.649999999999999</v>
      </c>
      <c r="G24">
        <v>10.25</v>
      </c>
      <c r="H24">
        <v>0.18</v>
      </c>
      <c r="I24">
        <v>115</v>
      </c>
      <c r="J24">
        <v>98.71</v>
      </c>
      <c r="K24">
        <v>39.72</v>
      </c>
      <c r="L24">
        <v>1</v>
      </c>
      <c r="M24">
        <v>113</v>
      </c>
      <c r="N24">
        <v>12.99</v>
      </c>
      <c r="O24">
        <v>12407.75</v>
      </c>
      <c r="P24">
        <v>157.19</v>
      </c>
      <c r="Q24">
        <v>2313.5300000000002</v>
      </c>
      <c r="R24">
        <v>249.38</v>
      </c>
      <c r="S24">
        <v>106.94</v>
      </c>
      <c r="T24">
        <v>70519.429999999993</v>
      </c>
      <c r="U24">
        <v>0.43</v>
      </c>
      <c r="V24">
        <v>0.77</v>
      </c>
      <c r="W24">
        <v>0.41</v>
      </c>
      <c r="X24">
        <v>4.24</v>
      </c>
      <c r="Y24">
        <v>2</v>
      </c>
      <c r="Z24">
        <v>10</v>
      </c>
    </row>
    <row r="25" spans="1:26" x14ac:dyDescent="0.25">
      <c r="A25">
        <v>1</v>
      </c>
      <c r="B25">
        <v>45</v>
      </c>
      <c r="C25" t="s">
        <v>34</v>
      </c>
      <c r="D25">
        <v>4.8834</v>
      </c>
      <c r="E25">
        <v>20.48</v>
      </c>
      <c r="F25">
        <v>17.399999999999999</v>
      </c>
      <c r="G25">
        <v>19.7</v>
      </c>
      <c r="H25">
        <v>0.35</v>
      </c>
      <c r="I25">
        <v>53</v>
      </c>
      <c r="J25">
        <v>99.95</v>
      </c>
      <c r="K25">
        <v>39.72</v>
      </c>
      <c r="L25">
        <v>2</v>
      </c>
      <c r="M25">
        <v>0</v>
      </c>
      <c r="N25">
        <v>13.24</v>
      </c>
      <c r="O25">
        <v>12561.45</v>
      </c>
      <c r="P25">
        <v>120.03</v>
      </c>
      <c r="Q25">
        <v>2313.2399999999998</v>
      </c>
      <c r="R25">
        <v>172.1</v>
      </c>
      <c r="S25">
        <v>106.94</v>
      </c>
      <c r="T25">
        <v>32188.25</v>
      </c>
      <c r="U25">
        <v>0.62</v>
      </c>
      <c r="V25">
        <v>0.87</v>
      </c>
      <c r="W25">
        <v>0.37</v>
      </c>
      <c r="X25">
        <v>1.99</v>
      </c>
      <c r="Y25">
        <v>2</v>
      </c>
      <c r="Z25">
        <v>10</v>
      </c>
    </row>
    <row r="26" spans="1:26" x14ac:dyDescent="0.25">
      <c r="A26">
        <v>0</v>
      </c>
      <c r="B26">
        <v>60</v>
      </c>
      <c r="C26" t="s">
        <v>34</v>
      </c>
      <c r="D26">
        <v>3.6888999999999998</v>
      </c>
      <c r="E26">
        <v>27.11</v>
      </c>
      <c r="F26">
        <v>21.12</v>
      </c>
      <c r="G26">
        <v>8.39</v>
      </c>
      <c r="H26">
        <v>0.14000000000000001</v>
      </c>
      <c r="I26">
        <v>151</v>
      </c>
      <c r="J26">
        <v>124.63</v>
      </c>
      <c r="K26">
        <v>45</v>
      </c>
      <c r="L26">
        <v>1</v>
      </c>
      <c r="M26">
        <v>149</v>
      </c>
      <c r="N26">
        <v>18.64</v>
      </c>
      <c r="O26">
        <v>15605.44</v>
      </c>
      <c r="P26">
        <v>206.66</v>
      </c>
      <c r="Q26">
        <v>2313.6799999999998</v>
      </c>
      <c r="R26">
        <v>298.86</v>
      </c>
      <c r="S26">
        <v>106.94</v>
      </c>
      <c r="T26">
        <v>95080.78</v>
      </c>
      <c r="U26">
        <v>0.36</v>
      </c>
      <c r="V26">
        <v>0.72</v>
      </c>
      <c r="W26">
        <v>0.46</v>
      </c>
      <c r="X26">
        <v>5.7</v>
      </c>
      <c r="Y26">
        <v>2</v>
      </c>
      <c r="Z26">
        <v>10</v>
      </c>
    </row>
    <row r="27" spans="1:26" x14ac:dyDescent="0.25">
      <c r="A27">
        <v>1</v>
      </c>
      <c r="B27">
        <v>60</v>
      </c>
      <c r="C27" t="s">
        <v>34</v>
      </c>
      <c r="D27">
        <v>4.7263999999999999</v>
      </c>
      <c r="E27">
        <v>21.16</v>
      </c>
      <c r="F27">
        <v>17.59</v>
      </c>
      <c r="G27">
        <v>18.850000000000001</v>
      </c>
      <c r="H27">
        <v>0.28000000000000003</v>
      </c>
      <c r="I27">
        <v>56</v>
      </c>
      <c r="J27">
        <v>125.95</v>
      </c>
      <c r="K27">
        <v>45</v>
      </c>
      <c r="L27">
        <v>2</v>
      </c>
      <c r="M27">
        <v>54</v>
      </c>
      <c r="N27">
        <v>18.95</v>
      </c>
      <c r="O27">
        <v>15767.7</v>
      </c>
      <c r="P27">
        <v>151.54</v>
      </c>
      <c r="Q27">
        <v>2312.8200000000002</v>
      </c>
      <c r="R27">
        <v>181.1</v>
      </c>
      <c r="S27">
        <v>106.94</v>
      </c>
      <c r="T27">
        <v>36677.1</v>
      </c>
      <c r="U27">
        <v>0.59</v>
      </c>
      <c r="V27">
        <v>0.86</v>
      </c>
      <c r="W27">
        <v>0.31</v>
      </c>
      <c r="X27">
        <v>2.1800000000000002</v>
      </c>
      <c r="Y27">
        <v>2</v>
      </c>
      <c r="Z27">
        <v>10</v>
      </c>
    </row>
    <row r="28" spans="1:26" x14ac:dyDescent="0.25">
      <c r="A28">
        <v>2</v>
      </c>
      <c r="B28">
        <v>60</v>
      </c>
      <c r="C28" t="s">
        <v>34</v>
      </c>
      <c r="D28">
        <v>4.9839000000000002</v>
      </c>
      <c r="E28">
        <v>20.059999999999999</v>
      </c>
      <c r="F28">
        <v>16.91</v>
      </c>
      <c r="G28">
        <v>25.37</v>
      </c>
      <c r="H28">
        <v>0.42</v>
      </c>
      <c r="I28">
        <v>40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133.85</v>
      </c>
      <c r="Q28">
        <v>2312.86</v>
      </c>
      <c r="R28">
        <v>156.44999999999999</v>
      </c>
      <c r="S28">
        <v>106.94</v>
      </c>
      <c r="T28">
        <v>24429.14</v>
      </c>
      <c r="U28">
        <v>0.68</v>
      </c>
      <c r="V28">
        <v>0.9</v>
      </c>
      <c r="W28">
        <v>0.33</v>
      </c>
      <c r="X28">
        <v>1.5</v>
      </c>
      <c r="Y28">
        <v>2</v>
      </c>
      <c r="Z28">
        <v>10</v>
      </c>
    </row>
    <row r="29" spans="1:26" x14ac:dyDescent="0.25">
      <c r="A29">
        <v>0</v>
      </c>
      <c r="B29">
        <v>80</v>
      </c>
      <c r="C29" t="s">
        <v>34</v>
      </c>
      <c r="D29">
        <v>3.1322000000000001</v>
      </c>
      <c r="E29">
        <v>31.93</v>
      </c>
      <c r="F29">
        <v>23.16</v>
      </c>
      <c r="G29">
        <v>6.95</v>
      </c>
      <c r="H29">
        <v>0.11</v>
      </c>
      <c r="I29">
        <v>200</v>
      </c>
      <c r="J29">
        <v>159.12</v>
      </c>
      <c r="K29">
        <v>50.28</v>
      </c>
      <c r="L29">
        <v>1</v>
      </c>
      <c r="M29">
        <v>198</v>
      </c>
      <c r="N29">
        <v>27.84</v>
      </c>
      <c r="O29">
        <v>19859.16</v>
      </c>
      <c r="P29">
        <v>273.29000000000002</v>
      </c>
      <c r="Q29">
        <v>2314.34</v>
      </c>
      <c r="R29">
        <v>367.17</v>
      </c>
      <c r="S29">
        <v>106.94</v>
      </c>
      <c r="T29">
        <v>128991.96</v>
      </c>
      <c r="U29">
        <v>0.28999999999999998</v>
      </c>
      <c r="V29">
        <v>0.65</v>
      </c>
      <c r="W29">
        <v>0.54</v>
      </c>
      <c r="X29">
        <v>7.74</v>
      </c>
      <c r="Y29">
        <v>2</v>
      </c>
      <c r="Z29">
        <v>10</v>
      </c>
    </row>
    <row r="30" spans="1:26" x14ac:dyDescent="0.25">
      <c r="A30">
        <v>1</v>
      </c>
      <c r="B30">
        <v>80</v>
      </c>
      <c r="C30" t="s">
        <v>34</v>
      </c>
      <c r="D30">
        <v>4.4634999999999998</v>
      </c>
      <c r="E30">
        <v>22.4</v>
      </c>
      <c r="F30">
        <v>17.79</v>
      </c>
      <c r="G30">
        <v>15.04</v>
      </c>
      <c r="H30">
        <v>0.22</v>
      </c>
      <c r="I30">
        <v>71</v>
      </c>
      <c r="J30">
        <v>160.54</v>
      </c>
      <c r="K30">
        <v>50.28</v>
      </c>
      <c r="L30">
        <v>2</v>
      </c>
      <c r="M30">
        <v>69</v>
      </c>
      <c r="N30">
        <v>28.26</v>
      </c>
      <c r="O30">
        <v>20034.400000000001</v>
      </c>
      <c r="P30">
        <v>194.61</v>
      </c>
      <c r="Q30">
        <v>2313.5100000000002</v>
      </c>
      <c r="R30">
        <v>187.6</v>
      </c>
      <c r="S30">
        <v>106.94</v>
      </c>
      <c r="T30">
        <v>39850.89</v>
      </c>
      <c r="U30">
        <v>0.56999999999999995</v>
      </c>
      <c r="V30">
        <v>0.85</v>
      </c>
      <c r="W30">
        <v>0.31</v>
      </c>
      <c r="X30">
        <v>2.38</v>
      </c>
      <c r="Y30">
        <v>2</v>
      </c>
      <c r="Z30">
        <v>10</v>
      </c>
    </row>
    <row r="31" spans="1:26" x14ac:dyDescent="0.25">
      <c r="A31">
        <v>2</v>
      </c>
      <c r="B31">
        <v>80</v>
      </c>
      <c r="C31" t="s">
        <v>34</v>
      </c>
      <c r="D31">
        <v>4.8796999999999997</v>
      </c>
      <c r="E31">
        <v>20.49</v>
      </c>
      <c r="F31">
        <v>16.850000000000001</v>
      </c>
      <c r="G31">
        <v>24.65</v>
      </c>
      <c r="H31">
        <v>0.33</v>
      </c>
      <c r="I31">
        <v>41</v>
      </c>
      <c r="J31">
        <v>161.97</v>
      </c>
      <c r="K31">
        <v>50.28</v>
      </c>
      <c r="L31">
        <v>3</v>
      </c>
      <c r="M31">
        <v>39</v>
      </c>
      <c r="N31">
        <v>28.69</v>
      </c>
      <c r="O31">
        <v>20210.21</v>
      </c>
      <c r="P31">
        <v>167.22</v>
      </c>
      <c r="Q31">
        <v>2313.02</v>
      </c>
      <c r="R31">
        <v>155.85</v>
      </c>
      <c r="S31">
        <v>106.94</v>
      </c>
      <c r="T31">
        <v>24126.14</v>
      </c>
      <c r="U31">
        <v>0.69</v>
      </c>
      <c r="V31">
        <v>0.9</v>
      </c>
      <c r="W31">
        <v>0.28999999999999998</v>
      </c>
      <c r="X31">
        <v>1.44</v>
      </c>
      <c r="Y31">
        <v>2</v>
      </c>
      <c r="Z31">
        <v>10</v>
      </c>
    </row>
    <row r="32" spans="1:26" x14ac:dyDescent="0.25">
      <c r="A32">
        <v>3</v>
      </c>
      <c r="B32">
        <v>80</v>
      </c>
      <c r="C32" t="s">
        <v>34</v>
      </c>
      <c r="D32">
        <v>5.0460000000000003</v>
      </c>
      <c r="E32">
        <v>19.82</v>
      </c>
      <c r="F32">
        <v>16.53</v>
      </c>
      <c r="G32">
        <v>33.049999999999997</v>
      </c>
      <c r="H32">
        <v>0.43</v>
      </c>
      <c r="I32">
        <v>30</v>
      </c>
      <c r="J32">
        <v>163.4</v>
      </c>
      <c r="K32">
        <v>50.28</v>
      </c>
      <c r="L32">
        <v>4</v>
      </c>
      <c r="M32">
        <v>3</v>
      </c>
      <c r="N32">
        <v>29.12</v>
      </c>
      <c r="O32">
        <v>20386.62</v>
      </c>
      <c r="P32">
        <v>150.38999999999999</v>
      </c>
      <c r="Q32">
        <v>2312.9699999999998</v>
      </c>
      <c r="R32">
        <v>144.18</v>
      </c>
      <c r="S32">
        <v>106.94</v>
      </c>
      <c r="T32">
        <v>18347.22</v>
      </c>
      <c r="U32">
        <v>0.74</v>
      </c>
      <c r="V32">
        <v>0.92</v>
      </c>
      <c r="W32">
        <v>0.3</v>
      </c>
      <c r="X32">
        <v>1.1200000000000001</v>
      </c>
      <c r="Y32">
        <v>2</v>
      </c>
      <c r="Z32">
        <v>10</v>
      </c>
    </row>
    <row r="33" spans="1:26" x14ac:dyDescent="0.25">
      <c r="A33">
        <v>4</v>
      </c>
      <c r="B33">
        <v>80</v>
      </c>
      <c r="C33" t="s">
        <v>34</v>
      </c>
      <c r="D33">
        <v>5.0467000000000004</v>
      </c>
      <c r="E33">
        <v>19.82</v>
      </c>
      <c r="F33">
        <v>16.52</v>
      </c>
      <c r="G33">
        <v>33.049999999999997</v>
      </c>
      <c r="H33">
        <v>0.54</v>
      </c>
      <c r="I33">
        <v>30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151.75</v>
      </c>
      <c r="Q33">
        <v>2312.7199999999998</v>
      </c>
      <c r="R33">
        <v>143.99</v>
      </c>
      <c r="S33">
        <v>106.94</v>
      </c>
      <c r="T33">
        <v>18250.09</v>
      </c>
      <c r="U33">
        <v>0.74</v>
      </c>
      <c r="V33">
        <v>0.92</v>
      </c>
      <c r="W33">
        <v>0.3</v>
      </c>
      <c r="X33">
        <v>1.1100000000000001</v>
      </c>
      <c r="Y33">
        <v>2</v>
      </c>
      <c r="Z33">
        <v>10</v>
      </c>
    </row>
    <row r="34" spans="1:26" x14ac:dyDescent="0.25">
      <c r="A34">
        <v>0</v>
      </c>
      <c r="B34">
        <v>35</v>
      </c>
      <c r="C34" t="s">
        <v>34</v>
      </c>
      <c r="D34">
        <v>4.5643000000000002</v>
      </c>
      <c r="E34">
        <v>21.91</v>
      </c>
      <c r="F34">
        <v>18.5</v>
      </c>
      <c r="G34">
        <v>12.61</v>
      </c>
      <c r="H34">
        <v>0.22</v>
      </c>
      <c r="I34">
        <v>88</v>
      </c>
      <c r="J34">
        <v>80.84</v>
      </c>
      <c r="K34">
        <v>35.1</v>
      </c>
      <c r="L34">
        <v>1</v>
      </c>
      <c r="M34">
        <v>84</v>
      </c>
      <c r="N34">
        <v>9.74</v>
      </c>
      <c r="O34">
        <v>10204.209999999999</v>
      </c>
      <c r="P34">
        <v>119.82</v>
      </c>
      <c r="Q34">
        <v>2313.46</v>
      </c>
      <c r="R34">
        <v>210.51</v>
      </c>
      <c r="S34">
        <v>106.94</v>
      </c>
      <c r="T34">
        <v>51220.87</v>
      </c>
      <c r="U34">
        <v>0.51</v>
      </c>
      <c r="V34">
        <v>0.82</v>
      </c>
      <c r="W34">
        <v>0.36</v>
      </c>
      <c r="X34">
        <v>3.09</v>
      </c>
      <c r="Y34">
        <v>2</v>
      </c>
      <c r="Z34">
        <v>10</v>
      </c>
    </row>
    <row r="35" spans="1:26" x14ac:dyDescent="0.25">
      <c r="A35">
        <v>1</v>
      </c>
      <c r="B35">
        <v>35</v>
      </c>
      <c r="C35" t="s">
        <v>34</v>
      </c>
      <c r="D35">
        <v>4.7525000000000004</v>
      </c>
      <c r="E35">
        <v>21.04</v>
      </c>
      <c r="F35">
        <v>17.98</v>
      </c>
      <c r="G35">
        <v>15.86</v>
      </c>
      <c r="H35">
        <v>0.43</v>
      </c>
      <c r="I35">
        <v>68</v>
      </c>
      <c r="J35">
        <v>82.04</v>
      </c>
      <c r="K35">
        <v>35.1</v>
      </c>
      <c r="L35">
        <v>2</v>
      </c>
      <c r="M35">
        <v>0</v>
      </c>
      <c r="N35">
        <v>9.94</v>
      </c>
      <c r="O35">
        <v>10352.530000000001</v>
      </c>
      <c r="P35">
        <v>110.91</v>
      </c>
      <c r="Q35">
        <v>2313.7399999999998</v>
      </c>
      <c r="R35">
        <v>191.48</v>
      </c>
      <c r="S35">
        <v>106.94</v>
      </c>
      <c r="T35">
        <v>41804.68</v>
      </c>
      <c r="U35">
        <v>0.56000000000000005</v>
      </c>
      <c r="V35">
        <v>0.84</v>
      </c>
      <c r="W35">
        <v>0.4</v>
      </c>
      <c r="X35">
        <v>2.57</v>
      </c>
      <c r="Y35">
        <v>2</v>
      </c>
      <c r="Z35">
        <v>10</v>
      </c>
    </row>
    <row r="36" spans="1:26" x14ac:dyDescent="0.25">
      <c r="A36">
        <v>0</v>
      </c>
      <c r="B36">
        <v>50</v>
      </c>
      <c r="C36" t="s">
        <v>34</v>
      </c>
      <c r="D36">
        <v>3.9980000000000002</v>
      </c>
      <c r="E36">
        <v>25.01</v>
      </c>
      <c r="F36">
        <v>20.149999999999999</v>
      </c>
      <c r="G36">
        <v>9.52</v>
      </c>
      <c r="H36">
        <v>0.16</v>
      </c>
      <c r="I36">
        <v>127</v>
      </c>
      <c r="J36">
        <v>107.41</v>
      </c>
      <c r="K36">
        <v>41.65</v>
      </c>
      <c r="L36">
        <v>1</v>
      </c>
      <c r="M36">
        <v>125</v>
      </c>
      <c r="N36">
        <v>14.77</v>
      </c>
      <c r="O36">
        <v>13481.73</v>
      </c>
      <c r="P36">
        <v>174.13</v>
      </c>
      <c r="Q36">
        <v>2314.09</v>
      </c>
      <c r="R36">
        <v>266.31</v>
      </c>
      <c r="S36">
        <v>106.94</v>
      </c>
      <c r="T36">
        <v>78922.84</v>
      </c>
      <c r="U36">
        <v>0.4</v>
      </c>
      <c r="V36">
        <v>0.75</v>
      </c>
      <c r="W36">
        <v>0.42</v>
      </c>
      <c r="X36">
        <v>4.7300000000000004</v>
      </c>
      <c r="Y36">
        <v>2</v>
      </c>
      <c r="Z36">
        <v>10</v>
      </c>
    </row>
    <row r="37" spans="1:26" x14ac:dyDescent="0.25">
      <c r="A37">
        <v>1</v>
      </c>
      <c r="B37">
        <v>50</v>
      </c>
      <c r="C37" t="s">
        <v>34</v>
      </c>
      <c r="D37">
        <v>4.9086999999999996</v>
      </c>
      <c r="E37">
        <v>20.37</v>
      </c>
      <c r="F37">
        <v>17.25</v>
      </c>
      <c r="G37">
        <v>21.12</v>
      </c>
      <c r="H37">
        <v>0.32</v>
      </c>
      <c r="I37">
        <v>49</v>
      </c>
      <c r="J37">
        <v>108.68</v>
      </c>
      <c r="K37">
        <v>41.65</v>
      </c>
      <c r="L37">
        <v>2</v>
      </c>
      <c r="M37">
        <v>12</v>
      </c>
      <c r="N37">
        <v>15.03</v>
      </c>
      <c r="O37">
        <v>13638.32</v>
      </c>
      <c r="P37">
        <v>125.24</v>
      </c>
      <c r="Q37">
        <v>2312.94</v>
      </c>
      <c r="R37">
        <v>167.8</v>
      </c>
      <c r="S37">
        <v>106.94</v>
      </c>
      <c r="T37">
        <v>30060.45</v>
      </c>
      <c r="U37">
        <v>0.64</v>
      </c>
      <c r="V37">
        <v>0.88</v>
      </c>
      <c r="W37">
        <v>0.34</v>
      </c>
      <c r="X37">
        <v>1.84</v>
      </c>
      <c r="Y37">
        <v>2</v>
      </c>
      <c r="Z37">
        <v>10</v>
      </c>
    </row>
    <row r="38" spans="1:26" x14ac:dyDescent="0.25">
      <c r="A38">
        <v>2</v>
      </c>
      <c r="B38">
        <v>50</v>
      </c>
      <c r="C38" t="s">
        <v>34</v>
      </c>
      <c r="D38">
        <v>4.9225000000000003</v>
      </c>
      <c r="E38">
        <v>20.309999999999999</v>
      </c>
      <c r="F38">
        <v>17.21</v>
      </c>
      <c r="G38">
        <v>21.51</v>
      </c>
      <c r="H38">
        <v>0.48</v>
      </c>
      <c r="I38">
        <v>48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125.8</v>
      </c>
      <c r="Q38">
        <v>2313.21</v>
      </c>
      <c r="R38">
        <v>166.05</v>
      </c>
      <c r="S38">
        <v>106.94</v>
      </c>
      <c r="T38">
        <v>29190.79</v>
      </c>
      <c r="U38">
        <v>0.64</v>
      </c>
      <c r="V38">
        <v>0.88</v>
      </c>
      <c r="W38">
        <v>0.36</v>
      </c>
      <c r="X38">
        <v>1.8</v>
      </c>
      <c r="Y38">
        <v>2</v>
      </c>
      <c r="Z38">
        <v>10</v>
      </c>
    </row>
    <row r="39" spans="1:26" x14ac:dyDescent="0.25">
      <c r="A39">
        <v>0</v>
      </c>
      <c r="B39">
        <v>25</v>
      </c>
      <c r="C39" t="s">
        <v>34</v>
      </c>
      <c r="D39">
        <v>4.5327000000000002</v>
      </c>
      <c r="E39">
        <v>22.06</v>
      </c>
      <c r="F39">
        <v>18.96</v>
      </c>
      <c r="G39">
        <v>12.1</v>
      </c>
      <c r="H39">
        <v>0.28000000000000003</v>
      </c>
      <c r="I39">
        <v>94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98.37</v>
      </c>
      <c r="Q39">
        <v>2313.35</v>
      </c>
      <c r="R39">
        <v>222.12</v>
      </c>
      <c r="S39">
        <v>106.94</v>
      </c>
      <c r="T39">
        <v>56996.15</v>
      </c>
      <c r="U39">
        <v>0.48</v>
      </c>
      <c r="V39">
        <v>0.8</v>
      </c>
      <c r="W39">
        <v>0.5</v>
      </c>
      <c r="X39">
        <v>3.55</v>
      </c>
      <c r="Y39">
        <v>2</v>
      </c>
      <c r="Z39">
        <v>10</v>
      </c>
    </row>
    <row r="40" spans="1:26" x14ac:dyDescent="0.25">
      <c r="A40">
        <v>0</v>
      </c>
      <c r="B40">
        <v>85</v>
      </c>
      <c r="C40" t="s">
        <v>34</v>
      </c>
      <c r="D40">
        <v>3.0023</v>
      </c>
      <c r="E40">
        <v>33.31</v>
      </c>
      <c r="F40">
        <v>23.72</v>
      </c>
      <c r="G40">
        <v>6.68</v>
      </c>
      <c r="H40">
        <v>0.11</v>
      </c>
      <c r="I40">
        <v>213</v>
      </c>
      <c r="J40">
        <v>167.88</v>
      </c>
      <c r="K40">
        <v>51.39</v>
      </c>
      <c r="L40">
        <v>1</v>
      </c>
      <c r="M40">
        <v>211</v>
      </c>
      <c r="N40">
        <v>30.49</v>
      </c>
      <c r="O40">
        <v>20939.59</v>
      </c>
      <c r="P40">
        <v>290.99</v>
      </c>
      <c r="Q40">
        <v>2314.0100000000002</v>
      </c>
      <c r="R40">
        <v>386.25</v>
      </c>
      <c r="S40">
        <v>106.94</v>
      </c>
      <c r="T40">
        <v>138462.76999999999</v>
      </c>
      <c r="U40">
        <v>0.28000000000000003</v>
      </c>
      <c r="V40">
        <v>0.64</v>
      </c>
      <c r="W40">
        <v>0.56000000000000005</v>
      </c>
      <c r="X40">
        <v>8.3000000000000007</v>
      </c>
      <c r="Y40">
        <v>2</v>
      </c>
      <c r="Z40">
        <v>10</v>
      </c>
    </row>
    <row r="41" spans="1:26" x14ac:dyDescent="0.25">
      <c r="A41">
        <v>1</v>
      </c>
      <c r="B41">
        <v>85</v>
      </c>
      <c r="C41" t="s">
        <v>34</v>
      </c>
      <c r="D41">
        <v>4.3994</v>
      </c>
      <c r="E41">
        <v>22.73</v>
      </c>
      <c r="F41">
        <v>17.82</v>
      </c>
      <c r="G41">
        <v>14.25</v>
      </c>
      <c r="H41">
        <v>0.21</v>
      </c>
      <c r="I41">
        <v>75</v>
      </c>
      <c r="J41">
        <v>169.33</v>
      </c>
      <c r="K41">
        <v>51.39</v>
      </c>
      <c r="L41">
        <v>2</v>
      </c>
      <c r="M41">
        <v>73</v>
      </c>
      <c r="N41">
        <v>30.94</v>
      </c>
      <c r="O41">
        <v>21118.46</v>
      </c>
      <c r="P41">
        <v>203.8</v>
      </c>
      <c r="Q41">
        <v>2313.12</v>
      </c>
      <c r="R41">
        <v>187.73</v>
      </c>
      <c r="S41">
        <v>106.94</v>
      </c>
      <c r="T41">
        <v>39893.730000000003</v>
      </c>
      <c r="U41">
        <v>0.56999999999999995</v>
      </c>
      <c r="V41">
        <v>0.85</v>
      </c>
      <c r="W41">
        <v>0.33</v>
      </c>
      <c r="X41">
        <v>2.4</v>
      </c>
      <c r="Y41">
        <v>2</v>
      </c>
      <c r="Z41">
        <v>10</v>
      </c>
    </row>
    <row r="42" spans="1:26" x14ac:dyDescent="0.25">
      <c r="A42">
        <v>2</v>
      </c>
      <c r="B42">
        <v>85</v>
      </c>
      <c r="C42" t="s">
        <v>34</v>
      </c>
      <c r="D42">
        <v>4.7960000000000003</v>
      </c>
      <c r="E42">
        <v>20.85</v>
      </c>
      <c r="F42">
        <v>16.989999999999998</v>
      </c>
      <c r="G42">
        <v>23.16</v>
      </c>
      <c r="H42">
        <v>0.31</v>
      </c>
      <c r="I42">
        <v>44</v>
      </c>
      <c r="J42">
        <v>170.79</v>
      </c>
      <c r="K42">
        <v>51.39</v>
      </c>
      <c r="L42">
        <v>3</v>
      </c>
      <c r="M42">
        <v>42</v>
      </c>
      <c r="N42">
        <v>31.4</v>
      </c>
      <c r="O42">
        <v>21297.94</v>
      </c>
      <c r="P42">
        <v>179.57</v>
      </c>
      <c r="Q42">
        <v>2312.91</v>
      </c>
      <c r="R42">
        <v>160.52000000000001</v>
      </c>
      <c r="S42">
        <v>106.94</v>
      </c>
      <c r="T42">
        <v>26443.46</v>
      </c>
      <c r="U42">
        <v>0.67</v>
      </c>
      <c r="V42">
        <v>0.89</v>
      </c>
      <c r="W42">
        <v>0.28999999999999998</v>
      </c>
      <c r="X42">
        <v>1.58</v>
      </c>
      <c r="Y42">
        <v>2</v>
      </c>
      <c r="Z42">
        <v>10</v>
      </c>
    </row>
    <row r="43" spans="1:26" x14ac:dyDescent="0.25">
      <c r="A43">
        <v>3</v>
      </c>
      <c r="B43">
        <v>85</v>
      </c>
      <c r="C43" t="s">
        <v>34</v>
      </c>
      <c r="D43">
        <v>5.0180999999999996</v>
      </c>
      <c r="E43">
        <v>19.93</v>
      </c>
      <c r="F43">
        <v>16.54</v>
      </c>
      <c r="G43">
        <v>33.08</v>
      </c>
      <c r="H43">
        <v>0.41</v>
      </c>
      <c r="I43">
        <v>30</v>
      </c>
      <c r="J43">
        <v>172.25</v>
      </c>
      <c r="K43">
        <v>51.39</v>
      </c>
      <c r="L43">
        <v>4</v>
      </c>
      <c r="M43">
        <v>16</v>
      </c>
      <c r="N43">
        <v>31.86</v>
      </c>
      <c r="O43">
        <v>21478.05</v>
      </c>
      <c r="P43">
        <v>158.5</v>
      </c>
      <c r="Q43">
        <v>2312.81</v>
      </c>
      <c r="R43">
        <v>145.38</v>
      </c>
      <c r="S43">
        <v>106.94</v>
      </c>
      <c r="T43">
        <v>18946.34</v>
      </c>
      <c r="U43">
        <v>0.74</v>
      </c>
      <c r="V43">
        <v>0.92</v>
      </c>
      <c r="W43">
        <v>0.28000000000000003</v>
      </c>
      <c r="X43">
        <v>1.1299999999999999</v>
      </c>
      <c r="Y43">
        <v>2</v>
      </c>
      <c r="Z43">
        <v>10</v>
      </c>
    </row>
    <row r="44" spans="1:26" x14ac:dyDescent="0.25">
      <c r="A44">
        <v>4</v>
      </c>
      <c r="B44">
        <v>85</v>
      </c>
      <c r="C44" t="s">
        <v>34</v>
      </c>
      <c r="D44">
        <v>5.0338000000000003</v>
      </c>
      <c r="E44">
        <v>19.87</v>
      </c>
      <c r="F44">
        <v>16.510000000000002</v>
      </c>
      <c r="G44">
        <v>34.159999999999997</v>
      </c>
      <c r="H44">
        <v>0.51</v>
      </c>
      <c r="I44">
        <v>29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157.07</v>
      </c>
      <c r="Q44">
        <v>2313.16</v>
      </c>
      <c r="R44">
        <v>143.51</v>
      </c>
      <c r="S44">
        <v>106.94</v>
      </c>
      <c r="T44">
        <v>18015.310000000001</v>
      </c>
      <c r="U44">
        <v>0.75</v>
      </c>
      <c r="V44">
        <v>0.92</v>
      </c>
      <c r="W44">
        <v>0.3</v>
      </c>
      <c r="X44">
        <v>1.1000000000000001</v>
      </c>
      <c r="Y44">
        <v>2</v>
      </c>
      <c r="Z44">
        <v>10</v>
      </c>
    </row>
    <row r="45" spans="1:26" x14ac:dyDescent="0.25">
      <c r="A45">
        <v>0</v>
      </c>
      <c r="B45">
        <v>20</v>
      </c>
      <c r="C45" t="s">
        <v>34</v>
      </c>
      <c r="D45">
        <v>4.3376000000000001</v>
      </c>
      <c r="E45">
        <v>23.05</v>
      </c>
      <c r="F45">
        <v>19.88</v>
      </c>
      <c r="G45">
        <v>10.19</v>
      </c>
      <c r="H45">
        <v>0.34</v>
      </c>
      <c r="I45">
        <v>117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92.12</v>
      </c>
      <c r="Q45">
        <v>2314.64</v>
      </c>
      <c r="R45">
        <v>251.68</v>
      </c>
      <c r="S45">
        <v>106.94</v>
      </c>
      <c r="T45">
        <v>71661.62</v>
      </c>
      <c r="U45">
        <v>0.42</v>
      </c>
      <c r="V45">
        <v>0.76</v>
      </c>
      <c r="W45">
        <v>0.56999999999999995</v>
      </c>
      <c r="X45">
        <v>4.46</v>
      </c>
      <c r="Y45">
        <v>2</v>
      </c>
      <c r="Z45">
        <v>10</v>
      </c>
    </row>
    <row r="46" spans="1:26" x14ac:dyDescent="0.25">
      <c r="A46">
        <v>0</v>
      </c>
      <c r="B46">
        <v>65</v>
      </c>
      <c r="C46" t="s">
        <v>34</v>
      </c>
      <c r="D46">
        <v>3.5413000000000001</v>
      </c>
      <c r="E46">
        <v>28.24</v>
      </c>
      <c r="F46">
        <v>21.62</v>
      </c>
      <c r="G46">
        <v>7.96</v>
      </c>
      <c r="H46">
        <v>0.13</v>
      </c>
      <c r="I46">
        <v>163</v>
      </c>
      <c r="J46">
        <v>133.21</v>
      </c>
      <c r="K46">
        <v>46.47</v>
      </c>
      <c r="L46">
        <v>1</v>
      </c>
      <c r="M46">
        <v>161</v>
      </c>
      <c r="N46">
        <v>20.75</v>
      </c>
      <c r="O46">
        <v>16663.419999999998</v>
      </c>
      <c r="P46">
        <v>223.09</v>
      </c>
      <c r="Q46">
        <v>2313.85</v>
      </c>
      <c r="R46">
        <v>315.8</v>
      </c>
      <c r="S46">
        <v>106.94</v>
      </c>
      <c r="T46">
        <v>103489.9</v>
      </c>
      <c r="U46">
        <v>0.34</v>
      </c>
      <c r="V46">
        <v>0.7</v>
      </c>
      <c r="W46">
        <v>0.48</v>
      </c>
      <c r="X46">
        <v>6.2</v>
      </c>
      <c r="Y46">
        <v>2</v>
      </c>
      <c r="Z46">
        <v>10</v>
      </c>
    </row>
    <row r="47" spans="1:26" x14ac:dyDescent="0.25">
      <c r="A47">
        <v>1</v>
      </c>
      <c r="B47">
        <v>65</v>
      </c>
      <c r="C47" t="s">
        <v>34</v>
      </c>
      <c r="D47">
        <v>4.6025</v>
      </c>
      <c r="E47">
        <v>21.73</v>
      </c>
      <c r="F47">
        <v>17.89</v>
      </c>
      <c r="G47">
        <v>17.59</v>
      </c>
      <c r="H47">
        <v>0.26</v>
      </c>
      <c r="I47">
        <v>61</v>
      </c>
      <c r="J47">
        <v>134.55000000000001</v>
      </c>
      <c r="K47">
        <v>46.47</v>
      </c>
      <c r="L47">
        <v>2</v>
      </c>
      <c r="M47">
        <v>59</v>
      </c>
      <c r="N47">
        <v>21.09</v>
      </c>
      <c r="O47">
        <v>16828.84</v>
      </c>
      <c r="P47">
        <v>165.84</v>
      </c>
      <c r="Q47">
        <v>2313.0300000000002</v>
      </c>
      <c r="R47">
        <v>191.41</v>
      </c>
      <c r="S47">
        <v>106.94</v>
      </c>
      <c r="T47">
        <v>41802.6</v>
      </c>
      <c r="U47">
        <v>0.56000000000000005</v>
      </c>
      <c r="V47">
        <v>0.85</v>
      </c>
      <c r="W47">
        <v>0.31</v>
      </c>
      <c r="X47">
        <v>2.4700000000000002</v>
      </c>
      <c r="Y47">
        <v>2</v>
      </c>
      <c r="Z47">
        <v>10</v>
      </c>
    </row>
    <row r="48" spans="1:26" x14ac:dyDescent="0.25">
      <c r="A48">
        <v>2</v>
      </c>
      <c r="B48">
        <v>65</v>
      </c>
      <c r="C48" t="s">
        <v>34</v>
      </c>
      <c r="D48">
        <v>5.0143000000000004</v>
      </c>
      <c r="E48">
        <v>19.940000000000001</v>
      </c>
      <c r="F48">
        <v>16.760000000000002</v>
      </c>
      <c r="G48">
        <v>27.17</v>
      </c>
      <c r="H48">
        <v>0.39</v>
      </c>
      <c r="I48">
        <v>37</v>
      </c>
      <c r="J48">
        <v>135.9</v>
      </c>
      <c r="K48">
        <v>46.47</v>
      </c>
      <c r="L48">
        <v>3</v>
      </c>
      <c r="M48">
        <v>3</v>
      </c>
      <c r="N48">
        <v>21.43</v>
      </c>
      <c r="O48">
        <v>16994.64</v>
      </c>
      <c r="P48">
        <v>138.03</v>
      </c>
      <c r="Q48">
        <v>2313.09</v>
      </c>
      <c r="R48">
        <v>151.19999999999999</v>
      </c>
      <c r="S48">
        <v>106.94</v>
      </c>
      <c r="T48">
        <v>21819.51</v>
      </c>
      <c r="U48">
        <v>0.71</v>
      </c>
      <c r="V48">
        <v>0.9</v>
      </c>
      <c r="W48">
        <v>0.33</v>
      </c>
      <c r="X48">
        <v>1.34</v>
      </c>
      <c r="Y48">
        <v>2</v>
      </c>
      <c r="Z48">
        <v>10</v>
      </c>
    </row>
    <row r="49" spans="1:26" x14ac:dyDescent="0.25">
      <c r="A49">
        <v>3</v>
      </c>
      <c r="B49">
        <v>65</v>
      </c>
      <c r="C49" t="s">
        <v>34</v>
      </c>
      <c r="D49">
        <v>5.0114999999999998</v>
      </c>
      <c r="E49">
        <v>19.95</v>
      </c>
      <c r="F49">
        <v>16.77</v>
      </c>
      <c r="G49">
        <v>27.19</v>
      </c>
      <c r="H49">
        <v>0.52</v>
      </c>
      <c r="I49">
        <v>37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17160.919999999998</v>
      </c>
      <c r="P49">
        <v>139.35</v>
      </c>
      <c r="Q49">
        <v>2313.0500000000002</v>
      </c>
      <c r="R49">
        <v>151.63999999999999</v>
      </c>
      <c r="S49">
        <v>106.94</v>
      </c>
      <c r="T49">
        <v>22037.95</v>
      </c>
      <c r="U49">
        <v>0.71</v>
      </c>
      <c r="V49">
        <v>0.9</v>
      </c>
      <c r="W49">
        <v>0.33</v>
      </c>
      <c r="X49">
        <v>1.35</v>
      </c>
      <c r="Y49">
        <v>2</v>
      </c>
      <c r="Z49">
        <v>10</v>
      </c>
    </row>
    <row r="50" spans="1:26" x14ac:dyDescent="0.25">
      <c r="A50">
        <v>0</v>
      </c>
      <c r="B50">
        <v>75</v>
      </c>
      <c r="C50" t="s">
        <v>34</v>
      </c>
      <c r="D50">
        <v>3.2675999999999998</v>
      </c>
      <c r="E50">
        <v>30.6</v>
      </c>
      <c r="F50">
        <v>22.61</v>
      </c>
      <c r="G50">
        <v>7.26</v>
      </c>
      <c r="H50">
        <v>0.12</v>
      </c>
      <c r="I50">
        <v>187</v>
      </c>
      <c r="J50">
        <v>150.44</v>
      </c>
      <c r="K50">
        <v>49.1</v>
      </c>
      <c r="L50">
        <v>1</v>
      </c>
      <c r="M50">
        <v>185</v>
      </c>
      <c r="N50">
        <v>25.34</v>
      </c>
      <c r="O50">
        <v>18787.759999999998</v>
      </c>
      <c r="P50">
        <v>255.96</v>
      </c>
      <c r="Q50">
        <v>2314.1799999999998</v>
      </c>
      <c r="R50">
        <v>349</v>
      </c>
      <c r="S50">
        <v>106.94</v>
      </c>
      <c r="T50">
        <v>119970.24000000001</v>
      </c>
      <c r="U50">
        <v>0.31</v>
      </c>
      <c r="V50">
        <v>0.67</v>
      </c>
      <c r="W50">
        <v>0.51</v>
      </c>
      <c r="X50">
        <v>7.19</v>
      </c>
      <c r="Y50">
        <v>2</v>
      </c>
      <c r="Z50">
        <v>10</v>
      </c>
    </row>
    <row r="51" spans="1:26" x14ac:dyDescent="0.25">
      <c r="A51">
        <v>1</v>
      </c>
      <c r="B51">
        <v>75</v>
      </c>
      <c r="C51" t="s">
        <v>34</v>
      </c>
      <c r="D51">
        <v>4.4568000000000003</v>
      </c>
      <c r="E51">
        <v>22.44</v>
      </c>
      <c r="F51">
        <v>18.05</v>
      </c>
      <c r="G51">
        <v>15.7</v>
      </c>
      <c r="H51">
        <v>0.23</v>
      </c>
      <c r="I51">
        <v>69</v>
      </c>
      <c r="J51">
        <v>151.83000000000001</v>
      </c>
      <c r="K51">
        <v>49.1</v>
      </c>
      <c r="L51">
        <v>2</v>
      </c>
      <c r="M51">
        <v>67</v>
      </c>
      <c r="N51">
        <v>25.73</v>
      </c>
      <c r="O51">
        <v>18959.54</v>
      </c>
      <c r="P51">
        <v>188.42</v>
      </c>
      <c r="Q51">
        <v>2313.5700000000002</v>
      </c>
      <c r="R51">
        <v>197.55</v>
      </c>
      <c r="S51">
        <v>106.94</v>
      </c>
      <c r="T51">
        <v>44835.14</v>
      </c>
      <c r="U51">
        <v>0.54</v>
      </c>
      <c r="V51">
        <v>0.84</v>
      </c>
      <c r="W51">
        <v>0.3</v>
      </c>
      <c r="X51">
        <v>2.64</v>
      </c>
      <c r="Y51">
        <v>2</v>
      </c>
      <c r="Z51">
        <v>10</v>
      </c>
    </row>
    <row r="52" spans="1:26" x14ac:dyDescent="0.25">
      <c r="A52">
        <v>2</v>
      </c>
      <c r="B52">
        <v>75</v>
      </c>
      <c r="C52" t="s">
        <v>34</v>
      </c>
      <c r="D52">
        <v>4.95</v>
      </c>
      <c r="E52">
        <v>20.2</v>
      </c>
      <c r="F52">
        <v>16.73</v>
      </c>
      <c r="G52">
        <v>25.74</v>
      </c>
      <c r="H52">
        <v>0.35</v>
      </c>
      <c r="I52">
        <v>39</v>
      </c>
      <c r="J52">
        <v>153.22999999999999</v>
      </c>
      <c r="K52">
        <v>49.1</v>
      </c>
      <c r="L52">
        <v>3</v>
      </c>
      <c r="M52">
        <v>37</v>
      </c>
      <c r="N52">
        <v>26.13</v>
      </c>
      <c r="O52">
        <v>19131.849999999999</v>
      </c>
      <c r="P52">
        <v>155.47</v>
      </c>
      <c r="Q52">
        <v>2313.02</v>
      </c>
      <c r="R52">
        <v>151.94999999999999</v>
      </c>
      <c r="S52">
        <v>106.94</v>
      </c>
      <c r="T52">
        <v>22183.94</v>
      </c>
      <c r="U52">
        <v>0.7</v>
      </c>
      <c r="V52">
        <v>0.9</v>
      </c>
      <c r="W52">
        <v>0.28000000000000003</v>
      </c>
      <c r="X52">
        <v>1.32</v>
      </c>
      <c r="Y52">
        <v>2</v>
      </c>
      <c r="Z52">
        <v>10</v>
      </c>
    </row>
    <row r="53" spans="1:26" x14ac:dyDescent="0.25">
      <c r="A53">
        <v>3</v>
      </c>
      <c r="B53">
        <v>75</v>
      </c>
      <c r="C53" t="s">
        <v>34</v>
      </c>
      <c r="D53">
        <v>5.0456000000000003</v>
      </c>
      <c r="E53">
        <v>19.82</v>
      </c>
      <c r="F53">
        <v>16.57</v>
      </c>
      <c r="G53">
        <v>31.06</v>
      </c>
      <c r="H53">
        <v>0.46</v>
      </c>
      <c r="I53">
        <v>32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146.80000000000001</v>
      </c>
      <c r="Q53">
        <v>2312.9699999999998</v>
      </c>
      <c r="R53">
        <v>145.16999999999999</v>
      </c>
      <c r="S53">
        <v>106.94</v>
      </c>
      <c r="T53">
        <v>18832.259999999998</v>
      </c>
      <c r="U53">
        <v>0.74</v>
      </c>
      <c r="V53">
        <v>0.91</v>
      </c>
      <c r="W53">
        <v>0.31</v>
      </c>
      <c r="X53">
        <v>1.1499999999999999</v>
      </c>
      <c r="Y53">
        <v>2</v>
      </c>
      <c r="Z53">
        <v>10</v>
      </c>
    </row>
    <row r="54" spans="1:26" x14ac:dyDescent="0.25">
      <c r="A54">
        <v>0</v>
      </c>
      <c r="B54">
        <v>95</v>
      </c>
      <c r="C54" t="s">
        <v>34</v>
      </c>
      <c r="D54">
        <v>2.7496999999999998</v>
      </c>
      <c r="E54">
        <v>36.369999999999997</v>
      </c>
      <c r="F54">
        <v>24.93</v>
      </c>
      <c r="G54">
        <v>6.21</v>
      </c>
      <c r="H54">
        <v>0.1</v>
      </c>
      <c r="I54">
        <v>241</v>
      </c>
      <c r="J54">
        <v>185.69</v>
      </c>
      <c r="K54">
        <v>53.44</v>
      </c>
      <c r="L54">
        <v>1</v>
      </c>
      <c r="M54">
        <v>239</v>
      </c>
      <c r="N54">
        <v>36.26</v>
      </c>
      <c r="O54">
        <v>23136.14</v>
      </c>
      <c r="P54">
        <v>328.58</v>
      </c>
      <c r="Q54">
        <v>2314.79</v>
      </c>
      <c r="R54">
        <v>427.37</v>
      </c>
      <c r="S54">
        <v>106.94</v>
      </c>
      <c r="T54">
        <v>158884.41</v>
      </c>
      <c r="U54">
        <v>0.25</v>
      </c>
      <c r="V54">
        <v>0.61</v>
      </c>
      <c r="W54">
        <v>0.59</v>
      </c>
      <c r="X54">
        <v>9.5</v>
      </c>
      <c r="Y54">
        <v>2</v>
      </c>
      <c r="Z54">
        <v>10</v>
      </c>
    </row>
    <row r="55" spans="1:26" x14ac:dyDescent="0.25">
      <c r="A55">
        <v>1</v>
      </c>
      <c r="B55">
        <v>95</v>
      </c>
      <c r="C55" t="s">
        <v>34</v>
      </c>
      <c r="D55">
        <v>4.1786000000000003</v>
      </c>
      <c r="E55">
        <v>23.93</v>
      </c>
      <c r="F55">
        <v>18.34</v>
      </c>
      <c r="G55">
        <v>13.1</v>
      </c>
      <c r="H55">
        <v>0.19</v>
      </c>
      <c r="I55">
        <v>84</v>
      </c>
      <c r="J55">
        <v>187.21</v>
      </c>
      <c r="K55">
        <v>53.44</v>
      </c>
      <c r="L55">
        <v>2</v>
      </c>
      <c r="M55">
        <v>82</v>
      </c>
      <c r="N55">
        <v>36.770000000000003</v>
      </c>
      <c r="O55">
        <v>23322.880000000001</v>
      </c>
      <c r="P55">
        <v>228.62</v>
      </c>
      <c r="Q55">
        <v>2313.16</v>
      </c>
      <c r="R55">
        <v>205.16</v>
      </c>
      <c r="S55">
        <v>106.94</v>
      </c>
      <c r="T55">
        <v>48566.239999999998</v>
      </c>
      <c r="U55">
        <v>0.52</v>
      </c>
      <c r="V55">
        <v>0.83</v>
      </c>
      <c r="W55">
        <v>0.36</v>
      </c>
      <c r="X55">
        <v>2.92</v>
      </c>
      <c r="Y55">
        <v>2</v>
      </c>
      <c r="Z55">
        <v>10</v>
      </c>
    </row>
    <row r="56" spans="1:26" x14ac:dyDescent="0.25">
      <c r="A56">
        <v>2</v>
      </c>
      <c r="B56">
        <v>95</v>
      </c>
      <c r="C56" t="s">
        <v>34</v>
      </c>
      <c r="D56">
        <v>4.6281999999999996</v>
      </c>
      <c r="E56">
        <v>21.61</v>
      </c>
      <c r="F56">
        <v>17.28</v>
      </c>
      <c r="G56">
        <v>20.73</v>
      </c>
      <c r="H56">
        <v>0.28000000000000003</v>
      </c>
      <c r="I56">
        <v>50</v>
      </c>
      <c r="J56">
        <v>188.73</v>
      </c>
      <c r="K56">
        <v>53.44</v>
      </c>
      <c r="L56">
        <v>3</v>
      </c>
      <c r="M56">
        <v>48</v>
      </c>
      <c r="N56">
        <v>37.29</v>
      </c>
      <c r="O56">
        <v>23510.33</v>
      </c>
      <c r="P56">
        <v>202.83</v>
      </c>
      <c r="Q56">
        <v>2312.88</v>
      </c>
      <c r="R56">
        <v>170.43</v>
      </c>
      <c r="S56">
        <v>106.94</v>
      </c>
      <c r="T56">
        <v>31368.58</v>
      </c>
      <c r="U56">
        <v>0.63</v>
      </c>
      <c r="V56">
        <v>0.88</v>
      </c>
      <c r="W56">
        <v>0.3</v>
      </c>
      <c r="X56">
        <v>1.87</v>
      </c>
      <c r="Y56">
        <v>2</v>
      </c>
      <c r="Z56">
        <v>10</v>
      </c>
    </row>
    <row r="57" spans="1:26" x14ac:dyDescent="0.25">
      <c r="A57">
        <v>3</v>
      </c>
      <c r="B57">
        <v>95</v>
      </c>
      <c r="C57" t="s">
        <v>34</v>
      </c>
      <c r="D57">
        <v>4.8635999999999999</v>
      </c>
      <c r="E57">
        <v>20.56</v>
      </c>
      <c r="F57">
        <v>16.829999999999998</v>
      </c>
      <c r="G57">
        <v>29.69</v>
      </c>
      <c r="H57">
        <v>0.37</v>
      </c>
      <c r="I57">
        <v>34</v>
      </c>
      <c r="J57">
        <v>190.25</v>
      </c>
      <c r="K57">
        <v>53.44</v>
      </c>
      <c r="L57">
        <v>4</v>
      </c>
      <c r="M57">
        <v>32</v>
      </c>
      <c r="N57">
        <v>37.82</v>
      </c>
      <c r="O57">
        <v>23698.48</v>
      </c>
      <c r="P57">
        <v>183.51</v>
      </c>
      <c r="Q57">
        <v>2312.86</v>
      </c>
      <c r="R57">
        <v>156.31</v>
      </c>
      <c r="S57">
        <v>106.94</v>
      </c>
      <c r="T57">
        <v>24387.56</v>
      </c>
      <c r="U57">
        <v>0.68</v>
      </c>
      <c r="V57">
        <v>0.9</v>
      </c>
      <c r="W57">
        <v>0.26</v>
      </c>
      <c r="X57">
        <v>1.42</v>
      </c>
      <c r="Y57">
        <v>2</v>
      </c>
      <c r="Z57">
        <v>10</v>
      </c>
    </row>
    <row r="58" spans="1:26" x14ac:dyDescent="0.25">
      <c r="A58">
        <v>4</v>
      </c>
      <c r="B58">
        <v>95</v>
      </c>
      <c r="C58" t="s">
        <v>34</v>
      </c>
      <c r="D58">
        <v>5.0509000000000004</v>
      </c>
      <c r="E58">
        <v>19.8</v>
      </c>
      <c r="F58">
        <v>16.36</v>
      </c>
      <c r="G58">
        <v>37.76</v>
      </c>
      <c r="H58">
        <v>0.46</v>
      </c>
      <c r="I58">
        <v>26</v>
      </c>
      <c r="J58">
        <v>191.78</v>
      </c>
      <c r="K58">
        <v>53.44</v>
      </c>
      <c r="L58">
        <v>5</v>
      </c>
      <c r="M58">
        <v>3</v>
      </c>
      <c r="N58">
        <v>38.35</v>
      </c>
      <c r="O58">
        <v>23887.360000000001</v>
      </c>
      <c r="P58">
        <v>165.16</v>
      </c>
      <c r="Q58">
        <v>2312.83</v>
      </c>
      <c r="R58">
        <v>138.68</v>
      </c>
      <c r="S58">
        <v>106.94</v>
      </c>
      <c r="T58">
        <v>15613.73</v>
      </c>
      <c r="U58">
        <v>0.77</v>
      </c>
      <c r="V58">
        <v>0.93</v>
      </c>
      <c r="W58">
        <v>0.28999999999999998</v>
      </c>
      <c r="X58">
        <v>0.95</v>
      </c>
      <c r="Y58">
        <v>2</v>
      </c>
      <c r="Z58">
        <v>10</v>
      </c>
    </row>
    <row r="59" spans="1:26" x14ac:dyDescent="0.25">
      <c r="A59">
        <v>5</v>
      </c>
      <c r="B59">
        <v>95</v>
      </c>
      <c r="C59" t="s">
        <v>34</v>
      </c>
      <c r="D59">
        <v>5.0509000000000004</v>
      </c>
      <c r="E59">
        <v>19.8</v>
      </c>
      <c r="F59">
        <v>16.36</v>
      </c>
      <c r="G59">
        <v>37.76</v>
      </c>
      <c r="H59">
        <v>0.55000000000000004</v>
      </c>
      <c r="I59">
        <v>26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165.9</v>
      </c>
      <c r="Q59">
        <v>2312.83</v>
      </c>
      <c r="R59">
        <v>138.61000000000001</v>
      </c>
      <c r="S59">
        <v>106.94</v>
      </c>
      <c r="T59">
        <v>15579.74</v>
      </c>
      <c r="U59">
        <v>0.77</v>
      </c>
      <c r="V59">
        <v>0.93</v>
      </c>
      <c r="W59">
        <v>0.3</v>
      </c>
      <c r="X59">
        <v>0.95</v>
      </c>
      <c r="Y59">
        <v>2</v>
      </c>
      <c r="Z59">
        <v>10</v>
      </c>
    </row>
    <row r="60" spans="1:26" x14ac:dyDescent="0.25">
      <c r="A60">
        <v>0</v>
      </c>
      <c r="B60">
        <v>55</v>
      </c>
      <c r="C60" t="s">
        <v>34</v>
      </c>
      <c r="D60">
        <v>3.8245</v>
      </c>
      <c r="E60">
        <v>26.15</v>
      </c>
      <c r="F60">
        <v>20.72</v>
      </c>
      <c r="G60">
        <v>8.8800000000000008</v>
      </c>
      <c r="H60">
        <v>0.15</v>
      </c>
      <c r="I60">
        <v>140</v>
      </c>
      <c r="J60">
        <v>116.05</v>
      </c>
      <c r="K60">
        <v>43.4</v>
      </c>
      <c r="L60">
        <v>1</v>
      </c>
      <c r="M60">
        <v>138</v>
      </c>
      <c r="N60">
        <v>16.649999999999999</v>
      </c>
      <c r="O60">
        <v>14546.17</v>
      </c>
      <c r="P60">
        <v>191.37</v>
      </c>
      <c r="Q60">
        <v>2313.38</v>
      </c>
      <c r="R60">
        <v>285.33999999999997</v>
      </c>
      <c r="S60">
        <v>106.94</v>
      </c>
      <c r="T60">
        <v>88374.71</v>
      </c>
      <c r="U60">
        <v>0.37</v>
      </c>
      <c r="V60">
        <v>0.73</v>
      </c>
      <c r="W60">
        <v>0.45</v>
      </c>
      <c r="X60">
        <v>5.3</v>
      </c>
      <c r="Y60">
        <v>2</v>
      </c>
      <c r="Z60">
        <v>10</v>
      </c>
    </row>
    <row r="61" spans="1:26" x14ac:dyDescent="0.25">
      <c r="A61">
        <v>1</v>
      </c>
      <c r="B61">
        <v>55</v>
      </c>
      <c r="C61" t="s">
        <v>34</v>
      </c>
      <c r="D61">
        <v>4.8636999999999997</v>
      </c>
      <c r="E61">
        <v>20.56</v>
      </c>
      <c r="F61">
        <v>17.28</v>
      </c>
      <c r="G61">
        <v>20.74</v>
      </c>
      <c r="H61">
        <v>0.3</v>
      </c>
      <c r="I61">
        <v>50</v>
      </c>
      <c r="J61">
        <v>117.34</v>
      </c>
      <c r="K61">
        <v>43.4</v>
      </c>
      <c r="L61">
        <v>2</v>
      </c>
      <c r="M61">
        <v>45</v>
      </c>
      <c r="N61">
        <v>16.940000000000001</v>
      </c>
      <c r="O61">
        <v>14705.49</v>
      </c>
      <c r="P61">
        <v>135.87</v>
      </c>
      <c r="Q61">
        <v>2313.16</v>
      </c>
      <c r="R61">
        <v>170.4</v>
      </c>
      <c r="S61">
        <v>106.94</v>
      </c>
      <c r="T61">
        <v>31356.09</v>
      </c>
      <c r="U61">
        <v>0.63</v>
      </c>
      <c r="V61">
        <v>0.88</v>
      </c>
      <c r="W61">
        <v>0.31</v>
      </c>
      <c r="X61">
        <v>1.87</v>
      </c>
      <c r="Y61">
        <v>2</v>
      </c>
      <c r="Z61">
        <v>10</v>
      </c>
    </row>
    <row r="62" spans="1:26" x14ac:dyDescent="0.25">
      <c r="A62">
        <v>2</v>
      </c>
      <c r="B62">
        <v>55</v>
      </c>
      <c r="C62" t="s">
        <v>34</v>
      </c>
      <c r="D62">
        <v>4.9476000000000004</v>
      </c>
      <c r="E62">
        <v>20.21</v>
      </c>
      <c r="F62">
        <v>17.079999999999998</v>
      </c>
      <c r="G62">
        <v>23.29</v>
      </c>
      <c r="H62">
        <v>0.45</v>
      </c>
      <c r="I62">
        <v>44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130.19999999999999</v>
      </c>
      <c r="Q62">
        <v>2313.48</v>
      </c>
      <c r="R62">
        <v>161.86000000000001</v>
      </c>
      <c r="S62">
        <v>106.94</v>
      </c>
      <c r="T62">
        <v>27114.68</v>
      </c>
      <c r="U62">
        <v>0.66</v>
      </c>
      <c r="V62">
        <v>0.89</v>
      </c>
      <c r="W62">
        <v>0.34</v>
      </c>
      <c r="X62">
        <v>1.66</v>
      </c>
      <c r="Y62">
        <v>2</v>
      </c>
      <c r="Z6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6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INDEX(resultados!$A$2:$ZZ$62, 1, MATCH($B$1, resultados!$A$1:$ZZ$1, 0))</f>
        <v>#N/A</v>
      </c>
      <c r="B7" t="e">
        <f>INDEX(resultados!$A$2:$ZZ$62, 1, MATCH($B$2, resultados!$A$1:$ZZ$1, 0))</f>
        <v>#N/A</v>
      </c>
      <c r="C7" t="e">
        <f>INDEX(resultados!$A$2:$ZZ$62, 1, MATCH($B$3, resultados!$A$1:$ZZ$1, 0))</f>
        <v>#N/A</v>
      </c>
    </row>
    <row r="8" spans="1:3" x14ac:dyDescent="0.25">
      <c r="A8" t="e">
        <f>INDEX(resultados!$A$2:$ZZ$62, 2, MATCH($B$1, resultados!$A$1:$ZZ$1, 0))</f>
        <v>#N/A</v>
      </c>
      <c r="B8" t="e">
        <f>INDEX(resultados!$A$2:$ZZ$62, 2, MATCH($B$2, resultados!$A$1:$ZZ$1, 0))</f>
        <v>#N/A</v>
      </c>
      <c r="C8" t="e">
        <f>INDEX(resultados!$A$2:$ZZ$62, 2, MATCH($B$3, resultados!$A$1:$ZZ$1, 0))</f>
        <v>#N/A</v>
      </c>
    </row>
    <row r="9" spans="1:3" x14ac:dyDescent="0.25">
      <c r="A9" t="e">
        <f>INDEX(resultados!$A$2:$ZZ$62, 3, MATCH($B$1, resultados!$A$1:$ZZ$1, 0))</f>
        <v>#N/A</v>
      </c>
      <c r="B9" t="e">
        <f>INDEX(resultados!$A$2:$ZZ$62, 3, MATCH($B$2, resultados!$A$1:$ZZ$1, 0))</f>
        <v>#N/A</v>
      </c>
      <c r="C9" t="e">
        <f>INDEX(resultados!$A$2:$ZZ$62, 3, MATCH($B$3, resultados!$A$1:$ZZ$1, 0))</f>
        <v>#N/A</v>
      </c>
    </row>
    <row r="10" spans="1:3" x14ac:dyDescent="0.25">
      <c r="A10" t="e">
        <f>INDEX(resultados!$A$2:$ZZ$62, 4, MATCH($B$1, resultados!$A$1:$ZZ$1, 0))</f>
        <v>#N/A</v>
      </c>
      <c r="B10" t="e">
        <f>INDEX(resultados!$A$2:$ZZ$62, 4, MATCH($B$2, resultados!$A$1:$ZZ$1, 0))</f>
        <v>#N/A</v>
      </c>
      <c r="C10" t="e">
        <f>INDEX(resultados!$A$2:$ZZ$62, 4, MATCH($B$3, resultados!$A$1:$ZZ$1, 0))</f>
        <v>#N/A</v>
      </c>
    </row>
    <row r="11" spans="1:3" x14ac:dyDescent="0.25">
      <c r="A11" t="e">
        <f>INDEX(resultados!$A$2:$ZZ$62, 5, MATCH($B$1, resultados!$A$1:$ZZ$1, 0))</f>
        <v>#N/A</v>
      </c>
      <c r="B11" t="e">
        <f>INDEX(resultados!$A$2:$ZZ$62, 5, MATCH($B$2, resultados!$A$1:$ZZ$1, 0))</f>
        <v>#N/A</v>
      </c>
      <c r="C11" t="e">
        <f>INDEX(resultados!$A$2:$ZZ$62, 5, MATCH($B$3, resultados!$A$1:$ZZ$1, 0))</f>
        <v>#N/A</v>
      </c>
    </row>
    <row r="12" spans="1:3" x14ac:dyDescent="0.25">
      <c r="A12" t="e">
        <f>INDEX(resultados!$A$2:$ZZ$62, 6, MATCH($B$1, resultados!$A$1:$ZZ$1, 0))</f>
        <v>#N/A</v>
      </c>
      <c r="B12" t="e">
        <f>INDEX(resultados!$A$2:$ZZ$62, 6, MATCH($B$2, resultados!$A$1:$ZZ$1, 0))</f>
        <v>#N/A</v>
      </c>
      <c r="C12" t="e">
        <f>INDEX(resultados!$A$2:$ZZ$62, 6, MATCH($B$3, resultados!$A$1:$ZZ$1, 0))</f>
        <v>#N/A</v>
      </c>
    </row>
    <row r="13" spans="1:3" x14ac:dyDescent="0.25">
      <c r="A13" t="e">
        <f>INDEX(resultados!$A$2:$ZZ$62, 7, MATCH($B$1, resultados!$A$1:$ZZ$1, 0))</f>
        <v>#N/A</v>
      </c>
      <c r="B13" t="e">
        <f>INDEX(resultados!$A$2:$ZZ$62, 7, MATCH($B$2, resultados!$A$1:$ZZ$1, 0))</f>
        <v>#N/A</v>
      </c>
      <c r="C13" t="e">
        <f>INDEX(resultados!$A$2:$ZZ$62, 7, MATCH($B$3, resultados!$A$1:$ZZ$1, 0))</f>
        <v>#N/A</v>
      </c>
    </row>
    <row r="14" spans="1:3" x14ac:dyDescent="0.25">
      <c r="A14" t="e">
        <f>INDEX(resultados!$A$2:$ZZ$62, 8, MATCH($B$1, resultados!$A$1:$ZZ$1, 0))</f>
        <v>#N/A</v>
      </c>
      <c r="B14" t="e">
        <f>INDEX(resultados!$A$2:$ZZ$62, 8, MATCH($B$2, resultados!$A$1:$ZZ$1, 0))</f>
        <v>#N/A</v>
      </c>
      <c r="C14" t="e">
        <f>INDEX(resultados!$A$2:$ZZ$62, 8, MATCH($B$3, resultados!$A$1:$ZZ$1, 0))</f>
        <v>#N/A</v>
      </c>
    </row>
    <row r="15" spans="1:3" x14ac:dyDescent="0.25">
      <c r="A15" t="e">
        <f>INDEX(resultados!$A$2:$ZZ$62, 9, MATCH($B$1, resultados!$A$1:$ZZ$1, 0))</f>
        <v>#N/A</v>
      </c>
      <c r="B15" t="e">
        <f>INDEX(resultados!$A$2:$ZZ$62, 9, MATCH($B$2, resultados!$A$1:$ZZ$1, 0))</f>
        <v>#N/A</v>
      </c>
      <c r="C15" t="e">
        <f>INDEX(resultados!$A$2:$ZZ$62, 9, MATCH($B$3, resultados!$A$1:$ZZ$1, 0))</f>
        <v>#N/A</v>
      </c>
    </row>
    <row r="16" spans="1:3" x14ac:dyDescent="0.25">
      <c r="A16" t="e">
        <f>INDEX(resultados!$A$2:$ZZ$62, 10, MATCH($B$1, resultados!$A$1:$ZZ$1, 0))</f>
        <v>#N/A</v>
      </c>
      <c r="B16" t="e">
        <f>INDEX(resultados!$A$2:$ZZ$62, 10, MATCH($B$2, resultados!$A$1:$ZZ$1, 0))</f>
        <v>#N/A</v>
      </c>
      <c r="C16" t="e">
        <f>INDEX(resultados!$A$2:$ZZ$62, 10, MATCH($B$3, resultados!$A$1:$ZZ$1, 0))</f>
        <v>#N/A</v>
      </c>
    </row>
    <row r="17" spans="1:3" x14ac:dyDescent="0.25">
      <c r="A17" t="e">
        <f>INDEX(resultados!$A$2:$ZZ$62, 11, MATCH($B$1, resultados!$A$1:$ZZ$1, 0))</f>
        <v>#N/A</v>
      </c>
      <c r="B17" t="e">
        <f>INDEX(resultados!$A$2:$ZZ$62, 11, MATCH($B$2, resultados!$A$1:$ZZ$1, 0))</f>
        <v>#N/A</v>
      </c>
      <c r="C17" t="e">
        <f>INDEX(resultados!$A$2:$ZZ$62, 11, MATCH($B$3, resultados!$A$1:$ZZ$1, 0))</f>
        <v>#N/A</v>
      </c>
    </row>
    <row r="18" spans="1:3" x14ac:dyDescent="0.25">
      <c r="A18" t="e">
        <f>INDEX(resultados!$A$2:$ZZ$62, 12, MATCH($B$1, resultados!$A$1:$ZZ$1, 0))</f>
        <v>#N/A</v>
      </c>
      <c r="B18" t="e">
        <f>INDEX(resultados!$A$2:$ZZ$62, 12, MATCH($B$2, resultados!$A$1:$ZZ$1, 0))</f>
        <v>#N/A</v>
      </c>
      <c r="C18" t="e">
        <f>INDEX(resultados!$A$2:$ZZ$62, 12, MATCH($B$3, resultados!$A$1:$ZZ$1, 0))</f>
        <v>#N/A</v>
      </c>
    </row>
    <row r="19" spans="1:3" x14ac:dyDescent="0.25">
      <c r="A19" t="e">
        <f>INDEX(resultados!$A$2:$ZZ$62, 13, MATCH($B$1, resultados!$A$1:$ZZ$1, 0))</f>
        <v>#N/A</v>
      </c>
      <c r="B19" t="e">
        <f>INDEX(resultados!$A$2:$ZZ$62, 13, MATCH($B$2, resultados!$A$1:$ZZ$1, 0))</f>
        <v>#N/A</v>
      </c>
      <c r="C19" t="e">
        <f>INDEX(resultados!$A$2:$ZZ$62, 13, MATCH($B$3, resultados!$A$1:$ZZ$1, 0))</f>
        <v>#N/A</v>
      </c>
    </row>
    <row r="20" spans="1:3" x14ac:dyDescent="0.25">
      <c r="A20" t="e">
        <f>INDEX(resultados!$A$2:$ZZ$62, 14, MATCH($B$1, resultados!$A$1:$ZZ$1, 0))</f>
        <v>#N/A</v>
      </c>
      <c r="B20" t="e">
        <f>INDEX(resultados!$A$2:$ZZ$62, 14, MATCH($B$2, resultados!$A$1:$ZZ$1, 0))</f>
        <v>#N/A</v>
      </c>
      <c r="C20" t="e">
        <f>INDEX(resultados!$A$2:$ZZ$62, 14, MATCH($B$3, resultados!$A$1:$ZZ$1, 0))</f>
        <v>#N/A</v>
      </c>
    </row>
    <row r="21" spans="1:3" x14ac:dyDescent="0.25">
      <c r="A21" t="e">
        <f>INDEX(resultados!$A$2:$ZZ$62, 15, MATCH($B$1, resultados!$A$1:$ZZ$1, 0))</f>
        <v>#N/A</v>
      </c>
      <c r="B21" t="e">
        <f>INDEX(resultados!$A$2:$ZZ$62, 15, MATCH($B$2, resultados!$A$1:$ZZ$1, 0))</f>
        <v>#N/A</v>
      </c>
      <c r="C21" t="e">
        <f>INDEX(resultados!$A$2:$ZZ$62, 15, MATCH($B$3, resultados!$A$1:$ZZ$1, 0))</f>
        <v>#N/A</v>
      </c>
    </row>
    <row r="22" spans="1:3" x14ac:dyDescent="0.25">
      <c r="A22" t="e">
        <f>INDEX(resultados!$A$2:$ZZ$62, 16, MATCH($B$1, resultados!$A$1:$ZZ$1, 0))</f>
        <v>#N/A</v>
      </c>
      <c r="B22" t="e">
        <f>INDEX(resultados!$A$2:$ZZ$62, 16, MATCH($B$2, resultados!$A$1:$ZZ$1, 0))</f>
        <v>#N/A</v>
      </c>
      <c r="C22" t="e">
        <f>INDEX(resultados!$A$2:$ZZ$62, 16, MATCH($B$3, resultados!$A$1:$ZZ$1, 0))</f>
        <v>#N/A</v>
      </c>
    </row>
    <row r="23" spans="1:3" x14ac:dyDescent="0.25">
      <c r="A23" t="e">
        <f>INDEX(resultados!$A$2:$ZZ$62, 17, MATCH($B$1, resultados!$A$1:$ZZ$1, 0))</f>
        <v>#N/A</v>
      </c>
      <c r="B23" t="e">
        <f>INDEX(resultados!$A$2:$ZZ$62, 17, MATCH($B$2, resultados!$A$1:$ZZ$1, 0))</f>
        <v>#N/A</v>
      </c>
      <c r="C23" t="e">
        <f>INDEX(resultados!$A$2:$ZZ$62, 17, MATCH($B$3, resultados!$A$1:$ZZ$1, 0))</f>
        <v>#N/A</v>
      </c>
    </row>
    <row r="24" spans="1:3" x14ac:dyDescent="0.25">
      <c r="A24" t="e">
        <f>INDEX(resultados!$A$2:$ZZ$62, 18, MATCH($B$1, resultados!$A$1:$ZZ$1, 0))</f>
        <v>#N/A</v>
      </c>
      <c r="B24" t="e">
        <f>INDEX(resultados!$A$2:$ZZ$62, 18, MATCH($B$2, resultados!$A$1:$ZZ$1, 0))</f>
        <v>#N/A</v>
      </c>
      <c r="C24" t="e">
        <f>INDEX(resultados!$A$2:$ZZ$62, 18, MATCH($B$3, resultados!$A$1:$ZZ$1, 0))</f>
        <v>#N/A</v>
      </c>
    </row>
    <row r="25" spans="1:3" x14ac:dyDescent="0.25">
      <c r="A25" t="e">
        <f>INDEX(resultados!$A$2:$ZZ$62, 19, MATCH($B$1, resultados!$A$1:$ZZ$1, 0))</f>
        <v>#N/A</v>
      </c>
      <c r="B25" t="e">
        <f>INDEX(resultados!$A$2:$ZZ$62, 19, MATCH($B$2, resultados!$A$1:$ZZ$1, 0))</f>
        <v>#N/A</v>
      </c>
      <c r="C25" t="e">
        <f>INDEX(resultados!$A$2:$ZZ$62, 19, MATCH($B$3, resultados!$A$1:$ZZ$1, 0))</f>
        <v>#N/A</v>
      </c>
    </row>
    <row r="26" spans="1:3" x14ac:dyDescent="0.25">
      <c r="A26" t="e">
        <f>INDEX(resultados!$A$2:$ZZ$62, 20, MATCH($B$1, resultados!$A$1:$ZZ$1, 0))</f>
        <v>#N/A</v>
      </c>
      <c r="B26" t="e">
        <f>INDEX(resultados!$A$2:$ZZ$62, 20, MATCH($B$2, resultados!$A$1:$ZZ$1, 0))</f>
        <v>#N/A</v>
      </c>
      <c r="C26" t="e">
        <f>INDEX(resultados!$A$2:$ZZ$62, 20, MATCH($B$3, resultados!$A$1:$ZZ$1, 0))</f>
        <v>#N/A</v>
      </c>
    </row>
    <row r="27" spans="1:3" x14ac:dyDescent="0.25">
      <c r="A27" t="e">
        <f>INDEX(resultados!$A$2:$ZZ$62, 21, MATCH($B$1, resultados!$A$1:$ZZ$1, 0))</f>
        <v>#N/A</v>
      </c>
      <c r="B27" t="e">
        <f>INDEX(resultados!$A$2:$ZZ$62, 21, MATCH($B$2, resultados!$A$1:$ZZ$1, 0))</f>
        <v>#N/A</v>
      </c>
      <c r="C27" t="e">
        <f>INDEX(resultados!$A$2:$ZZ$62, 21, MATCH($B$3, resultados!$A$1:$ZZ$1, 0))</f>
        <v>#N/A</v>
      </c>
    </row>
    <row r="28" spans="1:3" x14ac:dyDescent="0.25">
      <c r="A28" t="e">
        <f>INDEX(resultados!$A$2:$ZZ$62, 22, MATCH($B$1, resultados!$A$1:$ZZ$1, 0))</f>
        <v>#N/A</v>
      </c>
      <c r="B28" t="e">
        <f>INDEX(resultados!$A$2:$ZZ$62, 22, MATCH($B$2, resultados!$A$1:$ZZ$1, 0))</f>
        <v>#N/A</v>
      </c>
      <c r="C28" t="e">
        <f>INDEX(resultados!$A$2:$ZZ$62, 22, MATCH($B$3, resultados!$A$1:$ZZ$1, 0))</f>
        <v>#N/A</v>
      </c>
    </row>
    <row r="29" spans="1:3" x14ac:dyDescent="0.25">
      <c r="A29" t="e">
        <f>INDEX(resultados!$A$2:$ZZ$62, 23, MATCH($B$1, resultados!$A$1:$ZZ$1, 0))</f>
        <v>#N/A</v>
      </c>
      <c r="B29" t="e">
        <f>INDEX(resultados!$A$2:$ZZ$62, 23, MATCH($B$2, resultados!$A$1:$ZZ$1, 0))</f>
        <v>#N/A</v>
      </c>
      <c r="C29" t="e">
        <f>INDEX(resultados!$A$2:$ZZ$62, 23, MATCH($B$3, resultados!$A$1:$ZZ$1, 0))</f>
        <v>#N/A</v>
      </c>
    </row>
    <row r="30" spans="1:3" x14ac:dyDescent="0.25">
      <c r="A30" t="e">
        <f>INDEX(resultados!$A$2:$ZZ$62, 24, MATCH($B$1, resultados!$A$1:$ZZ$1, 0))</f>
        <v>#N/A</v>
      </c>
      <c r="B30" t="e">
        <f>INDEX(resultados!$A$2:$ZZ$62, 24, MATCH($B$2, resultados!$A$1:$ZZ$1, 0))</f>
        <v>#N/A</v>
      </c>
      <c r="C30" t="e">
        <f>INDEX(resultados!$A$2:$ZZ$62, 24, MATCH($B$3, resultados!$A$1:$ZZ$1, 0))</f>
        <v>#N/A</v>
      </c>
    </row>
    <row r="31" spans="1:3" x14ac:dyDescent="0.25">
      <c r="A31" t="e">
        <f>INDEX(resultados!$A$2:$ZZ$62, 25, MATCH($B$1, resultados!$A$1:$ZZ$1, 0))</f>
        <v>#N/A</v>
      </c>
      <c r="B31" t="e">
        <f>INDEX(resultados!$A$2:$ZZ$62, 25, MATCH($B$2, resultados!$A$1:$ZZ$1, 0))</f>
        <v>#N/A</v>
      </c>
      <c r="C31" t="e">
        <f>INDEX(resultados!$A$2:$ZZ$62, 25, MATCH($B$3, resultados!$A$1:$ZZ$1, 0))</f>
        <v>#N/A</v>
      </c>
    </row>
    <row r="32" spans="1:3" x14ac:dyDescent="0.25">
      <c r="A32" t="e">
        <f>INDEX(resultados!$A$2:$ZZ$62, 26, MATCH($B$1, resultados!$A$1:$ZZ$1, 0))</f>
        <v>#N/A</v>
      </c>
      <c r="B32" t="e">
        <f>INDEX(resultados!$A$2:$ZZ$62, 26, MATCH($B$2, resultados!$A$1:$ZZ$1, 0))</f>
        <v>#N/A</v>
      </c>
      <c r="C32" t="e">
        <f>INDEX(resultados!$A$2:$ZZ$62, 26, MATCH($B$3, resultados!$A$1:$ZZ$1, 0))</f>
        <v>#N/A</v>
      </c>
    </row>
    <row r="33" spans="1:3" x14ac:dyDescent="0.25">
      <c r="A33" t="e">
        <f>INDEX(resultados!$A$2:$ZZ$62, 27, MATCH($B$1, resultados!$A$1:$ZZ$1, 0))</f>
        <v>#N/A</v>
      </c>
      <c r="B33" t="e">
        <f>INDEX(resultados!$A$2:$ZZ$62, 27, MATCH($B$2, resultados!$A$1:$ZZ$1, 0))</f>
        <v>#N/A</v>
      </c>
      <c r="C33" t="e">
        <f>INDEX(resultados!$A$2:$ZZ$62, 27, MATCH($B$3, resultados!$A$1:$ZZ$1, 0))</f>
        <v>#N/A</v>
      </c>
    </row>
    <row r="34" spans="1:3" x14ac:dyDescent="0.25">
      <c r="A34" t="e">
        <f>INDEX(resultados!$A$2:$ZZ$62, 28, MATCH($B$1, resultados!$A$1:$ZZ$1, 0))</f>
        <v>#N/A</v>
      </c>
      <c r="B34" t="e">
        <f>INDEX(resultados!$A$2:$ZZ$62, 28, MATCH($B$2, resultados!$A$1:$ZZ$1, 0))</f>
        <v>#N/A</v>
      </c>
      <c r="C34" t="e">
        <f>INDEX(resultados!$A$2:$ZZ$62, 28, MATCH($B$3, resultados!$A$1:$ZZ$1, 0))</f>
        <v>#N/A</v>
      </c>
    </row>
    <row r="35" spans="1:3" x14ac:dyDescent="0.25">
      <c r="A35" t="e">
        <f>INDEX(resultados!$A$2:$ZZ$62, 29, MATCH($B$1, resultados!$A$1:$ZZ$1, 0))</f>
        <v>#N/A</v>
      </c>
      <c r="B35" t="e">
        <f>INDEX(resultados!$A$2:$ZZ$62, 29, MATCH($B$2, resultados!$A$1:$ZZ$1, 0))</f>
        <v>#N/A</v>
      </c>
      <c r="C35" t="e">
        <f>INDEX(resultados!$A$2:$ZZ$62, 29, MATCH($B$3, resultados!$A$1:$ZZ$1, 0))</f>
        <v>#N/A</v>
      </c>
    </row>
    <row r="36" spans="1:3" x14ac:dyDescent="0.25">
      <c r="A36" t="e">
        <f>INDEX(resultados!$A$2:$ZZ$62, 30, MATCH($B$1, resultados!$A$1:$ZZ$1, 0))</f>
        <v>#N/A</v>
      </c>
      <c r="B36" t="e">
        <f>INDEX(resultados!$A$2:$ZZ$62, 30, MATCH($B$2, resultados!$A$1:$ZZ$1, 0))</f>
        <v>#N/A</v>
      </c>
      <c r="C36" t="e">
        <f>INDEX(resultados!$A$2:$ZZ$62, 30, MATCH($B$3, resultados!$A$1:$ZZ$1, 0))</f>
        <v>#N/A</v>
      </c>
    </row>
    <row r="37" spans="1:3" x14ac:dyDescent="0.25">
      <c r="A37" t="e">
        <f>INDEX(resultados!$A$2:$ZZ$62, 31, MATCH($B$1, resultados!$A$1:$ZZ$1, 0))</f>
        <v>#N/A</v>
      </c>
      <c r="B37" t="e">
        <f>INDEX(resultados!$A$2:$ZZ$62, 31, MATCH($B$2, resultados!$A$1:$ZZ$1, 0))</f>
        <v>#N/A</v>
      </c>
      <c r="C37" t="e">
        <f>INDEX(resultados!$A$2:$ZZ$62, 31, MATCH($B$3, resultados!$A$1:$ZZ$1, 0))</f>
        <v>#N/A</v>
      </c>
    </row>
    <row r="38" spans="1:3" x14ac:dyDescent="0.25">
      <c r="A38" t="e">
        <f>INDEX(resultados!$A$2:$ZZ$62, 32, MATCH($B$1, resultados!$A$1:$ZZ$1, 0))</f>
        <v>#N/A</v>
      </c>
      <c r="B38" t="e">
        <f>INDEX(resultados!$A$2:$ZZ$62, 32, MATCH($B$2, resultados!$A$1:$ZZ$1, 0))</f>
        <v>#N/A</v>
      </c>
      <c r="C38" t="e">
        <f>INDEX(resultados!$A$2:$ZZ$62, 32, MATCH($B$3, resultados!$A$1:$ZZ$1, 0))</f>
        <v>#N/A</v>
      </c>
    </row>
    <row r="39" spans="1:3" x14ac:dyDescent="0.25">
      <c r="A39" t="e">
        <f>INDEX(resultados!$A$2:$ZZ$62, 33, MATCH($B$1, resultados!$A$1:$ZZ$1, 0))</f>
        <v>#N/A</v>
      </c>
      <c r="B39" t="e">
        <f>INDEX(resultados!$A$2:$ZZ$62, 33, MATCH($B$2, resultados!$A$1:$ZZ$1, 0))</f>
        <v>#N/A</v>
      </c>
      <c r="C39" t="e">
        <f>INDEX(resultados!$A$2:$ZZ$62, 33, MATCH($B$3, resultados!$A$1:$ZZ$1, 0))</f>
        <v>#N/A</v>
      </c>
    </row>
    <row r="40" spans="1:3" x14ac:dyDescent="0.25">
      <c r="A40" t="e">
        <f>INDEX(resultados!$A$2:$ZZ$62, 34, MATCH($B$1, resultados!$A$1:$ZZ$1, 0))</f>
        <v>#N/A</v>
      </c>
      <c r="B40" t="e">
        <f>INDEX(resultados!$A$2:$ZZ$62, 34, MATCH($B$2, resultados!$A$1:$ZZ$1, 0))</f>
        <v>#N/A</v>
      </c>
      <c r="C40" t="e">
        <f>INDEX(resultados!$A$2:$ZZ$62, 34, MATCH($B$3, resultados!$A$1:$ZZ$1, 0))</f>
        <v>#N/A</v>
      </c>
    </row>
    <row r="41" spans="1:3" x14ac:dyDescent="0.25">
      <c r="A41" t="e">
        <f>INDEX(resultados!$A$2:$ZZ$62, 35, MATCH($B$1, resultados!$A$1:$ZZ$1, 0))</f>
        <v>#N/A</v>
      </c>
      <c r="B41" t="e">
        <f>INDEX(resultados!$A$2:$ZZ$62, 35, MATCH($B$2, resultados!$A$1:$ZZ$1, 0))</f>
        <v>#N/A</v>
      </c>
      <c r="C41" t="e">
        <f>INDEX(resultados!$A$2:$ZZ$62, 35, MATCH($B$3, resultados!$A$1:$ZZ$1, 0))</f>
        <v>#N/A</v>
      </c>
    </row>
    <row r="42" spans="1:3" x14ac:dyDescent="0.25">
      <c r="A42" t="e">
        <f>INDEX(resultados!$A$2:$ZZ$62, 36, MATCH($B$1, resultados!$A$1:$ZZ$1, 0))</f>
        <v>#N/A</v>
      </c>
      <c r="B42" t="e">
        <f>INDEX(resultados!$A$2:$ZZ$62, 36, MATCH($B$2, resultados!$A$1:$ZZ$1, 0))</f>
        <v>#N/A</v>
      </c>
      <c r="C42" t="e">
        <f>INDEX(resultados!$A$2:$ZZ$62, 36, MATCH($B$3, resultados!$A$1:$ZZ$1, 0))</f>
        <v>#N/A</v>
      </c>
    </row>
    <row r="43" spans="1:3" x14ac:dyDescent="0.25">
      <c r="A43" t="e">
        <f>INDEX(resultados!$A$2:$ZZ$62, 37, MATCH($B$1, resultados!$A$1:$ZZ$1, 0))</f>
        <v>#N/A</v>
      </c>
      <c r="B43" t="e">
        <f>INDEX(resultados!$A$2:$ZZ$62, 37, MATCH($B$2, resultados!$A$1:$ZZ$1, 0))</f>
        <v>#N/A</v>
      </c>
      <c r="C43" t="e">
        <f>INDEX(resultados!$A$2:$ZZ$62, 37, MATCH($B$3, resultados!$A$1:$ZZ$1, 0))</f>
        <v>#N/A</v>
      </c>
    </row>
    <row r="44" spans="1:3" x14ac:dyDescent="0.25">
      <c r="A44" t="e">
        <f>INDEX(resultados!$A$2:$ZZ$62, 38, MATCH($B$1, resultados!$A$1:$ZZ$1, 0))</f>
        <v>#N/A</v>
      </c>
      <c r="B44" t="e">
        <f>INDEX(resultados!$A$2:$ZZ$62, 38, MATCH($B$2, resultados!$A$1:$ZZ$1, 0))</f>
        <v>#N/A</v>
      </c>
      <c r="C44" t="e">
        <f>INDEX(resultados!$A$2:$ZZ$62, 38, MATCH($B$3, resultados!$A$1:$ZZ$1, 0))</f>
        <v>#N/A</v>
      </c>
    </row>
    <row r="45" spans="1:3" x14ac:dyDescent="0.25">
      <c r="A45" t="e">
        <f>INDEX(resultados!$A$2:$ZZ$62, 39, MATCH($B$1, resultados!$A$1:$ZZ$1, 0))</f>
        <v>#N/A</v>
      </c>
      <c r="B45" t="e">
        <f>INDEX(resultados!$A$2:$ZZ$62, 39, MATCH($B$2, resultados!$A$1:$ZZ$1, 0))</f>
        <v>#N/A</v>
      </c>
      <c r="C45" t="e">
        <f>INDEX(resultados!$A$2:$ZZ$62, 39, MATCH($B$3, resultados!$A$1:$ZZ$1, 0))</f>
        <v>#N/A</v>
      </c>
    </row>
    <row r="46" spans="1:3" x14ac:dyDescent="0.25">
      <c r="A46" t="e">
        <f>INDEX(resultados!$A$2:$ZZ$62, 40, MATCH($B$1, resultados!$A$1:$ZZ$1, 0))</f>
        <v>#N/A</v>
      </c>
      <c r="B46" t="e">
        <f>INDEX(resultados!$A$2:$ZZ$62, 40, MATCH($B$2, resultados!$A$1:$ZZ$1, 0))</f>
        <v>#N/A</v>
      </c>
      <c r="C46" t="e">
        <f>INDEX(resultados!$A$2:$ZZ$62, 40, MATCH($B$3, resultados!$A$1:$ZZ$1, 0))</f>
        <v>#N/A</v>
      </c>
    </row>
    <row r="47" spans="1:3" x14ac:dyDescent="0.25">
      <c r="A47" t="e">
        <f>INDEX(resultados!$A$2:$ZZ$62, 41, MATCH($B$1, resultados!$A$1:$ZZ$1, 0))</f>
        <v>#N/A</v>
      </c>
      <c r="B47" t="e">
        <f>INDEX(resultados!$A$2:$ZZ$62, 41, MATCH($B$2, resultados!$A$1:$ZZ$1, 0))</f>
        <v>#N/A</v>
      </c>
      <c r="C47" t="e">
        <f>INDEX(resultados!$A$2:$ZZ$62, 41, MATCH($B$3, resultados!$A$1:$ZZ$1, 0))</f>
        <v>#N/A</v>
      </c>
    </row>
    <row r="48" spans="1:3" x14ac:dyDescent="0.25">
      <c r="A48" t="e">
        <f>INDEX(resultados!$A$2:$ZZ$62, 42, MATCH($B$1, resultados!$A$1:$ZZ$1, 0))</f>
        <v>#N/A</v>
      </c>
      <c r="B48" t="e">
        <f>INDEX(resultados!$A$2:$ZZ$62, 42, MATCH($B$2, resultados!$A$1:$ZZ$1, 0))</f>
        <v>#N/A</v>
      </c>
      <c r="C48" t="e">
        <f>INDEX(resultados!$A$2:$ZZ$62, 42, MATCH($B$3, resultados!$A$1:$ZZ$1, 0))</f>
        <v>#N/A</v>
      </c>
    </row>
    <row r="49" spans="1:3" x14ac:dyDescent="0.25">
      <c r="A49" t="e">
        <f>INDEX(resultados!$A$2:$ZZ$62, 43, MATCH($B$1, resultados!$A$1:$ZZ$1, 0))</f>
        <v>#N/A</v>
      </c>
      <c r="B49" t="e">
        <f>INDEX(resultados!$A$2:$ZZ$62, 43, MATCH($B$2, resultados!$A$1:$ZZ$1, 0))</f>
        <v>#N/A</v>
      </c>
      <c r="C49" t="e">
        <f>INDEX(resultados!$A$2:$ZZ$62, 43, MATCH($B$3, resultados!$A$1:$ZZ$1, 0))</f>
        <v>#N/A</v>
      </c>
    </row>
    <row r="50" spans="1:3" x14ac:dyDescent="0.25">
      <c r="A50" t="e">
        <f>INDEX(resultados!$A$2:$ZZ$62, 44, MATCH($B$1, resultados!$A$1:$ZZ$1, 0))</f>
        <v>#N/A</v>
      </c>
      <c r="B50" t="e">
        <f>INDEX(resultados!$A$2:$ZZ$62, 44, MATCH($B$2, resultados!$A$1:$ZZ$1, 0))</f>
        <v>#N/A</v>
      </c>
      <c r="C50" t="e">
        <f>INDEX(resultados!$A$2:$ZZ$62, 44, MATCH($B$3, resultados!$A$1:$ZZ$1, 0))</f>
        <v>#N/A</v>
      </c>
    </row>
    <row r="51" spans="1:3" x14ac:dyDescent="0.25">
      <c r="A51" t="e">
        <f>INDEX(resultados!$A$2:$ZZ$62, 45, MATCH($B$1, resultados!$A$1:$ZZ$1, 0))</f>
        <v>#N/A</v>
      </c>
      <c r="B51" t="e">
        <f>INDEX(resultados!$A$2:$ZZ$62, 45, MATCH($B$2, resultados!$A$1:$ZZ$1, 0))</f>
        <v>#N/A</v>
      </c>
      <c r="C51" t="e">
        <f>INDEX(resultados!$A$2:$ZZ$62, 45, MATCH($B$3, resultados!$A$1:$ZZ$1, 0))</f>
        <v>#N/A</v>
      </c>
    </row>
    <row r="52" spans="1:3" x14ac:dyDescent="0.25">
      <c r="A52" t="e">
        <f>INDEX(resultados!$A$2:$ZZ$62, 46, MATCH($B$1, resultados!$A$1:$ZZ$1, 0))</f>
        <v>#N/A</v>
      </c>
      <c r="B52" t="e">
        <f>INDEX(resultados!$A$2:$ZZ$62, 46, MATCH($B$2, resultados!$A$1:$ZZ$1, 0))</f>
        <v>#N/A</v>
      </c>
      <c r="C52" t="e">
        <f>INDEX(resultados!$A$2:$ZZ$62, 46, MATCH($B$3, resultados!$A$1:$ZZ$1, 0))</f>
        <v>#N/A</v>
      </c>
    </row>
    <row r="53" spans="1:3" x14ac:dyDescent="0.25">
      <c r="A53" t="e">
        <f>INDEX(resultados!$A$2:$ZZ$62, 47, MATCH($B$1, resultados!$A$1:$ZZ$1, 0))</f>
        <v>#N/A</v>
      </c>
      <c r="B53" t="e">
        <f>INDEX(resultados!$A$2:$ZZ$62, 47, MATCH($B$2, resultados!$A$1:$ZZ$1, 0))</f>
        <v>#N/A</v>
      </c>
      <c r="C53" t="e">
        <f>INDEX(resultados!$A$2:$ZZ$62, 47, MATCH($B$3, resultados!$A$1:$ZZ$1, 0))</f>
        <v>#N/A</v>
      </c>
    </row>
    <row r="54" spans="1:3" x14ac:dyDescent="0.25">
      <c r="A54" t="e">
        <f>INDEX(resultados!$A$2:$ZZ$62, 48, MATCH($B$1, resultados!$A$1:$ZZ$1, 0))</f>
        <v>#N/A</v>
      </c>
      <c r="B54" t="e">
        <f>INDEX(resultados!$A$2:$ZZ$62, 48, MATCH($B$2, resultados!$A$1:$ZZ$1, 0))</f>
        <v>#N/A</v>
      </c>
      <c r="C54" t="e">
        <f>INDEX(resultados!$A$2:$ZZ$62, 48, MATCH($B$3, resultados!$A$1:$ZZ$1, 0))</f>
        <v>#N/A</v>
      </c>
    </row>
    <row r="55" spans="1:3" x14ac:dyDescent="0.25">
      <c r="A55" t="e">
        <f>INDEX(resultados!$A$2:$ZZ$62, 49, MATCH($B$1, resultados!$A$1:$ZZ$1, 0))</f>
        <v>#N/A</v>
      </c>
      <c r="B55" t="e">
        <f>INDEX(resultados!$A$2:$ZZ$62, 49, MATCH($B$2, resultados!$A$1:$ZZ$1, 0))</f>
        <v>#N/A</v>
      </c>
      <c r="C55" t="e">
        <f>INDEX(resultados!$A$2:$ZZ$62, 49, MATCH($B$3, resultados!$A$1:$ZZ$1, 0))</f>
        <v>#N/A</v>
      </c>
    </row>
    <row r="56" spans="1:3" x14ac:dyDescent="0.25">
      <c r="A56" t="e">
        <f>INDEX(resultados!$A$2:$ZZ$62, 50, MATCH($B$1, resultados!$A$1:$ZZ$1, 0))</f>
        <v>#N/A</v>
      </c>
      <c r="B56" t="e">
        <f>INDEX(resultados!$A$2:$ZZ$62, 50, MATCH($B$2, resultados!$A$1:$ZZ$1, 0))</f>
        <v>#N/A</v>
      </c>
      <c r="C56" t="e">
        <f>INDEX(resultados!$A$2:$ZZ$62, 50, MATCH($B$3, resultados!$A$1:$ZZ$1, 0))</f>
        <v>#N/A</v>
      </c>
    </row>
    <row r="57" spans="1:3" x14ac:dyDescent="0.25">
      <c r="A57" t="e">
        <f>INDEX(resultados!$A$2:$ZZ$62, 51, MATCH($B$1, resultados!$A$1:$ZZ$1, 0))</f>
        <v>#N/A</v>
      </c>
      <c r="B57" t="e">
        <f>INDEX(resultados!$A$2:$ZZ$62, 51, MATCH($B$2, resultados!$A$1:$ZZ$1, 0))</f>
        <v>#N/A</v>
      </c>
      <c r="C57" t="e">
        <f>INDEX(resultados!$A$2:$ZZ$62, 51, MATCH($B$3, resultados!$A$1:$ZZ$1, 0))</f>
        <v>#N/A</v>
      </c>
    </row>
    <row r="58" spans="1:3" x14ac:dyDescent="0.25">
      <c r="A58" t="e">
        <f>INDEX(resultados!$A$2:$ZZ$62, 52, MATCH($B$1, resultados!$A$1:$ZZ$1, 0))</f>
        <v>#N/A</v>
      </c>
      <c r="B58" t="e">
        <f>INDEX(resultados!$A$2:$ZZ$62, 52, MATCH($B$2, resultados!$A$1:$ZZ$1, 0))</f>
        <v>#N/A</v>
      </c>
      <c r="C58" t="e">
        <f>INDEX(resultados!$A$2:$ZZ$62, 52, MATCH($B$3, resultados!$A$1:$ZZ$1, 0))</f>
        <v>#N/A</v>
      </c>
    </row>
    <row r="59" spans="1:3" x14ac:dyDescent="0.25">
      <c r="A59" t="e">
        <f>INDEX(resultados!$A$2:$ZZ$62, 53, MATCH($B$1, resultados!$A$1:$ZZ$1, 0))</f>
        <v>#N/A</v>
      </c>
      <c r="B59" t="e">
        <f>INDEX(resultados!$A$2:$ZZ$62, 53, MATCH($B$2, resultados!$A$1:$ZZ$1, 0))</f>
        <v>#N/A</v>
      </c>
      <c r="C59" t="e">
        <f>INDEX(resultados!$A$2:$ZZ$62, 53, MATCH($B$3, resultados!$A$1:$ZZ$1, 0))</f>
        <v>#N/A</v>
      </c>
    </row>
    <row r="60" spans="1:3" x14ac:dyDescent="0.25">
      <c r="A60" t="e">
        <f>INDEX(resultados!$A$2:$ZZ$62, 54, MATCH($B$1, resultados!$A$1:$ZZ$1, 0))</f>
        <v>#N/A</v>
      </c>
      <c r="B60" t="e">
        <f>INDEX(resultados!$A$2:$ZZ$62, 54, MATCH($B$2, resultados!$A$1:$ZZ$1, 0))</f>
        <v>#N/A</v>
      </c>
      <c r="C60" t="e">
        <f>INDEX(resultados!$A$2:$ZZ$62, 54, MATCH($B$3, resultados!$A$1:$ZZ$1, 0))</f>
        <v>#N/A</v>
      </c>
    </row>
    <row r="61" spans="1:3" x14ac:dyDescent="0.25">
      <c r="A61" t="e">
        <f>INDEX(resultados!$A$2:$ZZ$62, 55, MATCH($B$1, resultados!$A$1:$ZZ$1, 0))</f>
        <v>#N/A</v>
      </c>
      <c r="B61" t="e">
        <f>INDEX(resultados!$A$2:$ZZ$62, 55, MATCH($B$2, resultados!$A$1:$ZZ$1, 0))</f>
        <v>#N/A</v>
      </c>
      <c r="C61" t="e">
        <f>INDEX(resultados!$A$2:$ZZ$62, 55, MATCH($B$3, resultados!$A$1:$ZZ$1, 0))</f>
        <v>#N/A</v>
      </c>
    </row>
    <row r="62" spans="1:3" x14ac:dyDescent="0.25">
      <c r="A62" t="e">
        <f>INDEX(resultados!$A$2:$ZZ$62, 56, MATCH($B$1, resultados!$A$1:$ZZ$1, 0))</f>
        <v>#N/A</v>
      </c>
      <c r="B62" t="e">
        <f>INDEX(resultados!$A$2:$ZZ$62, 56, MATCH($B$2, resultados!$A$1:$ZZ$1, 0))</f>
        <v>#N/A</v>
      </c>
      <c r="C62" t="e">
        <f>INDEX(resultados!$A$2:$ZZ$62, 56, MATCH($B$3, resultados!$A$1:$ZZ$1, 0))</f>
        <v>#N/A</v>
      </c>
    </row>
    <row r="63" spans="1:3" x14ac:dyDescent="0.25">
      <c r="A63" t="e">
        <f>INDEX(resultados!$A$2:$ZZ$62, 57, MATCH($B$1, resultados!$A$1:$ZZ$1, 0))</f>
        <v>#N/A</v>
      </c>
      <c r="B63" t="e">
        <f>INDEX(resultados!$A$2:$ZZ$62, 57, MATCH($B$2, resultados!$A$1:$ZZ$1, 0))</f>
        <v>#N/A</v>
      </c>
      <c r="C63" t="e">
        <f>INDEX(resultados!$A$2:$ZZ$62, 57, MATCH($B$3, resultados!$A$1:$ZZ$1, 0))</f>
        <v>#N/A</v>
      </c>
    </row>
    <row r="64" spans="1:3" x14ac:dyDescent="0.25">
      <c r="A64" t="e">
        <f>INDEX(resultados!$A$2:$ZZ$62, 58, MATCH($B$1, resultados!$A$1:$ZZ$1, 0))</f>
        <v>#N/A</v>
      </c>
      <c r="B64" t="e">
        <f>INDEX(resultados!$A$2:$ZZ$62, 58, MATCH($B$2, resultados!$A$1:$ZZ$1, 0))</f>
        <v>#N/A</v>
      </c>
      <c r="C64" t="e">
        <f>INDEX(resultados!$A$2:$ZZ$62, 58, MATCH($B$3, resultados!$A$1:$ZZ$1, 0))</f>
        <v>#N/A</v>
      </c>
    </row>
    <row r="65" spans="1:3" x14ac:dyDescent="0.25">
      <c r="A65" t="e">
        <f>INDEX(resultados!$A$2:$ZZ$62, 59, MATCH($B$1, resultados!$A$1:$ZZ$1, 0))</f>
        <v>#N/A</v>
      </c>
      <c r="B65" t="e">
        <f>INDEX(resultados!$A$2:$ZZ$62, 59, MATCH($B$2, resultados!$A$1:$ZZ$1, 0))</f>
        <v>#N/A</v>
      </c>
      <c r="C65" t="e">
        <f>INDEX(resultados!$A$2:$ZZ$62, 59, MATCH($B$3, resultados!$A$1:$ZZ$1, 0))</f>
        <v>#N/A</v>
      </c>
    </row>
    <row r="66" spans="1:3" x14ac:dyDescent="0.25">
      <c r="A66" t="e">
        <f>INDEX(resultados!$A$2:$ZZ$62, 60, MATCH($B$1, resultados!$A$1:$ZZ$1, 0))</f>
        <v>#N/A</v>
      </c>
      <c r="B66" t="e">
        <f>INDEX(resultados!$A$2:$ZZ$62, 60, MATCH($B$2, resultados!$A$1:$ZZ$1, 0))</f>
        <v>#N/A</v>
      </c>
      <c r="C66" t="e">
        <f>INDEX(resultados!$A$2:$ZZ$62, 60, MATCH($B$3, resultados!$A$1:$ZZ$1, 0))</f>
        <v>#N/A</v>
      </c>
    </row>
    <row r="67" spans="1:3" x14ac:dyDescent="0.25">
      <c r="A67" t="e">
        <f>INDEX(resultados!$A$2:$ZZ$62, 61, MATCH($B$1, resultados!$A$1:$ZZ$1, 0))</f>
        <v>#N/A</v>
      </c>
      <c r="B67" t="e">
        <f>INDEX(resultados!$A$2:$ZZ$62, 61, MATCH($B$2, resultados!$A$1:$ZZ$1, 0))</f>
        <v>#N/A</v>
      </c>
      <c r="C67" t="e">
        <f>INDEX(resultados!$A$2:$ZZ$62, 61,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4.3414000000000001</v>
      </c>
      <c r="E2">
        <v>23.03</v>
      </c>
      <c r="F2">
        <v>19.170000000000002</v>
      </c>
      <c r="G2">
        <v>11.27</v>
      </c>
      <c r="H2">
        <v>0.2</v>
      </c>
      <c r="I2">
        <v>102</v>
      </c>
      <c r="J2">
        <v>89.87</v>
      </c>
      <c r="K2">
        <v>37.549999999999997</v>
      </c>
      <c r="L2">
        <v>1</v>
      </c>
      <c r="M2">
        <v>100</v>
      </c>
      <c r="N2">
        <v>11.32</v>
      </c>
      <c r="O2">
        <v>11317.98</v>
      </c>
      <c r="P2">
        <v>139.88999999999999</v>
      </c>
      <c r="Q2">
        <v>2313.69</v>
      </c>
      <c r="R2">
        <v>233.11</v>
      </c>
      <c r="S2">
        <v>106.94</v>
      </c>
      <c r="T2">
        <v>62449.64</v>
      </c>
      <c r="U2">
        <v>0.46</v>
      </c>
      <c r="V2">
        <v>0.79</v>
      </c>
      <c r="W2">
        <v>0.39</v>
      </c>
      <c r="X2">
        <v>3.75</v>
      </c>
      <c r="Y2">
        <v>2</v>
      </c>
      <c r="Z2">
        <v>10</v>
      </c>
      <c r="AA2">
        <v>131.64233846401609</v>
      </c>
      <c r="AB2">
        <v>180.11885513647741</v>
      </c>
      <c r="AC2">
        <v>162.92856440070341</v>
      </c>
      <c r="AD2">
        <v>131642.33846401621</v>
      </c>
      <c r="AE2">
        <v>180118.85513647739</v>
      </c>
      <c r="AF2">
        <v>4.6043896467826274E-6</v>
      </c>
      <c r="AG2">
        <v>8</v>
      </c>
      <c r="AH2">
        <v>162928.56440070341</v>
      </c>
    </row>
    <row r="3" spans="1:34" x14ac:dyDescent="0.25">
      <c r="A3">
        <v>1</v>
      </c>
      <c r="B3">
        <v>40</v>
      </c>
      <c r="C3" t="s">
        <v>34</v>
      </c>
      <c r="D3">
        <v>4.8299000000000003</v>
      </c>
      <c r="E3">
        <v>20.7</v>
      </c>
      <c r="F3">
        <v>17.649999999999999</v>
      </c>
      <c r="G3">
        <v>17.95</v>
      </c>
      <c r="H3">
        <v>0.39</v>
      </c>
      <c r="I3">
        <v>59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115.63</v>
      </c>
      <c r="Q3">
        <v>2313.4699999999998</v>
      </c>
      <c r="R3">
        <v>180.35</v>
      </c>
      <c r="S3">
        <v>106.94</v>
      </c>
      <c r="T3">
        <v>36285.17</v>
      </c>
      <c r="U3">
        <v>0.59</v>
      </c>
      <c r="V3">
        <v>0.86</v>
      </c>
      <c r="W3">
        <v>0.39</v>
      </c>
      <c r="X3">
        <v>2.2400000000000002</v>
      </c>
      <c r="Y3">
        <v>2</v>
      </c>
      <c r="Z3">
        <v>10</v>
      </c>
      <c r="AA3">
        <v>108.5014316519525</v>
      </c>
      <c r="AB3">
        <v>148.45644553147119</v>
      </c>
      <c r="AC3">
        <v>134.2879707299179</v>
      </c>
      <c r="AD3">
        <v>108501.4316519525</v>
      </c>
      <c r="AE3">
        <v>148456.4455314712</v>
      </c>
      <c r="AF3">
        <v>5.1224815854322122E-6</v>
      </c>
      <c r="AG3">
        <v>7</v>
      </c>
      <c r="AH3">
        <v>134287.9707299179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4.6471</v>
      </c>
      <c r="E2">
        <v>21.52</v>
      </c>
      <c r="F2">
        <v>18.41</v>
      </c>
      <c r="G2">
        <v>13.64</v>
      </c>
      <c r="H2">
        <v>0.24</v>
      </c>
      <c r="I2">
        <v>81</v>
      </c>
      <c r="J2">
        <v>71.52</v>
      </c>
      <c r="K2">
        <v>32.270000000000003</v>
      </c>
      <c r="L2">
        <v>1</v>
      </c>
      <c r="M2">
        <v>30</v>
      </c>
      <c r="N2">
        <v>8.25</v>
      </c>
      <c r="O2">
        <v>9054.6</v>
      </c>
      <c r="P2">
        <v>105.22</v>
      </c>
      <c r="Q2">
        <v>2313.15</v>
      </c>
      <c r="R2">
        <v>205.81</v>
      </c>
      <c r="S2">
        <v>106.94</v>
      </c>
      <c r="T2">
        <v>48906.28</v>
      </c>
      <c r="U2">
        <v>0.52</v>
      </c>
      <c r="V2">
        <v>0.82</v>
      </c>
      <c r="W2">
        <v>0.42</v>
      </c>
      <c r="X2">
        <v>3</v>
      </c>
      <c r="Y2">
        <v>2</v>
      </c>
      <c r="Z2">
        <v>10</v>
      </c>
      <c r="AA2">
        <v>112.5045641765484</v>
      </c>
      <c r="AB2">
        <v>153.93370805736319</v>
      </c>
      <c r="AC2">
        <v>139.24249100772681</v>
      </c>
      <c r="AD2">
        <v>112504.5641765484</v>
      </c>
      <c r="AE2">
        <v>153933.7080573632</v>
      </c>
      <c r="AF2">
        <v>5.0984181431964537E-6</v>
      </c>
      <c r="AG2">
        <v>8</v>
      </c>
      <c r="AH2">
        <v>139242.49100772681</v>
      </c>
    </row>
    <row r="3" spans="1:34" x14ac:dyDescent="0.25">
      <c r="A3">
        <v>1</v>
      </c>
      <c r="B3">
        <v>30</v>
      </c>
      <c r="C3" t="s">
        <v>34</v>
      </c>
      <c r="D3">
        <v>4.6543000000000001</v>
      </c>
      <c r="E3">
        <v>21.49</v>
      </c>
      <c r="F3">
        <v>18.41</v>
      </c>
      <c r="G3">
        <v>13.98</v>
      </c>
      <c r="H3">
        <v>0.48</v>
      </c>
      <c r="I3">
        <v>79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105.95</v>
      </c>
      <c r="Q3">
        <v>2313.5100000000002</v>
      </c>
      <c r="R3">
        <v>204.39</v>
      </c>
      <c r="S3">
        <v>106.94</v>
      </c>
      <c r="T3">
        <v>48202.53</v>
      </c>
      <c r="U3">
        <v>0.52</v>
      </c>
      <c r="V3">
        <v>0.82</v>
      </c>
      <c r="W3">
        <v>0.46</v>
      </c>
      <c r="X3">
        <v>3</v>
      </c>
      <c r="Y3">
        <v>2</v>
      </c>
      <c r="Z3">
        <v>10</v>
      </c>
      <c r="AA3">
        <v>104.8887031400419</v>
      </c>
      <c r="AB3">
        <v>143.51335099914419</v>
      </c>
      <c r="AC3">
        <v>129.81663820207791</v>
      </c>
      <c r="AD3">
        <v>104888.70314004189</v>
      </c>
      <c r="AE3">
        <v>143513.3509991442</v>
      </c>
      <c r="AF3">
        <v>5.1063173944781178E-6</v>
      </c>
      <c r="AG3">
        <v>7</v>
      </c>
      <c r="AH3">
        <v>129816.6382020778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4.0461</v>
      </c>
      <c r="E2">
        <v>24.72</v>
      </c>
      <c r="F2">
        <v>21.29</v>
      </c>
      <c r="G2">
        <v>8.24</v>
      </c>
      <c r="H2">
        <v>0.43</v>
      </c>
      <c r="I2">
        <v>155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83.41</v>
      </c>
      <c r="Q2">
        <v>2314.09</v>
      </c>
      <c r="R2">
        <v>297.08999999999997</v>
      </c>
      <c r="S2">
        <v>106.94</v>
      </c>
      <c r="T2">
        <v>94175.47</v>
      </c>
      <c r="U2">
        <v>0.36</v>
      </c>
      <c r="V2">
        <v>0.71</v>
      </c>
      <c r="W2">
        <v>0.68</v>
      </c>
      <c r="X2">
        <v>5.88</v>
      </c>
      <c r="Y2">
        <v>2</v>
      </c>
      <c r="Z2">
        <v>10</v>
      </c>
      <c r="AA2">
        <v>114.18889121012769</v>
      </c>
      <c r="AB2">
        <v>156.23827861196969</v>
      </c>
      <c r="AC2">
        <v>141.32711658308739</v>
      </c>
      <c r="AD2">
        <v>114188.89121012769</v>
      </c>
      <c r="AE2">
        <v>156238.2786119697</v>
      </c>
      <c r="AF2">
        <v>4.7644548808029276E-6</v>
      </c>
      <c r="AG2">
        <v>9</v>
      </c>
      <c r="AH2">
        <v>141327.11658308739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3.39</v>
      </c>
      <c r="E2">
        <v>29.5</v>
      </c>
      <c r="F2">
        <v>22.19</v>
      </c>
      <c r="G2">
        <v>7.56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240.37</v>
      </c>
      <c r="Q2">
        <v>2314.21</v>
      </c>
      <c r="R2">
        <v>334.75</v>
      </c>
      <c r="S2">
        <v>106.94</v>
      </c>
      <c r="T2">
        <v>112898.86</v>
      </c>
      <c r="U2">
        <v>0.32</v>
      </c>
      <c r="V2">
        <v>0.68</v>
      </c>
      <c r="W2">
        <v>0.49</v>
      </c>
      <c r="X2">
        <v>6.77</v>
      </c>
      <c r="Y2">
        <v>2</v>
      </c>
      <c r="Z2">
        <v>10</v>
      </c>
      <c r="AA2">
        <v>224.10097488413089</v>
      </c>
      <c r="AB2">
        <v>306.62484047357339</v>
      </c>
      <c r="AC2">
        <v>277.36099604953267</v>
      </c>
      <c r="AD2">
        <v>224100.9748841309</v>
      </c>
      <c r="AE2">
        <v>306624.84047357342</v>
      </c>
      <c r="AF2">
        <v>3.3383577679619672E-6</v>
      </c>
      <c r="AG2">
        <v>10</v>
      </c>
      <c r="AH2">
        <v>277360.99604953273</v>
      </c>
    </row>
    <row r="3" spans="1:34" x14ac:dyDescent="0.25">
      <c r="A3">
        <v>1</v>
      </c>
      <c r="B3">
        <v>70</v>
      </c>
      <c r="C3" t="s">
        <v>34</v>
      </c>
      <c r="D3">
        <v>4.4325000000000001</v>
      </c>
      <c r="E3">
        <v>22.56</v>
      </c>
      <c r="F3">
        <v>18.399999999999999</v>
      </c>
      <c r="G3">
        <v>16.47</v>
      </c>
      <c r="H3">
        <v>0.25</v>
      </c>
      <c r="I3">
        <v>67</v>
      </c>
      <c r="J3">
        <v>143.16999999999999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182.59</v>
      </c>
      <c r="Q3">
        <v>2313.04</v>
      </c>
      <c r="R3">
        <v>210.35</v>
      </c>
      <c r="S3">
        <v>106.94</v>
      </c>
      <c r="T3">
        <v>51247.08</v>
      </c>
      <c r="U3">
        <v>0.51</v>
      </c>
      <c r="V3">
        <v>0.82</v>
      </c>
      <c r="W3">
        <v>0.28999999999999998</v>
      </c>
      <c r="X3">
        <v>2.99</v>
      </c>
      <c r="Y3">
        <v>2</v>
      </c>
      <c r="Z3">
        <v>10</v>
      </c>
      <c r="AA3">
        <v>151.42107248234251</v>
      </c>
      <c r="AB3">
        <v>207.1809915964995</v>
      </c>
      <c r="AC3">
        <v>187.4079285389366</v>
      </c>
      <c r="AD3">
        <v>151421.07248234251</v>
      </c>
      <c r="AE3">
        <v>207180.99159649949</v>
      </c>
      <c r="AF3">
        <v>4.3649766390830154E-6</v>
      </c>
      <c r="AG3">
        <v>8</v>
      </c>
      <c r="AH3">
        <v>187407.9285389366</v>
      </c>
    </row>
    <row r="4" spans="1:34" x14ac:dyDescent="0.25">
      <c r="A4">
        <v>2</v>
      </c>
      <c r="B4">
        <v>70</v>
      </c>
      <c r="C4" t="s">
        <v>34</v>
      </c>
      <c r="D4">
        <v>5.0545</v>
      </c>
      <c r="E4">
        <v>19.78</v>
      </c>
      <c r="F4">
        <v>16.52</v>
      </c>
      <c r="G4">
        <v>27.53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18060.849999999999</v>
      </c>
      <c r="P4">
        <v>142.03</v>
      </c>
      <c r="Q4">
        <v>2313.04</v>
      </c>
      <c r="R4">
        <v>143.6</v>
      </c>
      <c r="S4">
        <v>106.94</v>
      </c>
      <c r="T4">
        <v>18025.36</v>
      </c>
      <c r="U4">
        <v>0.74</v>
      </c>
      <c r="V4">
        <v>0.92</v>
      </c>
      <c r="W4">
        <v>0.3</v>
      </c>
      <c r="X4">
        <v>1.1000000000000001</v>
      </c>
      <c r="Y4">
        <v>2</v>
      </c>
      <c r="Z4">
        <v>10</v>
      </c>
      <c r="AA4">
        <v>119.5134828818005</v>
      </c>
      <c r="AB4">
        <v>163.52361984155459</v>
      </c>
      <c r="AC4">
        <v>147.9171550707637</v>
      </c>
      <c r="AD4">
        <v>119513.4828818005</v>
      </c>
      <c r="AE4">
        <v>163523.61984155461</v>
      </c>
      <c r="AF4">
        <v>4.9775012796943251E-6</v>
      </c>
      <c r="AG4">
        <v>7</v>
      </c>
      <c r="AH4">
        <v>147917.15507076369</v>
      </c>
    </row>
    <row r="5" spans="1:34" x14ac:dyDescent="0.25">
      <c r="A5">
        <v>3</v>
      </c>
      <c r="B5">
        <v>70</v>
      </c>
      <c r="C5" t="s">
        <v>34</v>
      </c>
      <c r="D5">
        <v>5.0174000000000003</v>
      </c>
      <c r="E5">
        <v>19.93</v>
      </c>
      <c r="F5">
        <v>16.690000000000001</v>
      </c>
      <c r="G5">
        <v>28.61</v>
      </c>
      <c r="H5">
        <v>0.49</v>
      </c>
      <c r="I5">
        <v>35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143.26</v>
      </c>
      <c r="Q5">
        <v>2313.39</v>
      </c>
      <c r="R5">
        <v>149.66</v>
      </c>
      <c r="S5">
        <v>106.94</v>
      </c>
      <c r="T5">
        <v>21059.72</v>
      </c>
      <c r="U5">
        <v>0.71</v>
      </c>
      <c r="V5">
        <v>0.91</v>
      </c>
      <c r="W5">
        <v>0.31</v>
      </c>
      <c r="X5">
        <v>1.28</v>
      </c>
      <c r="Y5">
        <v>2</v>
      </c>
      <c r="Z5">
        <v>10</v>
      </c>
      <c r="AA5">
        <v>120.5052424291582</v>
      </c>
      <c r="AB5">
        <v>164.88058900759191</v>
      </c>
      <c r="AC5">
        <v>149.14461700411309</v>
      </c>
      <c r="AD5">
        <v>120505.2424291582</v>
      </c>
      <c r="AE5">
        <v>164880.58900759189</v>
      </c>
      <c r="AF5">
        <v>4.9409664498443584E-6</v>
      </c>
      <c r="AG5">
        <v>7</v>
      </c>
      <c r="AH5">
        <v>149144.6170041131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2.88</v>
      </c>
      <c r="E2">
        <v>34.72</v>
      </c>
      <c r="F2">
        <v>24.27</v>
      </c>
      <c r="G2">
        <v>6.44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308.82</v>
      </c>
      <c r="Q2">
        <v>2314.1</v>
      </c>
      <c r="R2">
        <v>404.6</v>
      </c>
      <c r="S2">
        <v>106.94</v>
      </c>
      <c r="T2">
        <v>147576.79</v>
      </c>
      <c r="U2">
        <v>0.26</v>
      </c>
      <c r="V2">
        <v>0.62</v>
      </c>
      <c r="W2">
        <v>0.57999999999999996</v>
      </c>
      <c r="X2">
        <v>8.85</v>
      </c>
      <c r="Y2">
        <v>2</v>
      </c>
      <c r="Z2">
        <v>10</v>
      </c>
      <c r="AA2">
        <v>311.05352607995661</v>
      </c>
      <c r="AB2">
        <v>425.59715709566791</v>
      </c>
      <c r="AC2">
        <v>384.97876175181818</v>
      </c>
      <c r="AD2">
        <v>311053.52607995662</v>
      </c>
      <c r="AE2">
        <v>425597.15709566791</v>
      </c>
      <c r="AF2">
        <v>2.732982182538324E-6</v>
      </c>
      <c r="AG2">
        <v>12</v>
      </c>
      <c r="AH2">
        <v>384978.76175181818</v>
      </c>
    </row>
    <row r="3" spans="1:34" x14ac:dyDescent="0.25">
      <c r="A3">
        <v>1</v>
      </c>
      <c r="B3">
        <v>90</v>
      </c>
      <c r="C3" t="s">
        <v>34</v>
      </c>
      <c r="D3">
        <v>4.3068</v>
      </c>
      <c r="E3">
        <v>23.22</v>
      </c>
      <c r="F3">
        <v>17.989999999999998</v>
      </c>
      <c r="G3">
        <v>13.66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77</v>
      </c>
      <c r="N3">
        <v>33.770000000000003</v>
      </c>
      <c r="O3">
        <v>22213.89</v>
      </c>
      <c r="P3">
        <v>215.02</v>
      </c>
      <c r="Q3">
        <v>2313.3200000000002</v>
      </c>
      <c r="R3">
        <v>193.29</v>
      </c>
      <c r="S3">
        <v>106.94</v>
      </c>
      <c r="T3">
        <v>42653.32</v>
      </c>
      <c r="U3">
        <v>0.55000000000000004</v>
      </c>
      <c r="V3">
        <v>0.84</v>
      </c>
      <c r="W3">
        <v>0.34</v>
      </c>
      <c r="X3">
        <v>2.58</v>
      </c>
      <c r="Y3">
        <v>2</v>
      </c>
      <c r="Z3">
        <v>10</v>
      </c>
      <c r="AA3">
        <v>168.20666191551709</v>
      </c>
      <c r="AB3">
        <v>230.14777558689951</v>
      </c>
      <c r="AC3">
        <v>208.18279489938391</v>
      </c>
      <c r="AD3">
        <v>168206.66191551721</v>
      </c>
      <c r="AE3">
        <v>230147.77558689949</v>
      </c>
      <c r="AF3">
        <v>4.0869471054708519E-6</v>
      </c>
      <c r="AG3">
        <v>8</v>
      </c>
      <c r="AH3">
        <v>208182.79489938391</v>
      </c>
    </row>
    <row r="4" spans="1:34" x14ac:dyDescent="0.25">
      <c r="A4">
        <v>2</v>
      </c>
      <c r="B4">
        <v>90</v>
      </c>
      <c r="C4" t="s">
        <v>34</v>
      </c>
      <c r="D4">
        <v>4.7123999999999997</v>
      </c>
      <c r="E4">
        <v>21.22</v>
      </c>
      <c r="F4">
        <v>17.13</v>
      </c>
      <c r="G4">
        <v>21.87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191.58</v>
      </c>
      <c r="Q4">
        <v>2313.14</v>
      </c>
      <c r="R4">
        <v>165.35</v>
      </c>
      <c r="S4">
        <v>106.94</v>
      </c>
      <c r="T4">
        <v>28845.94</v>
      </c>
      <c r="U4">
        <v>0.65</v>
      </c>
      <c r="V4">
        <v>0.88</v>
      </c>
      <c r="W4">
        <v>0.28999999999999998</v>
      </c>
      <c r="X4">
        <v>1.72</v>
      </c>
      <c r="Y4">
        <v>2</v>
      </c>
      <c r="Z4">
        <v>10</v>
      </c>
      <c r="AA4">
        <v>143.09820563793261</v>
      </c>
      <c r="AB4">
        <v>195.79327800101251</v>
      </c>
      <c r="AC4">
        <v>177.10704234624291</v>
      </c>
      <c r="AD4">
        <v>143098.20563793261</v>
      </c>
      <c r="AE4">
        <v>195793.27800101251</v>
      </c>
      <c r="AF4">
        <v>4.4718420961783321E-6</v>
      </c>
      <c r="AG4">
        <v>7</v>
      </c>
      <c r="AH4">
        <v>177107.0423462429</v>
      </c>
    </row>
    <row r="5" spans="1:34" x14ac:dyDescent="0.25">
      <c r="A5">
        <v>3</v>
      </c>
      <c r="B5">
        <v>90</v>
      </c>
      <c r="C5" t="s">
        <v>34</v>
      </c>
      <c r="D5">
        <v>4.9577</v>
      </c>
      <c r="E5">
        <v>20.170000000000002</v>
      </c>
      <c r="F5">
        <v>16.61</v>
      </c>
      <c r="G5">
        <v>31.15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170.43</v>
      </c>
      <c r="Q5">
        <v>2312.84</v>
      </c>
      <c r="R5">
        <v>148.24</v>
      </c>
      <c r="S5">
        <v>106.94</v>
      </c>
      <c r="T5">
        <v>20363.72</v>
      </c>
      <c r="U5">
        <v>0.72</v>
      </c>
      <c r="V5">
        <v>0.91</v>
      </c>
      <c r="W5">
        <v>0.27</v>
      </c>
      <c r="X5">
        <v>1.2</v>
      </c>
      <c r="Y5">
        <v>2</v>
      </c>
      <c r="Z5">
        <v>10</v>
      </c>
      <c r="AA5">
        <v>132.51880716610171</v>
      </c>
      <c r="AB5">
        <v>181.31807828174041</v>
      </c>
      <c r="AC5">
        <v>164.01333537210311</v>
      </c>
      <c r="AD5">
        <v>132518.8071661017</v>
      </c>
      <c r="AE5">
        <v>181318.0782817404</v>
      </c>
      <c r="AF5">
        <v>4.7046200577674466E-6</v>
      </c>
      <c r="AG5">
        <v>7</v>
      </c>
      <c r="AH5">
        <v>164013.33537210309</v>
      </c>
    </row>
    <row r="6" spans="1:34" x14ac:dyDescent="0.25">
      <c r="A6">
        <v>4</v>
      </c>
      <c r="B6">
        <v>90</v>
      </c>
      <c r="C6" t="s">
        <v>34</v>
      </c>
      <c r="D6">
        <v>5.0509000000000004</v>
      </c>
      <c r="E6">
        <v>19.8</v>
      </c>
      <c r="F6">
        <v>16.420000000000002</v>
      </c>
      <c r="G6">
        <v>36.479999999999997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160.51</v>
      </c>
      <c r="Q6">
        <v>2313</v>
      </c>
      <c r="R6">
        <v>140.52000000000001</v>
      </c>
      <c r="S6">
        <v>106.94</v>
      </c>
      <c r="T6">
        <v>16529.48</v>
      </c>
      <c r="U6">
        <v>0.76</v>
      </c>
      <c r="V6">
        <v>0.92</v>
      </c>
      <c r="W6">
        <v>0.3</v>
      </c>
      <c r="X6">
        <v>1.01</v>
      </c>
      <c r="Y6">
        <v>2</v>
      </c>
      <c r="Z6">
        <v>10</v>
      </c>
      <c r="AA6">
        <v>128.27183105271581</v>
      </c>
      <c r="AB6">
        <v>175.50717820004621</v>
      </c>
      <c r="AC6">
        <v>158.75701943855441</v>
      </c>
      <c r="AD6">
        <v>128271.8310527158</v>
      </c>
      <c r="AE6">
        <v>175507.17820004621</v>
      </c>
      <c r="AF6">
        <v>4.7930623978412576E-6</v>
      </c>
      <c r="AG6">
        <v>7</v>
      </c>
      <c r="AH6">
        <v>158757.01943855439</v>
      </c>
    </row>
    <row r="7" spans="1:34" x14ac:dyDescent="0.25">
      <c r="A7">
        <v>5</v>
      </c>
      <c r="B7">
        <v>90</v>
      </c>
      <c r="C7" t="s">
        <v>34</v>
      </c>
      <c r="D7">
        <v>5.0542999999999996</v>
      </c>
      <c r="E7">
        <v>19.79</v>
      </c>
      <c r="F7">
        <v>16.399999999999999</v>
      </c>
      <c r="G7">
        <v>36.450000000000003</v>
      </c>
      <c r="H7">
        <v>0.57999999999999996</v>
      </c>
      <c r="I7">
        <v>27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161.68</v>
      </c>
      <c r="Q7">
        <v>2313.11</v>
      </c>
      <c r="R7">
        <v>140</v>
      </c>
      <c r="S7">
        <v>106.94</v>
      </c>
      <c r="T7">
        <v>16269.96</v>
      </c>
      <c r="U7">
        <v>0.76</v>
      </c>
      <c r="V7">
        <v>0.92</v>
      </c>
      <c r="W7">
        <v>0.3</v>
      </c>
      <c r="X7">
        <v>0.99</v>
      </c>
      <c r="Y7">
        <v>2</v>
      </c>
      <c r="Z7">
        <v>10</v>
      </c>
      <c r="AA7">
        <v>128.51369205575449</v>
      </c>
      <c r="AB7">
        <v>175.83810309455791</v>
      </c>
      <c r="AC7">
        <v>159.05636132558999</v>
      </c>
      <c r="AD7">
        <v>128513.6920557546</v>
      </c>
      <c r="AE7">
        <v>175838.10309455791</v>
      </c>
      <c r="AF7">
        <v>4.7962888351400869E-6</v>
      </c>
      <c r="AG7">
        <v>7</v>
      </c>
      <c r="AH7">
        <v>159056.36132559009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3.5108999999999999</v>
      </c>
      <c r="E2">
        <v>28.48</v>
      </c>
      <c r="F2">
        <v>24.26</v>
      </c>
      <c r="G2">
        <v>6.27</v>
      </c>
      <c r="H2">
        <v>0.64</v>
      </c>
      <c r="I2">
        <v>232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70.430000000000007</v>
      </c>
      <c r="Q2">
        <v>2316.11</v>
      </c>
      <c r="R2">
        <v>392.47</v>
      </c>
      <c r="S2">
        <v>106.94</v>
      </c>
      <c r="T2">
        <v>141481.65</v>
      </c>
      <c r="U2">
        <v>0.27</v>
      </c>
      <c r="V2">
        <v>0.62</v>
      </c>
      <c r="W2">
        <v>0.9</v>
      </c>
      <c r="X2">
        <v>8.83</v>
      </c>
      <c r="Y2">
        <v>2</v>
      </c>
      <c r="Z2">
        <v>10</v>
      </c>
      <c r="AA2">
        <v>121.1549334390441</v>
      </c>
      <c r="AB2">
        <v>165.76952490966181</v>
      </c>
      <c r="AC2">
        <v>149.94871411131899</v>
      </c>
      <c r="AD2">
        <v>121154.93343904411</v>
      </c>
      <c r="AE2">
        <v>165769.52490966179</v>
      </c>
      <c r="AF2">
        <v>4.2810086028079456E-6</v>
      </c>
      <c r="AG2">
        <v>10</v>
      </c>
      <c r="AH2">
        <v>149948.71411131899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4.1657999999999999</v>
      </c>
      <c r="E2">
        <v>24</v>
      </c>
      <c r="F2">
        <v>19.649999999999999</v>
      </c>
      <c r="G2">
        <v>10.25</v>
      </c>
      <c r="H2">
        <v>0.18</v>
      </c>
      <c r="I2">
        <v>115</v>
      </c>
      <c r="J2">
        <v>98.71</v>
      </c>
      <c r="K2">
        <v>39.72</v>
      </c>
      <c r="L2">
        <v>1</v>
      </c>
      <c r="M2">
        <v>113</v>
      </c>
      <c r="N2">
        <v>12.99</v>
      </c>
      <c r="O2">
        <v>12407.75</v>
      </c>
      <c r="P2">
        <v>157.19</v>
      </c>
      <c r="Q2">
        <v>2313.5300000000002</v>
      </c>
      <c r="R2">
        <v>249.38</v>
      </c>
      <c r="S2">
        <v>106.94</v>
      </c>
      <c r="T2">
        <v>70519.429999999993</v>
      </c>
      <c r="U2">
        <v>0.43</v>
      </c>
      <c r="V2">
        <v>0.77</v>
      </c>
      <c r="W2">
        <v>0.41</v>
      </c>
      <c r="X2">
        <v>4.24</v>
      </c>
      <c r="Y2">
        <v>2</v>
      </c>
      <c r="Z2">
        <v>10</v>
      </c>
      <c r="AA2">
        <v>142.5554960160824</v>
      </c>
      <c r="AB2">
        <v>195.05071875373881</v>
      </c>
      <c r="AC2">
        <v>176.43535191134029</v>
      </c>
      <c r="AD2">
        <v>142555.49601608241</v>
      </c>
      <c r="AE2">
        <v>195050.71875373879</v>
      </c>
      <c r="AF2">
        <v>4.3537540883697096E-6</v>
      </c>
      <c r="AG2">
        <v>8</v>
      </c>
      <c r="AH2">
        <v>176435.35191134029</v>
      </c>
    </row>
    <row r="3" spans="1:34" x14ac:dyDescent="0.25">
      <c r="A3">
        <v>1</v>
      </c>
      <c r="B3">
        <v>45</v>
      </c>
      <c r="C3" t="s">
        <v>34</v>
      </c>
      <c r="D3">
        <v>4.8834</v>
      </c>
      <c r="E3">
        <v>20.48</v>
      </c>
      <c r="F3">
        <v>17.399999999999999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120.03</v>
      </c>
      <c r="Q3">
        <v>2313.2399999999998</v>
      </c>
      <c r="R3">
        <v>172.1</v>
      </c>
      <c r="S3">
        <v>106.94</v>
      </c>
      <c r="T3">
        <v>32188.25</v>
      </c>
      <c r="U3">
        <v>0.62</v>
      </c>
      <c r="V3">
        <v>0.87</v>
      </c>
      <c r="W3">
        <v>0.37</v>
      </c>
      <c r="X3">
        <v>1.99</v>
      </c>
      <c r="Y3">
        <v>2</v>
      </c>
      <c r="Z3">
        <v>10</v>
      </c>
      <c r="AA3">
        <v>110.38489727162251</v>
      </c>
      <c r="AB3">
        <v>151.03348628494101</v>
      </c>
      <c r="AC3">
        <v>136.61906233077681</v>
      </c>
      <c r="AD3">
        <v>110384.8972716225</v>
      </c>
      <c r="AE3">
        <v>151033.486284941</v>
      </c>
      <c r="AF3">
        <v>5.1037310276884734E-6</v>
      </c>
      <c r="AG3">
        <v>7</v>
      </c>
      <c r="AH3">
        <v>136619.0623307768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2024-09-25T23:02:53Z</dcterms:created>
  <dcterms:modified xsi:type="dcterms:W3CDTF">2024-09-27T19:42:52Z</dcterms:modified>
</cp:coreProperties>
</file>