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Com SPAD 2 Drones/vel20/field_64ha_100ha_6%_6m_0_TSP/"/>
    </mc:Choice>
  </mc:AlternateContent>
  <xr:revisionPtr revIDLastSave="1" documentId="11_8BACBDB89C27536F4E74069D499B526605F05A87" xr6:coauthVersionLast="47" xr6:coauthVersionMax="47" xr10:uidLastSave="{334F8F61-DB17-46E2-A375-DB4BDDDDA409}"/>
  <bookViews>
    <workbookView xWindow="-120" yWindow="-120" windowWidth="29040" windowHeight="15840" xr2:uid="{00000000-000D-0000-FFFF-FFFF00000000}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6" i="21" l="1"/>
  <c r="B96" i="21"/>
  <c r="A96" i="21"/>
  <c r="C95" i="21"/>
  <c r="B95" i="21"/>
  <c r="A95" i="21"/>
  <c r="C94" i="21"/>
  <c r="B94" i="21"/>
  <c r="A94" i="21"/>
  <c r="C93" i="21"/>
  <c r="B93" i="21"/>
  <c r="A93" i="21"/>
  <c r="C92" i="21"/>
  <c r="B92" i="21"/>
  <c r="A92" i="21"/>
  <c r="C91" i="21"/>
  <c r="B91" i="21"/>
  <c r="A91" i="21"/>
  <c r="C90" i="21"/>
  <c r="B90" i="21"/>
  <c r="A90" i="21"/>
  <c r="C89" i="21"/>
  <c r="B89" i="21"/>
  <c r="A89" i="21"/>
  <c r="C88" i="21"/>
  <c r="B88" i="21"/>
  <c r="A88" i="21"/>
  <c r="C87" i="21"/>
  <c r="B87" i="21"/>
  <c r="A87" i="21"/>
  <c r="C86" i="21"/>
  <c r="B86" i="21"/>
  <c r="A86" i="21"/>
  <c r="C85" i="21"/>
  <c r="B85" i="21"/>
  <c r="A85" i="21"/>
  <c r="C84" i="21"/>
  <c r="B84" i="21"/>
  <c r="A84" i="21"/>
  <c r="C83" i="21"/>
  <c r="B83" i="21"/>
  <c r="A83" i="21"/>
  <c r="C82" i="21"/>
  <c r="B82" i="21"/>
  <c r="A82" i="21"/>
  <c r="C81" i="21"/>
  <c r="B81" i="21"/>
  <c r="A81" i="21"/>
  <c r="C80" i="21"/>
  <c r="B80" i="21"/>
  <c r="A80" i="21"/>
  <c r="C79" i="21"/>
  <c r="B79" i="21"/>
  <c r="A79" i="21"/>
  <c r="C78" i="21"/>
  <c r="B78" i="21"/>
  <c r="A78" i="21"/>
  <c r="C77" i="21"/>
  <c r="B77" i="21"/>
  <c r="A77" i="21"/>
  <c r="C76" i="21"/>
  <c r="B76" i="21"/>
  <c r="A76" i="21"/>
  <c r="C75" i="21"/>
  <c r="B75" i="21"/>
  <c r="A75" i="21"/>
  <c r="C74" i="21"/>
  <c r="B74" i="21"/>
  <c r="A74" i="21"/>
  <c r="C73" i="21"/>
  <c r="B73" i="21"/>
  <c r="A73" i="21"/>
  <c r="C72" i="21"/>
  <c r="B72" i="21"/>
  <c r="A72" i="21"/>
  <c r="C71" i="21"/>
  <c r="B71" i="21"/>
  <c r="A71" i="21"/>
  <c r="C70" i="21"/>
  <c r="B70" i="21"/>
  <c r="A70" i="21"/>
  <c r="C69" i="21"/>
  <c r="B69" i="21"/>
  <c r="A69" i="21"/>
  <c r="C68" i="21"/>
  <c r="B68" i="21"/>
  <c r="A68" i="21"/>
  <c r="C67" i="21"/>
  <c r="B67" i="21"/>
  <c r="A67" i="21"/>
  <c r="C66" i="21"/>
  <c r="B66" i="21"/>
  <c r="A66" i="21"/>
  <c r="C65" i="21"/>
  <c r="B65" i="21"/>
  <c r="A65" i="21"/>
  <c r="C64" i="21"/>
  <c r="B64" i="21"/>
  <c r="A64" i="21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<sst xmlns="http://schemas.openxmlformats.org/spreadsheetml/2006/main" count="884" uniqueCount="42">
  <si>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</si>
  <si>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</si>
  <si>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</si>
  <si>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</si>
  <si>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</si>
  <si>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</si>
  <si>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</si>
  <si>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</si>
  <si>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</si>
  <si>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</si>
  <si>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</si>
  <si>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</si>
  <si>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</si>
  <si>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</si>
  <si>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</si>
  <si>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</si>
  <si>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</si>
  <si>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</si>
  <si>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</si>
  <si>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</si>
  <si>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</si>
  <si>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</si>
  <si>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</si>
  <si>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</si>
  <si>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</si>
  <si>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</si>
  <si>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</si>
  <si>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</si>
  <si>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</si>
  <si>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</si>
  <si>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</si>
  <si>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</si>
  <si>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</si>
  <si>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</si>
  <si>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</si>
  <si>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</si>
  <si>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</si>
  <si>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</si>
  <si>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</si>
  <si>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</si>
  <si>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</si>
  <si>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field_64ha_100ha_6%_6m_0_TSP\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</si>
</sst>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DBE-4C94-BEBD-0FE76C616FD4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DBE-4C94-BEBD-0FE76C616FD4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DBE-4C94-BEBD-0FE76C616FD4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DBE-4C94-BEBD-0FE76C616FD4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DBE-4C94-BEBD-0FE76C616FD4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9DBE-4C94-BEBD-0FE76C616FD4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9DBE-4C94-BEBD-0FE76C616FD4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9DBE-4C94-BEBD-0FE76C616FD4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9DBE-4C94-BEBD-0FE76C616FD4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9DBE-4C94-BEBD-0FE76C616FD4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9DBE-4C94-BEBD-0FE76C616FD4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9DBE-4C94-BEBD-0FE76C616FD4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9DBE-4C94-BEBD-0FE76C616FD4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9DBE-4C94-BEBD-0FE76C616FD4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9DBE-4C94-BEBD-0FE76C616FD4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9DBE-4C94-BEBD-0FE76C616FD4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9DBE-4C94-BEBD-0FE76C616FD4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9DBE-4C94-BEBD-0FE76C616FD4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9DBE-4C94-BEBD-0FE76C616FD4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9DBE-4C94-BEBD-0FE76C616FD4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9DBE-4C94-BEBD-0FE76C616FD4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9DBE-4C94-BEBD-0FE76C616FD4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9DBE-4C94-BEBD-0FE76C616FD4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9DBE-4C94-BEBD-0FE76C616FD4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9DBE-4C94-BEBD-0FE76C616FD4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9DBE-4C94-BEBD-0FE76C616FD4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9DBE-4C94-BEBD-0FE76C616FD4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9DBE-4C94-BEBD-0FE76C616FD4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9DBE-4C94-BEBD-0FE76C616FD4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9DBE-4C94-BEBD-0FE76C616FD4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9DBE-4C94-BEBD-0FE76C616FD4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9DBE-4C94-BEBD-0FE76C616FD4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9DBE-4C94-BEBD-0FE76C616FD4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9DBE-4C94-BEBD-0FE76C616FD4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9DBE-4C94-BEBD-0FE76C616FD4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9DBE-4C94-BEBD-0FE76C616FD4}"/>
              </c:ext>
            </c:extLst>
          </c:dPt>
          <c:dPt>
            <c:idx val="3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9-9DBE-4C94-BEBD-0FE76C616FD4}"/>
              </c:ext>
            </c:extLst>
          </c:dPt>
          <c:dPt>
            <c:idx val="3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B-9DBE-4C94-BEBD-0FE76C616FD4}"/>
              </c:ext>
            </c:extLst>
          </c:dPt>
          <c:dPt>
            <c:idx val="3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D-9DBE-4C94-BEBD-0FE76C616FD4}"/>
              </c:ext>
            </c:extLst>
          </c:dPt>
          <c:dPt>
            <c:idx val="3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F-9DBE-4C94-BEBD-0FE76C616FD4}"/>
              </c:ext>
            </c:extLst>
          </c:dPt>
          <c:dPt>
            <c:idx val="4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1-9DBE-4C94-BEBD-0FE76C616FD4}"/>
              </c:ext>
            </c:extLst>
          </c:dPt>
          <c:dPt>
            <c:idx val="4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3-9DBE-4C94-BEBD-0FE76C616FD4}"/>
              </c:ext>
            </c:extLst>
          </c:dPt>
          <c:dPt>
            <c:idx val="4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5-9DBE-4C94-BEBD-0FE76C616FD4}"/>
              </c:ext>
            </c:extLst>
          </c:dPt>
          <c:dPt>
            <c:idx val="4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7-9DBE-4C94-BEBD-0FE76C616FD4}"/>
              </c:ext>
            </c:extLst>
          </c:dPt>
          <c:dPt>
            <c:idx val="4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9-9DBE-4C94-BEBD-0FE76C616FD4}"/>
              </c:ext>
            </c:extLst>
          </c:dPt>
          <c:dPt>
            <c:idx val="4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B-9DBE-4C94-BEBD-0FE76C616FD4}"/>
              </c:ext>
            </c:extLst>
          </c:dPt>
          <c:dPt>
            <c:idx val="4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D-9DBE-4C94-BEBD-0FE76C616FD4}"/>
              </c:ext>
            </c:extLst>
          </c:dPt>
          <c:dPt>
            <c:idx val="4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5F-9DBE-4C94-BEBD-0FE76C616FD4}"/>
              </c:ext>
            </c:extLst>
          </c:dPt>
          <c:dPt>
            <c:idx val="4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1-9DBE-4C94-BEBD-0FE76C616FD4}"/>
              </c:ext>
            </c:extLst>
          </c:dPt>
          <c:dPt>
            <c:idx val="4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3-9DBE-4C94-BEBD-0FE76C616FD4}"/>
              </c:ext>
            </c:extLst>
          </c:dPt>
          <c:dPt>
            <c:idx val="5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5-9DBE-4C94-BEBD-0FE76C616FD4}"/>
              </c:ext>
            </c:extLst>
          </c:dPt>
          <c:dPt>
            <c:idx val="5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7-9DBE-4C94-BEBD-0FE76C616FD4}"/>
              </c:ext>
            </c:extLst>
          </c:dPt>
          <c:dPt>
            <c:idx val="5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9-9DBE-4C94-BEBD-0FE76C616FD4}"/>
              </c:ext>
            </c:extLst>
          </c:dPt>
          <c:dPt>
            <c:idx val="5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B-9DBE-4C94-BEBD-0FE76C616FD4}"/>
              </c:ext>
            </c:extLst>
          </c:dPt>
          <c:dPt>
            <c:idx val="5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D-9DBE-4C94-BEBD-0FE76C616FD4}"/>
              </c:ext>
            </c:extLst>
          </c:dPt>
          <c:dPt>
            <c:idx val="5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6F-9DBE-4C94-BEBD-0FE76C616FD4}"/>
              </c:ext>
            </c:extLst>
          </c:dPt>
          <c:dPt>
            <c:idx val="5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1-9DBE-4C94-BEBD-0FE76C616FD4}"/>
              </c:ext>
            </c:extLst>
          </c:dPt>
          <c:dPt>
            <c:idx val="5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3-9DBE-4C94-BEBD-0FE76C616FD4}"/>
              </c:ext>
            </c:extLst>
          </c:dPt>
          <c:dPt>
            <c:idx val="5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5-9DBE-4C94-BEBD-0FE76C616FD4}"/>
              </c:ext>
            </c:extLst>
          </c:dPt>
          <c:dPt>
            <c:idx val="5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7-9DBE-4C94-BEBD-0FE76C616FD4}"/>
              </c:ext>
            </c:extLst>
          </c:dPt>
          <c:dPt>
            <c:idx val="6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9-9DBE-4C94-BEBD-0FE76C616FD4}"/>
              </c:ext>
            </c:extLst>
          </c:dPt>
          <c:dPt>
            <c:idx val="6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B-9DBE-4C94-BEBD-0FE76C616FD4}"/>
              </c:ext>
            </c:extLst>
          </c:dPt>
          <c:dPt>
            <c:idx val="6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D-9DBE-4C94-BEBD-0FE76C616FD4}"/>
              </c:ext>
            </c:extLst>
          </c:dPt>
          <c:dPt>
            <c:idx val="6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7F-9DBE-4C94-BEBD-0FE76C616FD4}"/>
              </c:ext>
            </c:extLst>
          </c:dPt>
          <c:dPt>
            <c:idx val="6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1-9DBE-4C94-BEBD-0FE76C616FD4}"/>
              </c:ext>
            </c:extLst>
          </c:dPt>
          <c:dPt>
            <c:idx val="6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3-9DBE-4C94-BEBD-0FE76C616FD4}"/>
              </c:ext>
            </c:extLst>
          </c:dPt>
          <c:dPt>
            <c:idx val="6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5-9DBE-4C94-BEBD-0FE76C616FD4}"/>
              </c:ext>
            </c:extLst>
          </c:dPt>
          <c:dPt>
            <c:idx val="6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7-9DBE-4C94-BEBD-0FE76C616FD4}"/>
              </c:ext>
            </c:extLst>
          </c:dPt>
          <c:dPt>
            <c:idx val="6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9-9DBE-4C94-BEBD-0FE76C616FD4}"/>
              </c:ext>
            </c:extLst>
          </c:dPt>
          <c:dPt>
            <c:idx val="6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B-9DBE-4C94-BEBD-0FE76C616FD4}"/>
              </c:ext>
            </c:extLst>
          </c:dPt>
          <c:dPt>
            <c:idx val="7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D-9DBE-4C94-BEBD-0FE76C616FD4}"/>
              </c:ext>
            </c:extLst>
          </c:dPt>
          <c:dPt>
            <c:idx val="7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8F-9DBE-4C94-BEBD-0FE76C616FD4}"/>
              </c:ext>
            </c:extLst>
          </c:dPt>
          <c:dPt>
            <c:idx val="7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1-9DBE-4C94-BEBD-0FE76C616FD4}"/>
              </c:ext>
            </c:extLst>
          </c:dPt>
          <c:dPt>
            <c:idx val="7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3-9DBE-4C94-BEBD-0FE76C616FD4}"/>
              </c:ext>
            </c:extLst>
          </c:dPt>
          <c:dPt>
            <c:idx val="7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5-9DBE-4C94-BEBD-0FE76C616FD4}"/>
              </c:ext>
            </c:extLst>
          </c:dPt>
          <c:dPt>
            <c:idx val="7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7-9DBE-4C94-BEBD-0FE76C616FD4}"/>
              </c:ext>
            </c:extLst>
          </c:dPt>
          <c:dPt>
            <c:idx val="7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9-9DBE-4C94-BEBD-0FE76C616FD4}"/>
              </c:ext>
            </c:extLst>
          </c:dPt>
          <c:dPt>
            <c:idx val="7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B-9DBE-4C94-BEBD-0FE76C616FD4}"/>
              </c:ext>
            </c:extLst>
          </c:dPt>
          <c:dPt>
            <c:idx val="7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D-9DBE-4C94-BEBD-0FE76C616FD4}"/>
              </c:ext>
            </c:extLst>
          </c:dPt>
          <c:dPt>
            <c:idx val="7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9F-9DBE-4C94-BEBD-0FE76C616FD4}"/>
              </c:ext>
            </c:extLst>
          </c:dPt>
          <c:dPt>
            <c:idx val="8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1-9DBE-4C94-BEBD-0FE76C616FD4}"/>
              </c:ext>
            </c:extLst>
          </c:dPt>
          <c:dPt>
            <c:idx val="8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3-9DBE-4C94-BEBD-0FE76C616FD4}"/>
              </c:ext>
            </c:extLst>
          </c:dPt>
          <c:dPt>
            <c:idx val="8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5-9DBE-4C94-BEBD-0FE76C616FD4}"/>
              </c:ext>
            </c:extLst>
          </c:dPt>
          <c:dPt>
            <c:idx val="8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7-9DBE-4C94-BEBD-0FE76C616FD4}"/>
              </c:ext>
            </c:extLst>
          </c:dPt>
          <c:dPt>
            <c:idx val="8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9-9DBE-4C94-BEBD-0FE76C616FD4}"/>
              </c:ext>
            </c:extLst>
          </c:dPt>
          <c:dPt>
            <c:idx val="8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B-9DBE-4C94-BEBD-0FE76C616FD4}"/>
              </c:ext>
            </c:extLst>
          </c:dPt>
          <c:dPt>
            <c:idx val="8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D-9DBE-4C94-BEBD-0FE76C616FD4}"/>
              </c:ext>
            </c:extLst>
          </c:dPt>
          <c:dPt>
            <c:idx val="8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AF-9DBE-4C94-BEBD-0FE76C616FD4}"/>
              </c:ext>
            </c:extLst>
          </c:dPt>
          <c:dPt>
            <c:idx val="8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1-9DBE-4C94-BEBD-0FE76C616FD4}"/>
              </c:ext>
            </c:extLst>
          </c:dPt>
          <c:dPt>
            <c:idx val="8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B3-9DBE-4C94-BEBD-0FE76C616FD4}"/>
              </c:ext>
            </c:extLst>
          </c:dPt>
          <c:xVal>
            <c:numRef>
              <c:f>gráficos!$A$7:$A$96</c:f>
              <c:numCache>
                <c:formatCode>General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xVal>
          <c:yVal>
            <c:numRef>
              <c:f>gráficos!$B$7:$B$96</c:f>
              <c:numCache>
                <c:formatCode>General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B4-9DBE-4C94-BEBD-0FE76C616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H11"/>
  <sheetViews>
    <sheetView tabSelected="1"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41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1.5023</v>
      </c>
      <c r="E2">
        <v>66.56</v>
      </c>
      <c r="F2">
        <v>45.88</v>
      </c>
      <c r="G2">
        <v>5.9</v>
      </c>
      <c r="H2">
        <v>0.09</v>
      </c>
      <c r="I2">
        <v>467</v>
      </c>
      <c r="J2">
        <v>194.77</v>
      </c>
      <c r="K2">
        <v>54.38</v>
      </c>
      <c r="L2">
        <v>1</v>
      </c>
      <c r="M2">
        <v>465</v>
      </c>
      <c r="N2">
        <v>39.4</v>
      </c>
      <c r="O2">
        <v>24256.19</v>
      </c>
      <c r="P2">
        <v>639.4</v>
      </c>
      <c r="Q2">
        <v>2602.37</v>
      </c>
      <c r="R2">
        <v>745.76</v>
      </c>
      <c r="S2">
        <v>113.82</v>
      </c>
      <c r="T2">
        <v>309305.98</v>
      </c>
      <c r="U2">
        <v>0.15</v>
      </c>
      <c r="V2">
        <v>0.5</v>
      </c>
      <c r="W2">
        <v>10.19</v>
      </c>
      <c r="X2">
        <v>18.579999999999998</v>
      </c>
      <c r="Y2">
        <v>2</v>
      </c>
      <c r="Z2">
        <v>10</v>
      </c>
      <c r="AA2">
        <v>1000.470052202927</v>
      </c>
      <c r="AB2">
        <v>1368.887263047671</v>
      </c>
      <c r="AC2">
        <v>1238.2425839077409</v>
      </c>
      <c r="AD2">
        <v>1000470.0522029269</v>
      </c>
      <c r="AE2">
        <v>1368887.2630476709</v>
      </c>
      <c r="AF2">
        <v>1.402637922824659E-6</v>
      </c>
      <c r="AG2">
        <v>22</v>
      </c>
      <c r="AH2">
        <v>1238242.5839077409</v>
      </c>
    </row>
    <row r="3" spans="1:34" x14ac:dyDescent="0.25">
      <c r="A3">
        <v>1</v>
      </c>
      <c r="B3">
        <v>100</v>
      </c>
      <c r="C3" t="s">
        <v>34</v>
      </c>
      <c r="D3">
        <v>2.3508</v>
      </c>
      <c r="E3">
        <v>42.54</v>
      </c>
      <c r="F3">
        <v>33.57</v>
      </c>
      <c r="G3">
        <v>12.13</v>
      </c>
      <c r="H3">
        <v>0.18</v>
      </c>
      <c r="I3">
        <v>166</v>
      </c>
      <c r="J3">
        <v>196.32</v>
      </c>
      <c r="K3">
        <v>54.38</v>
      </c>
      <c r="L3">
        <v>2</v>
      </c>
      <c r="M3">
        <v>164</v>
      </c>
      <c r="N3">
        <v>39.950000000000003</v>
      </c>
      <c r="O3">
        <v>24447.22</v>
      </c>
      <c r="P3">
        <v>457.27</v>
      </c>
      <c r="Q3">
        <v>2600.36</v>
      </c>
      <c r="R3">
        <v>333.14</v>
      </c>
      <c r="S3">
        <v>113.82</v>
      </c>
      <c r="T3">
        <v>104501.91</v>
      </c>
      <c r="U3">
        <v>0.34</v>
      </c>
      <c r="V3">
        <v>0.69</v>
      </c>
      <c r="W3">
        <v>9.68</v>
      </c>
      <c r="X3">
        <v>6.28</v>
      </c>
      <c r="Y3">
        <v>2</v>
      </c>
      <c r="Z3">
        <v>10</v>
      </c>
      <c r="AA3">
        <v>494.8443550218069</v>
      </c>
      <c r="AB3">
        <v>677.06787753302649</v>
      </c>
      <c r="AC3">
        <v>612.44946957200807</v>
      </c>
      <c r="AD3">
        <v>494844.3550218069</v>
      </c>
      <c r="AE3">
        <v>677067.87753302651</v>
      </c>
      <c r="AF3">
        <v>2.1948487179499501E-6</v>
      </c>
      <c r="AG3">
        <v>14</v>
      </c>
      <c r="AH3">
        <v>612449.46957200812</v>
      </c>
    </row>
    <row r="4" spans="1:34" x14ac:dyDescent="0.25">
      <c r="A4">
        <v>2</v>
      </c>
      <c r="B4">
        <v>100</v>
      </c>
      <c r="C4" t="s">
        <v>34</v>
      </c>
      <c r="D4">
        <v>2.6713</v>
      </c>
      <c r="E4">
        <v>37.43</v>
      </c>
      <c r="F4">
        <v>31.03</v>
      </c>
      <c r="G4">
        <v>18.62</v>
      </c>
      <c r="H4">
        <v>0.27</v>
      </c>
      <c r="I4">
        <v>100</v>
      </c>
      <c r="J4">
        <v>197.88</v>
      </c>
      <c r="K4">
        <v>54.38</v>
      </c>
      <c r="L4">
        <v>3</v>
      </c>
      <c r="M4">
        <v>98</v>
      </c>
      <c r="N4">
        <v>40.5</v>
      </c>
      <c r="O4">
        <v>24639</v>
      </c>
      <c r="P4">
        <v>411.88</v>
      </c>
      <c r="Q4">
        <v>2599.7399999999998</v>
      </c>
      <c r="R4">
        <v>248.53</v>
      </c>
      <c r="S4">
        <v>113.82</v>
      </c>
      <c r="T4">
        <v>62526.41</v>
      </c>
      <c r="U4">
        <v>0.46</v>
      </c>
      <c r="V4">
        <v>0.74</v>
      </c>
      <c r="W4">
        <v>9.57</v>
      </c>
      <c r="X4">
        <v>3.75</v>
      </c>
      <c r="Y4">
        <v>2</v>
      </c>
      <c r="Z4">
        <v>10</v>
      </c>
      <c r="AA4">
        <v>411.3542315375733</v>
      </c>
      <c r="AB4">
        <v>562.83300725760591</v>
      </c>
      <c r="AC4">
        <v>509.11701498602628</v>
      </c>
      <c r="AD4">
        <v>411354.23153757327</v>
      </c>
      <c r="AE4">
        <v>562833.0072576059</v>
      </c>
      <c r="AF4">
        <v>2.494086855649013E-6</v>
      </c>
      <c r="AG4">
        <v>13</v>
      </c>
      <c r="AH4">
        <v>509117.01498602628</v>
      </c>
    </row>
    <row r="5" spans="1:34" x14ac:dyDescent="0.25">
      <c r="A5">
        <v>3</v>
      </c>
      <c r="B5">
        <v>100</v>
      </c>
      <c r="C5" t="s">
        <v>34</v>
      </c>
      <c r="D5">
        <v>2.8405</v>
      </c>
      <c r="E5">
        <v>35.21</v>
      </c>
      <c r="F5">
        <v>29.93</v>
      </c>
      <c r="G5">
        <v>25.29</v>
      </c>
      <c r="H5">
        <v>0.36</v>
      </c>
      <c r="I5">
        <v>71</v>
      </c>
      <c r="J5">
        <v>199.44</v>
      </c>
      <c r="K5">
        <v>54.38</v>
      </c>
      <c r="L5">
        <v>4</v>
      </c>
      <c r="M5">
        <v>69</v>
      </c>
      <c r="N5">
        <v>41.06</v>
      </c>
      <c r="O5">
        <v>24831.54</v>
      </c>
      <c r="P5">
        <v>385.75</v>
      </c>
      <c r="Q5">
        <v>2599.84</v>
      </c>
      <c r="R5">
        <v>211.7</v>
      </c>
      <c r="S5">
        <v>113.82</v>
      </c>
      <c r="T5">
        <v>44256.53</v>
      </c>
      <c r="U5">
        <v>0.54</v>
      </c>
      <c r="V5">
        <v>0.77</v>
      </c>
      <c r="W5">
        <v>9.5299999999999994</v>
      </c>
      <c r="X5">
        <v>2.65</v>
      </c>
      <c r="Y5">
        <v>2</v>
      </c>
      <c r="Z5">
        <v>10</v>
      </c>
      <c r="AA5">
        <v>369.56268238172942</v>
      </c>
      <c r="AB5">
        <v>505.65196598955458</v>
      </c>
      <c r="AC5">
        <v>457.39325204250218</v>
      </c>
      <c r="AD5">
        <v>369562.68238172942</v>
      </c>
      <c r="AE5">
        <v>505651.96598955459</v>
      </c>
      <c r="AF5">
        <v>2.6520621845060539E-6</v>
      </c>
      <c r="AG5">
        <v>12</v>
      </c>
      <c r="AH5">
        <v>457393.25204250222</v>
      </c>
    </row>
    <row r="6" spans="1:34" x14ac:dyDescent="0.25">
      <c r="A6">
        <v>4</v>
      </c>
      <c r="B6">
        <v>100</v>
      </c>
      <c r="C6" t="s">
        <v>34</v>
      </c>
      <c r="D6">
        <v>2.95</v>
      </c>
      <c r="E6">
        <v>33.9</v>
      </c>
      <c r="F6">
        <v>29.28</v>
      </c>
      <c r="G6">
        <v>32.54</v>
      </c>
      <c r="H6">
        <v>0.44</v>
      </c>
      <c r="I6">
        <v>54</v>
      </c>
      <c r="J6">
        <v>201.01</v>
      </c>
      <c r="K6">
        <v>54.38</v>
      </c>
      <c r="L6">
        <v>5</v>
      </c>
      <c r="M6">
        <v>52</v>
      </c>
      <c r="N6">
        <v>41.63</v>
      </c>
      <c r="O6">
        <v>25024.84</v>
      </c>
      <c r="P6">
        <v>366.4</v>
      </c>
      <c r="Q6">
        <v>2599.66</v>
      </c>
      <c r="R6">
        <v>190.13</v>
      </c>
      <c r="S6">
        <v>113.82</v>
      </c>
      <c r="T6">
        <v>33554.980000000003</v>
      </c>
      <c r="U6">
        <v>0.6</v>
      </c>
      <c r="V6">
        <v>0.79</v>
      </c>
      <c r="W6">
        <v>9.5</v>
      </c>
      <c r="X6">
        <v>2</v>
      </c>
      <c r="Y6">
        <v>2</v>
      </c>
      <c r="Z6">
        <v>10</v>
      </c>
      <c r="AA6">
        <v>349.2127367491438</v>
      </c>
      <c r="AB6">
        <v>477.80827259881141</v>
      </c>
      <c r="AC6">
        <v>432.20692167010247</v>
      </c>
      <c r="AD6">
        <v>349212.73674914381</v>
      </c>
      <c r="AE6">
        <v>477808.27259881143</v>
      </c>
      <c r="AF6">
        <v>2.7542979913018339E-6</v>
      </c>
      <c r="AG6">
        <v>12</v>
      </c>
      <c r="AH6">
        <v>432206.92167010251</v>
      </c>
    </row>
    <row r="7" spans="1:34" x14ac:dyDescent="0.25">
      <c r="A7">
        <v>5</v>
      </c>
      <c r="B7">
        <v>100</v>
      </c>
      <c r="C7" t="s">
        <v>34</v>
      </c>
      <c r="D7">
        <v>3.0257999999999998</v>
      </c>
      <c r="E7">
        <v>33.049999999999997</v>
      </c>
      <c r="F7">
        <v>28.86</v>
      </c>
      <c r="G7">
        <v>40.270000000000003</v>
      </c>
      <c r="H7">
        <v>0.53</v>
      </c>
      <c r="I7">
        <v>43</v>
      </c>
      <c r="J7">
        <v>202.58</v>
      </c>
      <c r="K7">
        <v>54.38</v>
      </c>
      <c r="L7">
        <v>6</v>
      </c>
      <c r="M7">
        <v>41</v>
      </c>
      <c r="N7">
        <v>42.2</v>
      </c>
      <c r="O7">
        <v>25218.93</v>
      </c>
      <c r="P7">
        <v>347.85</v>
      </c>
      <c r="Q7">
        <v>2599.5500000000002</v>
      </c>
      <c r="R7">
        <v>176.16</v>
      </c>
      <c r="S7">
        <v>113.82</v>
      </c>
      <c r="T7">
        <v>26627.03</v>
      </c>
      <c r="U7">
        <v>0.65</v>
      </c>
      <c r="V7">
        <v>0.8</v>
      </c>
      <c r="W7">
        <v>9.48</v>
      </c>
      <c r="X7">
        <v>1.58</v>
      </c>
      <c r="Y7">
        <v>2</v>
      </c>
      <c r="Z7">
        <v>10</v>
      </c>
      <c r="AA7">
        <v>325.02592483188482</v>
      </c>
      <c r="AB7">
        <v>444.71480948678419</v>
      </c>
      <c r="AC7">
        <v>402.27185223051998</v>
      </c>
      <c r="AD7">
        <v>325025.9248318848</v>
      </c>
      <c r="AE7">
        <v>444714.80948678427</v>
      </c>
      <c r="AF7">
        <v>2.82506944477325E-6</v>
      </c>
      <c r="AG7">
        <v>11</v>
      </c>
      <c r="AH7">
        <v>402271.85223051999</v>
      </c>
    </row>
    <row r="8" spans="1:34" x14ac:dyDescent="0.25">
      <c r="A8">
        <v>6</v>
      </c>
      <c r="B8">
        <v>100</v>
      </c>
      <c r="C8" t="s">
        <v>34</v>
      </c>
      <c r="D8">
        <v>3.0855000000000001</v>
      </c>
      <c r="E8">
        <v>32.409999999999997</v>
      </c>
      <c r="F8">
        <v>28.53</v>
      </c>
      <c r="G8">
        <v>48.91</v>
      </c>
      <c r="H8">
        <v>0.61</v>
      </c>
      <c r="I8">
        <v>35</v>
      </c>
      <c r="J8">
        <v>204.16</v>
      </c>
      <c r="K8">
        <v>54.38</v>
      </c>
      <c r="L8">
        <v>7</v>
      </c>
      <c r="M8">
        <v>33</v>
      </c>
      <c r="N8">
        <v>42.78</v>
      </c>
      <c r="O8">
        <v>25413.94</v>
      </c>
      <c r="P8">
        <v>330.36</v>
      </c>
      <c r="Q8">
        <v>2599.59</v>
      </c>
      <c r="R8">
        <v>165.22</v>
      </c>
      <c r="S8">
        <v>113.82</v>
      </c>
      <c r="T8">
        <v>21195.89</v>
      </c>
      <c r="U8">
        <v>0.69</v>
      </c>
      <c r="V8">
        <v>0.81</v>
      </c>
      <c r="W8">
        <v>9.4600000000000009</v>
      </c>
      <c r="X8">
        <v>1.25</v>
      </c>
      <c r="Y8">
        <v>2</v>
      </c>
      <c r="Z8">
        <v>10</v>
      </c>
      <c r="AA8">
        <v>312.11015146417083</v>
      </c>
      <c r="AB8">
        <v>427.04287856137171</v>
      </c>
      <c r="AC8">
        <v>386.28650558991802</v>
      </c>
      <c r="AD8">
        <v>312110.15146417078</v>
      </c>
      <c r="AE8">
        <v>427042.87856137159</v>
      </c>
      <c r="AF8">
        <v>2.880808966834511E-6</v>
      </c>
      <c r="AG8">
        <v>11</v>
      </c>
      <c r="AH8">
        <v>386286.50558991788</v>
      </c>
    </row>
    <row r="9" spans="1:34" x14ac:dyDescent="0.25">
      <c r="A9">
        <v>7</v>
      </c>
      <c r="B9">
        <v>100</v>
      </c>
      <c r="C9" t="s">
        <v>34</v>
      </c>
      <c r="D9">
        <v>3.1198000000000001</v>
      </c>
      <c r="E9">
        <v>32.049999999999997</v>
      </c>
      <c r="F9">
        <v>28.37</v>
      </c>
      <c r="G9">
        <v>56.74</v>
      </c>
      <c r="H9">
        <v>0.69</v>
      </c>
      <c r="I9">
        <v>30</v>
      </c>
      <c r="J9">
        <v>205.75</v>
      </c>
      <c r="K9">
        <v>54.38</v>
      </c>
      <c r="L9">
        <v>8</v>
      </c>
      <c r="M9">
        <v>24</v>
      </c>
      <c r="N9">
        <v>43.37</v>
      </c>
      <c r="O9">
        <v>25609.61</v>
      </c>
      <c r="P9">
        <v>315.29000000000002</v>
      </c>
      <c r="Q9">
        <v>2599.35</v>
      </c>
      <c r="R9">
        <v>159.62</v>
      </c>
      <c r="S9">
        <v>113.82</v>
      </c>
      <c r="T9">
        <v>18422.2</v>
      </c>
      <c r="U9">
        <v>0.71</v>
      </c>
      <c r="V9">
        <v>0.81</v>
      </c>
      <c r="W9">
        <v>9.4600000000000009</v>
      </c>
      <c r="X9">
        <v>1.0900000000000001</v>
      </c>
      <c r="Y9">
        <v>2</v>
      </c>
      <c r="Z9">
        <v>10</v>
      </c>
      <c r="AA9">
        <v>302.79428895813618</v>
      </c>
      <c r="AB9">
        <v>414.29650449376737</v>
      </c>
      <c r="AC9">
        <v>374.75662757367752</v>
      </c>
      <c r="AD9">
        <v>302794.28895813623</v>
      </c>
      <c r="AE9">
        <v>414296.50449376751</v>
      </c>
      <c r="AF9">
        <v>2.9128335163604959E-6</v>
      </c>
      <c r="AG9">
        <v>11</v>
      </c>
      <c r="AH9">
        <v>374756.62757367751</v>
      </c>
    </row>
    <row r="10" spans="1:34" x14ac:dyDescent="0.25">
      <c r="A10">
        <v>8</v>
      </c>
      <c r="B10">
        <v>100</v>
      </c>
      <c r="C10" t="s">
        <v>34</v>
      </c>
      <c r="D10">
        <v>3.1320999999999999</v>
      </c>
      <c r="E10">
        <v>31.93</v>
      </c>
      <c r="F10">
        <v>28.32</v>
      </c>
      <c r="G10">
        <v>60.69</v>
      </c>
      <c r="H10">
        <v>0.77</v>
      </c>
      <c r="I10">
        <v>28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309.33999999999997</v>
      </c>
      <c r="Q10">
        <v>2600.09</v>
      </c>
      <c r="R10">
        <v>157.1</v>
      </c>
      <c r="S10">
        <v>113.82</v>
      </c>
      <c r="T10">
        <v>17168.740000000002</v>
      </c>
      <c r="U10">
        <v>0.72</v>
      </c>
      <c r="V10">
        <v>0.81</v>
      </c>
      <c r="W10">
        <v>9.49</v>
      </c>
      <c r="X10">
        <v>1.04</v>
      </c>
      <c r="Y10">
        <v>2</v>
      </c>
      <c r="Z10">
        <v>10</v>
      </c>
      <c r="AA10">
        <v>299.28379434635502</v>
      </c>
      <c r="AB10">
        <v>409.4932908938365</v>
      </c>
      <c r="AC10">
        <v>370.41182593837141</v>
      </c>
      <c r="AD10">
        <v>299283.79434635502</v>
      </c>
      <c r="AE10">
        <v>409493.29089383653</v>
      </c>
      <c r="AF10">
        <v>2.9243175384937198E-6</v>
      </c>
      <c r="AG10">
        <v>11</v>
      </c>
      <c r="AH10">
        <v>370411.82593837142</v>
      </c>
    </row>
    <row r="11" spans="1:34" x14ac:dyDescent="0.25">
      <c r="A11">
        <v>9</v>
      </c>
      <c r="B11">
        <v>100</v>
      </c>
      <c r="C11" t="s">
        <v>34</v>
      </c>
      <c r="D11">
        <v>3.1400999999999999</v>
      </c>
      <c r="E11">
        <v>31.85</v>
      </c>
      <c r="F11">
        <v>28.28</v>
      </c>
      <c r="G11">
        <v>62.84</v>
      </c>
      <c r="H11">
        <v>0.85</v>
      </c>
      <c r="I11">
        <v>27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310.31</v>
      </c>
      <c r="Q11">
        <v>2600.12</v>
      </c>
      <c r="R11">
        <v>155.6</v>
      </c>
      <c r="S11">
        <v>113.82</v>
      </c>
      <c r="T11">
        <v>16426.25</v>
      </c>
      <c r="U11">
        <v>0.73</v>
      </c>
      <c r="V11">
        <v>0.81</v>
      </c>
      <c r="W11">
        <v>9.49</v>
      </c>
      <c r="X11">
        <v>1</v>
      </c>
      <c r="Y11">
        <v>2</v>
      </c>
      <c r="Z11">
        <v>10</v>
      </c>
      <c r="AA11">
        <v>299.0944696224355</v>
      </c>
      <c r="AB11">
        <v>409.23424845415252</v>
      </c>
      <c r="AC11">
        <v>370.17750614556252</v>
      </c>
      <c r="AD11">
        <v>299094.46962243551</v>
      </c>
      <c r="AE11">
        <v>409234.24845415249</v>
      </c>
      <c r="AF11">
        <v>2.931786821181996E-6</v>
      </c>
      <c r="AG11">
        <v>11</v>
      </c>
      <c r="AH11">
        <v>370177.50614556251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2.4514999999999998</v>
      </c>
      <c r="E2">
        <v>40.79</v>
      </c>
      <c r="F2">
        <v>35.020000000000003</v>
      </c>
      <c r="G2">
        <v>10.35</v>
      </c>
      <c r="H2">
        <v>0.2</v>
      </c>
      <c r="I2">
        <v>203</v>
      </c>
      <c r="J2">
        <v>89.87</v>
      </c>
      <c r="K2">
        <v>37.549999999999997</v>
      </c>
      <c r="L2">
        <v>1</v>
      </c>
      <c r="M2">
        <v>201</v>
      </c>
      <c r="N2">
        <v>11.32</v>
      </c>
      <c r="O2">
        <v>11317.98</v>
      </c>
      <c r="P2">
        <v>279.14</v>
      </c>
      <c r="Q2">
        <v>2600.2399999999998</v>
      </c>
      <c r="R2">
        <v>380.99</v>
      </c>
      <c r="S2">
        <v>113.82</v>
      </c>
      <c r="T2">
        <v>128242.09</v>
      </c>
      <c r="U2">
        <v>0.3</v>
      </c>
      <c r="V2">
        <v>0.66</v>
      </c>
      <c r="W2">
        <v>9.76</v>
      </c>
      <c r="X2">
        <v>7.73</v>
      </c>
      <c r="Y2">
        <v>2</v>
      </c>
      <c r="Z2">
        <v>10</v>
      </c>
      <c r="AA2">
        <v>341.32660649908848</v>
      </c>
      <c r="AB2">
        <v>467.01812127917339</v>
      </c>
      <c r="AC2">
        <v>422.44656724833823</v>
      </c>
      <c r="AD2">
        <v>341326.60649908852</v>
      </c>
      <c r="AE2">
        <v>467018.12127917341</v>
      </c>
      <c r="AF2">
        <v>2.6000048876140431E-6</v>
      </c>
      <c r="AG2">
        <v>14</v>
      </c>
      <c r="AH2">
        <v>422446.56724833831</v>
      </c>
    </row>
    <row r="3" spans="1:34" x14ac:dyDescent="0.25">
      <c r="A3">
        <v>1</v>
      </c>
      <c r="B3">
        <v>40</v>
      </c>
      <c r="C3" t="s">
        <v>34</v>
      </c>
      <c r="D3">
        <v>2.9817999999999998</v>
      </c>
      <c r="E3">
        <v>33.54</v>
      </c>
      <c r="F3">
        <v>30.14</v>
      </c>
      <c r="G3">
        <v>23.49</v>
      </c>
      <c r="H3">
        <v>0.39</v>
      </c>
      <c r="I3">
        <v>77</v>
      </c>
      <c r="J3">
        <v>91.1</v>
      </c>
      <c r="K3">
        <v>37.549999999999997</v>
      </c>
      <c r="L3">
        <v>2</v>
      </c>
      <c r="M3">
        <v>69</v>
      </c>
      <c r="N3">
        <v>11.54</v>
      </c>
      <c r="O3">
        <v>11468.97</v>
      </c>
      <c r="P3">
        <v>211.26</v>
      </c>
      <c r="Q3">
        <v>2599.7600000000002</v>
      </c>
      <c r="R3">
        <v>218.57</v>
      </c>
      <c r="S3">
        <v>113.82</v>
      </c>
      <c r="T3">
        <v>47659.53</v>
      </c>
      <c r="U3">
        <v>0.52</v>
      </c>
      <c r="V3">
        <v>0.76</v>
      </c>
      <c r="W3">
        <v>9.5399999999999991</v>
      </c>
      <c r="X3">
        <v>2.86</v>
      </c>
      <c r="Y3">
        <v>2</v>
      </c>
      <c r="Z3">
        <v>10</v>
      </c>
      <c r="AA3">
        <v>237.4108589282682</v>
      </c>
      <c r="AB3">
        <v>324.83601101339502</v>
      </c>
      <c r="AC3">
        <v>293.83411803257798</v>
      </c>
      <c r="AD3">
        <v>237410.85892826819</v>
      </c>
      <c r="AE3">
        <v>324836.01101339498</v>
      </c>
      <c r="AF3">
        <v>3.1624289512084659E-6</v>
      </c>
      <c r="AG3">
        <v>11</v>
      </c>
      <c r="AH3">
        <v>293834.11803257797</v>
      </c>
    </row>
    <row r="4" spans="1:34" x14ac:dyDescent="0.25">
      <c r="A4">
        <v>2</v>
      </c>
      <c r="B4">
        <v>40</v>
      </c>
      <c r="C4" t="s">
        <v>34</v>
      </c>
      <c r="D4">
        <v>3.0347</v>
      </c>
      <c r="E4">
        <v>32.950000000000003</v>
      </c>
      <c r="F4">
        <v>29.77</v>
      </c>
      <c r="G4">
        <v>27.06</v>
      </c>
      <c r="H4">
        <v>0.56999999999999995</v>
      </c>
      <c r="I4">
        <v>66</v>
      </c>
      <c r="J4">
        <v>92.32</v>
      </c>
      <c r="K4">
        <v>37.549999999999997</v>
      </c>
      <c r="L4">
        <v>3</v>
      </c>
      <c r="M4">
        <v>0</v>
      </c>
      <c r="N4">
        <v>11.77</v>
      </c>
      <c r="O4">
        <v>11620.34</v>
      </c>
      <c r="P4">
        <v>203.19</v>
      </c>
      <c r="Q4">
        <v>2600.79</v>
      </c>
      <c r="R4">
        <v>203.27</v>
      </c>
      <c r="S4">
        <v>113.82</v>
      </c>
      <c r="T4">
        <v>40067.08</v>
      </c>
      <c r="U4">
        <v>0.56000000000000005</v>
      </c>
      <c r="V4">
        <v>0.77</v>
      </c>
      <c r="W4">
        <v>9.6</v>
      </c>
      <c r="X4">
        <v>2.48</v>
      </c>
      <c r="Y4">
        <v>2</v>
      </c>
      <c r="Z4">
        <v>10</v>
      </c>
      <c r="AA4">
        <v>230.5737158006134</v>
      </c>
      <c r="AB4">
        <v>315.48113015267592</v>
      </c>
      <c r="AC4">
        <v>285.37205387154512</v>
      </c>
      <c r="AD4">
        <v>230573.7158006134</v>
      </c>
      <c r="AE4">
        <v>315481.13015267591</v>
      </c>
      <c r="AF4">
        <v>3.218533482538175E-6</v>
      </c>
      <c r="AG4">
        <v>11</v>
      </c>
      <c r="AH4">
        <v>285372.05387154513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2.6634000000000002</v>
      </c>
      <c r="E2">
        <v>37.549999999999997</v>
      </c>
      <c r="F2">
        <v>33.26</v>
      </c>
      <c r="G2">
        <v>12.71</v>
      </c>
      <c r="H2">
        <v>0.24</v>
      </c>
      <c r="I2">
        <v>157</v>
      </c>
      <c r="J2">
        <v>71.52</v>
      </c>
      <c r="K2">
        <v>32.270000000000003</v>
      </c>
      <c r="L2">
        <v>1</v>
      </c>
      <c r="M2">
        <v>155</v>
      </c>
      <c r="N2">
        <v>8.25</v>
      </c>
      <c r="O2">
        <v>9054.6</v>
      </c>
      <c r="P2">
        <v>216.1</v>
      </c>
      <c r="Q2">
        <v>2600.2199999999998</v>
      </c>
      <c r="R2">
        <v>322.08999999999997</v>
      </c>
      <c r="S2">
        <v>113.82</v>
      </c>
      <c r="T2">
        <v>99020.88</v>
      </c>
      <c r="U2">
        <v>0.35</v>
      </c>
      <c r="V2">
        <v>0.69</v>
      </c>
      <c r="W2">
        <v>9.69</v>
      </c>
      <c r="X2">
        <v>5.97</v>
      </c>
      <c r="Y2">
        <v>2</v>
      </c>
      <c r="Z2">
        <v>10</v>
      </c>
      <c r="AA2">
        <v>270.04628212825548</v>
      </c>
      <c r="AB2">
        <v>369.48923680902789</v>
      </c>
      <c r="AC2">
        <v>334.22570262937438</v>
      </c>
      <c r="AD2">
        <v>270046.28212825552</v>
      </c>
      <c r="AE2">
        <v>369489.23680902802</v>
      </c>
      <c r="AF2">
        <v>2.92206470327504E-6</v>
      </c>
      <c r="AG2">
        <v>13</v>
      </c>
      <c r="AH2">
        <v>334225.7026293744</v>
      </c>
    </row>
    <row r="3" spans="1:34" x14ac:dyDescent="0.25">
      <c r="A3">
        <v>1</v>
      </c>
      <c r="B3">
        <v>30</v>
      </c>
      <c r="C3" t="s">
        <v>34</v>
      </c>
      <c r="D3">
        <v>2.9575999999999998</v>
      </c>
      <c r="E3">
        <v>33.81</v>
      </c>
      <c r="F3">
        <v>30.6</v>
      </c>
      <c r="G3">
        <v>20.86</v>
      </c>
      <c r="H3">
        <v>0.48</v>
      </c>
      <c r="I3">
        <v>88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181.27</v>
      </c>
      <c r="Q3">
        <v>2601.5700000000002</v>
      </c>
      <c r="R3">
        <v>230</v>
      </c>
      <c r="S3">
        <v>113.82</v>
      </c>
      <c r="T3">
        <v>53321.72</v>
      </c>
      <c r="U3">
        <v>0.49</v>
      </c>
      <c r="V3">
        <v>0.75</v>
      </c>
      <c r="W3">
        <v>9.67</v>
      </c>
      <c r="X3">
        <v>3.32</v>
      </c>
      <c r="Y3">
        <v>2</v>
      </c>
      <c r="Z3">
        <v>10</v>
      </c>
      <c r="AA3">
        <v>225.44643513075809</v>
      </c>
      <c r="AB3">
        <v>308.46575854052458</v>
      </c>
      <c r="AC3">
        <v>279.0262194799194</v>
      </c>
      <c r="AD3">
        <v>225446.43513075809</v>
      </c>
      <c r="AE3">
        <v>308465.75854052458</v>
      </c>
      <c r="AF3">
        <v>3.2448368875896441E-6</v>
      </c>
      <c r="AG3">
        <v>12</v>
      </c>
      <c r="AH3">
        <v>279026.21947991941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2.6591</v>
      </c>
      <c r="E2">
        <v>37.61</v>
      </c>
      <c r="F2">
        <v>33.96</v>
      </c>
      <c r="G2">
        <v>11.64</v>
      </c>
      <c r="H2">
        <v>0.43</v>
      </c>
      <c r="I2">
        <v>175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135.13999999999999</v>
      </c>
      <c r="Q2">
        <v>2603.59</v>
      </c>
      <c r="R2">
        <v>337.32</v>
      </c>
      <c r="S2">
        <v>113.82</v>
      </c>
      <c r="T2">
        <v>106543.58</v>
      </c>
      <c r="U2">
        <v>0.34</v>
      </c>
      <c r="V2">
        <v>0.68</v>
      </c>
      <c r="W2">
        <v>9.94</v>
      </c>
      <c r="X2">
        <v>6.67</v>
      </c>
      <c r="Y2">
        <v>2</v>
      </c>
      <c r="Z2">
        <v>10</v>
      </c>
      <c r="AA2">
        <v>210.8920900856796</v>
      </c>
      <c r="AB2">
        <v>288.5518615574714</v>
      </c>
      <c r="AC2">
        <v>261.0128768755925</v>
      </c>
      <c r="AD2">
        <v>210892.09008567961</v>
      </c>
      <c r="AE2">
        <v>288551.86155747139</v>
      </c>
      <c r="AF2">
        <v>3.131203374494715E-6</v>
      </c>
      <c r="AG2">
        <v>13</v>
      </c>
      <c r="AH2">
        <v>261012.87687559251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AH7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1.9309000000000001</v>
      </c>
      <c r="E2">
        <v>51.79</v>
      </c>
      <c r="F2">
        <v>40.08</v>
      </c>
      <c r="G2">
        <v>7.33</v>
      </c>
      <c r="H2">
        <v>0.12</v>
      </c>
      <c r="I2">
        <v>328</v>
      </c>
      <c r="J2">
        <v>141.81</v>
      </c>
      <c r="K2">
        <v>47.83</v>
      </c>
      <c r="L2">
        <v>1</v>
      </c>
      <c r="M2">
        <v>326</v>
      </c>
      <c r="N2">
        <v>22.98</v>
      </c>
      <c r="O2">
        <v>17723.39</v>
      </c>
      <c r="P2">
        <v>450.59</v>
      </c>
      <c r="Q2">
        <v>2602.0100000000002</v>
      </c>
      <c r="R2">
        <v>551.42999999999995</v>
      </c>
      <c r="S2">
        <v>113.82</v>
      </c>
      <c r="T2">
        <v>212834.85</v>
      </c>
      <c r="U2">
        <v>0.21</v>
      </c>
      <c r="V2">
        <v>0.56999999999999995</v>
      </c>
      <c r="W2">
        <v>9.94</v>
      </c>
      <c r="X2">
        <v>12.79</v>
      </c>
      <c r="Y2">
        <v>2</v>
      </c>
      <c r="Z2">
        <v>10</v>
      </c>
      <c r="AA2">
        <v>595.73528809298273</v>
      </c>
      <c r="AB2">
        <v>815.11130315484093</v>
      </c>
      <c r="AC2">
        <v>737.31822439764142</v>
      </c>
      <c r="AD2">
        <v>595735.28809298272</v>
      </c>
      <c r="AE2">
        <v>815111.30315484095</v>
      </c>
      <c r="AF2">
        <v>1.901485254913794E-6</v>
      </c>
      <c r="AG2">
        <v>17</v>
      </c>
      <c r="AH2">
        <v>737318.22439764137</v>
      </c>
    </row>
    <row r="3" spans="1:34" x14ac:dyDescent="0.25">
      <c r="A3">
        <v>1</v>
      </c>
      <c r="B3">
        <v>70</v>
      </c>
      <c r="C3" t="s">
        <v>34</v>
      </c>
      <c r="D3">
        <v>2.6442999999999999</v>
      </c>
      <c r="E3">
        <v>37.82</v>
      </c>
      <c r="F3">
        <v>31.98</v>
      </c>
      <c r="G3">
        <v>15.35</v>
      </c>
      <c r="H3">
        <v>0.25</v>
      </c>
      <c r="I3">
        <v>125</v>
      </c>
      <c r="J3">
        <v>143.16999999999999</v>
      </c>
      <c r="K3">
        <v>47.83</v>
      </c>
      <c r="L3">
        <v>2</v>
      </c>
      <c r="M3">
        <v>123</v>
      </c>
      <c r="N3">
        <v>23.34</v>
      </c>
      <c r="O3">
        <v>17891.86</v>
      </c>
      <c r="P3">
        <v>343.82</v>
      </c>
      <c r="Q3">
        <v>2600.1799999999998</v>
      </c>
      <c r="R3">
        <v>279.81</v>
      </c>
      <c r="S3">
        <v>113.82</v>
      </c>
      <c r="T3">
        <v>78039.59</v>
      </c>
      <c r="U3">
        <v>0.41</v>
      </c>
      <c r="V3">
        <v>0.72</v>
      </c>
      <c r="W3">
        <v>9.6199999999999992</v>
      </c>
      <c r="X3">
        <v>4.6900000000000004</v>
      </c>
      <c r="Y3">
        <v>2</v>
      </c>
      <c r="Z3">
        <v>10</v>
      </c>
      <c r="AA3">
        <v>365.57201379709119</v>
      </c>
      <c r="AB3">
        <v>500.19175717617998</v>
      </c>
      <c r="AC3">
        <v>452.45415789482502</v>
      </c>
      <c r="AD3">
        <v>365572.01379709132</v>
      </c>
      <c r="AE3">
        <v>500191.75717618002</v>
      </c>
      <c r="AF3">
        <v>2.6040175356406569E-6</v>
      </c>
      <c r="AG3">
        <v>13</v>
      </c>
      <c r="AH3">
        <v>452454.15789482498</v>
      </c>
    </row>
    <row r="4" spans="1:34" x14ac:dyDescent="0.25">
      <c r="A4">
        <v>2</v>
      </c>
      <c r="B4">
        <v>70</v>
      </c>
      <c r="C4" t="s">
        <v>34</v>
      </c>
      <c r="D4">
        <v>2.9049999999999998</v>
      </c>
      <c r="E4">
        <v>34.42</v>
      </c>
      <c r="F4">
        <v>30.03</v>
      </c>
      <c r="G4">
        <v>24.02</v>
      </c>
      <c r="H4">
        <v>0.37</v>
      </c>
      <c r="I4">
        <v>75</v>
      </c>
      <c r="J4">
        <v>144.54</v>
      </c>
      <c r="K4">
        <v>47.83</v>
      </c>
      <c r="L4">
        <v>3</v>
      </c>
      <c r="M4">
        <v>73</v>
      </c>
      <c r="N4">
        <v>23.71</v>
      </c>
      <c r="O4">
        <v>18060.849999999999</v>
      </c>
      <c r="P4">
        <v>306.14</v>
      </c>
      <c r="Q4">
        <v>2599.69</v>
      </c>
      <c r="R4">
        <v>214.92</v>
      </c>
      <c r="S4">
        <v>113.82</v>
      </c>
      <c r="T4">
        <v>45847.49</v>
      </c>
      <c r="U4">
        <v>0.53</v>
      </c>
      <c r="V4">
        <v>0.77</v>
      </c>
      <c r="W4">
        <v>9.5399999999999991</v>
      </c>
      <c r="X4">
        <v>2.75</v>
      </c>
      <c r="Y4">
        <v>2</v>
      </c>
      <c r="Z4">
        <v>10</v>
      </c>
      <c r="AA4">
        <v>312.30362050739762</v>
      </c>
      <c r="AB4">
        <v>427.30759144156627</v>
      </c>
      <c r="AC4">
        <v>386.52595464435382</v>
      </c>
      <c r="AD4">
        <v>312303.62050739757</v>
      </c>
      <c r="AE4">
        <v>427307.59144156642</v>
      </c>
      <c r="AF4">
        <v>2.8607461108936619E-6</v>
      </c>
      <c r="AG4">
        <v>12</v>
      </c>
      <c r="AH4">
        <v>386525.95464435383</v>
      </c>
    </row>
    <row r="5" spans="1:34" x14ac:dyDescent="0.25">
      <c r="A5">
        <v>3</v>
      </c>
      <c r="B5">
        <v>70</v>
      </c>
      <c r="C5" t="s">
        <v>34</v>
      </c>
      <c r="D5">
        <v>3.0451000000000001</v>
      </c>
      <c r="E5">
        <v>32.840000000000003</v>
      </c>
      <c r="F5">
        <v>29.14</v>
      </c>
      <c r="G5">
        <v>34.28</v>
      </c>
      <c r="H5">
        <v>0.49</v>
      </c>
      <c r="I5">
        <v>51</v>
      </c>
      <c r="J5">
        <v>145.91999999999999</v>
      </c>
      <c r="K5">
        <v>47.83</v>
      </c>
      <c r="L5">
        <v>4</v>
      </c>
      <c r="M5">
        <v>49</v>
      </c>
      <c r="N5">
        <v>24.09</v>
      </c>
      <c r="O5">
        <v>18230.349999999999</v>
      </c>
      <c r="P5">
        <v>278.26</v>
      </c>
      <c r="Q5">
        <v>2599.64</v>
      </c>
      <c r="R5">
        <v>185.47</v>
      </c>
      <c r="S5">
        <v>113.82</v>
      </c>
      <c r="T5">
        <v>31239.24</v>
      </c>
      <c r="U5">
        <v>0.61</v>
      </c>
      <c r="V5">
        <v>0.79</v>
      </c>
      <c r="W5">
        <v>9.49</v>
      </c>
      <c r="X5">
        <v>1.86</v>
      </c>
      <c r="Y5">
        <v>2</v>
      </c>
      <c r="Z5">
        <v>10</v>
      </c>
      <c r="AA5">
        <v>279.90072438331123</v>
      </c>
      <c r="AB5">
        <v>382.97251944970452</v>
      </c>
      <c r="AC5">
        <v>346.42215969873081</v>
      </c>
      <c r="AD5">
        <v>279900.72438331117</v>
      </c>
      <c r="AE5">
        <v>382972.51944970438</v>
      </c>
      <c r="AF5">
        <v>2.998711869976692E-6</v>
      </c>
      <c r="AG5">
        <v>11</v>
      </c>
      <c r="AH5">
        <v>346422.1596987308</v>
      </c>
    </row>
    <row r="6" spans="1:34" x14ac:dyDescent="0.25">
      <c r="A6">
        <v>4</v>
      </c>
      <c r="B6">
        <v>70</v>
      </c>
      <c r="C6" t="s">
        <v>34</v>
      </c>
      <c r="D6">
        <v>3.1168999999999998</v>
      </c>
      <c r="E6">
        <v>32.08</v>
      </c>
      <c r="F6">
        <v>28.73</v>
      </c>
      <c r="G6">
        <v>44.2</v>
      </c>
      <c r="H6">
        <v>0.6</v>
      </c>
      <c r="I6">
        <v>39</v>
      </c>
      <c r="J6">
        <v>147.30000000000001</v>
      </c>
      <c r="K6">
        <v>47.83</v>
      </c>
      <c r="L6">
        <v>5</v>
      </c>
      <c r="M6">
        <v>13</v>
      </c>
      <c r="N6">
        <v>24.47</v>
      </c>
      <c r="O6">
        <v>18400.38</v>
      </c>
      <c r="P6">
        <v>257.14</v>
      </c>
      <c r="Q6">
        <v>2600.0500000000002</v>
      </c>
      <c r="R6">
        <v>170.67</v>
      </c>
      <c r="S6">
        <v>113.82</v>
      </c>
      <c r="T6">
        <v>23903.13</v>
      </c>
      <c r="U6">
        <v>0.67</v>
      </c>
      <c r="V6">
        <v>0.8</v>
      </c>
      <c r="W6">
        <v>9.5</v>
      </c>
      <c r="X6">
        <v>1.45</v>
      </c>
      <c r="Y6">
        <v>2</v>
      </c>
      <c r="Z6">
        <v>10</v>
      </c>
      <c r="AA6">
        <v>265.54106714934068</v>
      </c>
      <c r="AB6">
        <v>363.32500291881939</v>
      </c>
      <c r="AC6">
        <v>328.64977457009081</v>
      </c>
      <c r="AD6">
        <v>265541.0671493407</v>
      </c>
      <c r="AE6">
        <v>363325.00291881937</v>
      </c>
      <c r="AF6">
        <v>3.069418090548865E-6</v>
      </c>
      <c r="AG6">
        <v>11</v>
      </c>
      <c r="AH6">
        <v>328649.77457009081</v>
      </c>
    </row>
    <row r="7" spans="1:34" x14ac:dyDescent="0.25">
      <c r="A7">
        <v>5</v>
      </c>
      <c r="B7">
        <v>70</v>
      </c>
      <c r="C7" t="s">
        <v>34</v>
      </c>
      <c r="D7">
        <v>3.1158999999999999</v>
      </c>
      <c r="E7">
        <v>32.090000000000003</v>
      </c>
      <c r="F7">
        <v>28.74</v>
      </c>
      <c r="G7">
        <v>44.21</v>
      </c>
      <c r="H7">
        <v>0.71</v>
      </c>
      <c r="I7">
        <v>39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18570.939999999999</v>
      </c>
      <c r="P7">
        <v>258.82</v>
      </c>
      <c r="Q7">
        <v>2600.16</v>
      </c>
      <c r="R7">
        <v>170.15</v>
      </c>
      <c r="S7">
        <v>113.82</v>
      </c>
      <c r="T7">
        <v>23639.279999999999</v>
      </c>
      <c r="U7">
        <v>0.67</v>
      </c>
      <c r="V7">
        <v>0.8</v>
      </c>
      <c r="W7">
        <v>9.5299999999999994</v>
      </c>
      <c r="X7">
        <v>1.46</v>
      </c>
      <c r="Y7">
        <v>2</v>
      </c>
      <c r="Z7">
        <v>10</v>
      </c>
      <c r="AA7">
        <v>266.35052588708561</v>
      </c>
      <c r="AB7">
        <v>364.43254007460109</v>
      </c>
      <c r="AC7">
        <v>329.65160993416282</v>
      </c>
      <c r="AD7">
        <v>266350.52588708547</v>
      </c>
      <c r="AE7">
        <v>364432.54007460107</v>
      </c>
      <c r="AF7">
        <v>3.0684333242456318E-6</v>
      </c>
      <c r="AG7">
        <v>11</v>
      </c>
      <c r="AH7">
        <v>329651.60993416281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AH9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1.6371</v>
      </c>
      <c r="E2">
        <v>61.08</v>
      </c>
      <c r="F2">
        <v>43.8</v>
      </c>
      <c r="G2">
        <v>6.29</v>
      </c>
      <c r="H2">
        <v>0.1</v>
      </c>
      <c r="I2">
        <v>418</v>
      </c>
      <c r="J2">
        <v>176.73</v>
      </c>
      <c r="K2">
        <v>52.44</v>
      </c>
      <c r="L2">
        <v>1</v>
      </c>
      <c r="M2">
        <v>416</v>
      </c>
      <c r="N2">
        <v>33.29</v>
      </c>
      <c r="O2">
        <v>22031.19</v>
      </c>
      <c r="P2">
        <v>572.29</v>
      </c>
      <c r="Q2">
        <v>2602.5100000000002</v>
      </c>
      <c r="R2">
        <v>676.36</v>
      </c>
      <c r="S2">
        <v>113.82</v>
      </c>
      <c r="T2">
        <v>274850.8</v>
      </c>
      <c r="U2">
        <v>0.17</v>
      </c>
      <c r="V2">
        <v>0.53</v>
      </c>
      <c r="W2">
        <v>10.09</v>
      </c>
      <c r="X2">
        <v>16.5</v>
      </c>
      <c r="Y2">
        <v>2</v>
      </c>
      <c r="Z2">
        <v>10</v>
      </c>
      <c r="AA2">
        <v>840.90040805470903</v>
      </c>
      <c r="AB2">
        <v>1150.5570362082181</v>
      </c>
      <c r="AC2">
        <v>1040.7494874894469</v>
      </c>
      <c r="AD2">
        <v>840900.40805470909</v>
      </c>
      <c r="AE2">
        <v>1150557.036208218</v>
      </c>
      <c r="AF2">
        <v>1.553529559386628E-6</v>
      </c>
      <c r="AG2">
        <v>20</v>
      </c>
      <c r="AH2">
        <v>1040749.487489447</v>
      </c>
    </row>
    <row r="3" spans="1:34" x14ac:dyDescent="0.25">
      <c r="A3">
        <v>1</v>
      </c>
      <c r="B3">
        <v>90</v>
      </c>
      <c r="C3" t="s">
        <v>34</v>
      </c>
      <c r="D3">
        <v>2.4417</v>
      </c>
      <c r="E3">
        <v>40.96</v>
      </c>
      <c r="F3">
        <v>33.1</v>
      </c>
      <c r="G3">
        <v>12.98</v>
      </c>
      <c r="H3">
        <v>0.2</v>
      </c>
      <c r="I3">
        <v>153</v>
      </c>
      <c r="J3">
        <v>178.21</v>
      </c>
      <c r="K3">
        <v>52.44</v>
      </c>
      <c r="L3">
        <v>2</v>
      </c>
      <c r="M3">
        <v>151</v>
      </c>
      <c r="N3">
        <v>33.770000000000003</v>
      </c>
      <c r="O3">
        <v>22213.89</v>
      </c>
      <c r="P3">
        <v>420.65</v>
      </c>
      <c r="Q3">
        <v>2600.04</v>
      </c>
      <c r="R3">
        <v>316.98</v>
      </c>
      <c r="S3">
        <v>113.82</v>
      </c>
      <c r="T3">
        <v>96483.72</v>
      </c>
      <c r="U3">
        <v>0.36</v>
      </c>
      <c r="V3">
        <v>0.7</v>
      </c>
      <c r="W3">
        <v>9.67</v>
      </c>
      <c r="X3">
        <v>5.81</v>
      </c>
      <c r="Y3">
        <v>2</v>
      </c>
      <c r="Z3">
        <v>10</v>
      </c>
      <c r="AA3">
        <v>453.50306720077151</v>
      </c>
      <c r="AB3">
        <v>620.50290368738808</v>
      </c>
      <c r="AC3">
        <v>561.28297744075792</v>
      </c>
      <c r="AD3">
        <v>453503.06720077147</v>
      </c>
      <c r="AE3">
        <v>620502.90368738805</v>
      </c>
      <c r="AF3">
        <v>2.317056456633273E-6</v>
      </c>
      <c r="AG3">
        <v>14</v>
      </c>
      <c r="AH3">
        <v>561282.97744075791</v>
      </c>
    </row>
    <row r="4" spans="1:34" x14ac:dyDescent="0.25">
      <c r="A4">
        <v>2</v>
      </c>
      <c r="B4">
        <v>90</v>
      </c>
      <c r="C4" t="s">
        <v>34</v>
      </c>
      <c r="D4">
        <v>2.7475000000000001</v>
      </c>
      <c r="E4">
        <v>36.4</v>
      </c>
      <c r="F4">
        <v>30.7</v>
      </c>
      <c r="G4">
        <v>20.02</v>
      </c>
      <c r="H4">
        <v>0.3</v>
      </c>
      <c r="I4">
        <v>92</v>
      </c>
      <c r="J4">
        <v>179.7</v>
      </c>
      <c r="K4">
        <v>52.44</v>
      </c>
      <c r="L4">
        <v>3</v>
      </c>
      <c r="M4">
        <v>90</v>
      </c>
      <c r="N4">
        <v>34.26</v>
      </c>
      <c r="O4">
        <v>22397.24</v>
      </c>
      <c r="P4">
        <v>377.79</v>
      </c>
      <c r="Q4">
        <v>2599.83</v>
      </c>
      <c r="R4">
        <v>237.34</v>
      </c>
      <c r="S4">
        <v>113.82</v>
      </c>
      <c r="T4">
        <v>56970.18</v>
      </c>
      <c r="U4">
        <v>0.48</v>
      </c>
      <c r="V4">
        <v>0.75</v>
      </c>
      <c r="W4">
        <v>9.56</v>
      </c>
      <c r="X4">
        <v>3.42</v>
      </c>
      <c r="Y4">
        <v>2</v>
      </c>
      <c r="Z4">
        <v>10</v>
      </c>
      <c r="AA4">
        <v>371.9072967601366</v>
      </c>
      <c r="AB4">
        <v>508.85997081917742</v>
      </c>
      <c r="AC4">
        <v>460.29508939364882</v>
      </c>
      <c r="AD4">
        <v>371907.29676013661</v>
      </c>
      <c r="AE4">
        <v>508859.97081917728</v>
      </c>
      <c r="AF4">
        <v>2.607246023098626E-6</v>
      </c>
      <c r="AG4">
        <v>12</v>
      </c>
      <c r="AH4">
        <v>460295.08939364878</v>
      </c>
    </row>
    <row r="5" spans="1:34" x14ac:dyDescent="0.25">
      <c r="A5">
        <v>3</v>
      </c>
      <c r="B5">
        <v>90</v>
      </c>
      <c r="C5" t="s">
        <v>34</v>
      </c>
      <c r="D5">
        <v>2.9116</v>
      </c>
      <c r="E5">
        <v>34.35</v>
      </c>
      <c r="F5">
        <v>29.65</v>
      </c>
      <c r="G5">
        <v>27.8</v>
      </c>
      <c r="H5">
        <v>0.39</v>
      </c>
      <c r="I5">
        <v>64</v>
      </c>
      <c r="J5">
        <v>181.19</v>
      </c>
      <c r="K5">
        <v>52.44</v>
      </c>
      <c r="L5">
        <v>4</v>
      </c>
      <c r="M5">
        <v>62</v>
      </c>
      <c r="N5">
        <v>34.75</v>
      </c>
      <c r="O5">
        <v>22581.25</v>
      </c>
      <c r="P5">
        <v>351.38</v>
      </c>
      <c r="Q5">
        <v>2599.61</v>
      </c>
      <c r="R5">
        <v>202.53</v>
      </c>
      <c r="S5">
        <v>113.82</v>
      </c>
      <c r="T5">
        <v>39705.449999999997</v>
      </c>
      <c r="U5">
        <v>0.56000000000000005</v>
      </c>
      <c r="V5">
        <v>0.78</v>
      </c>
      <c r="W5">
        <v>9.51</v>
      </c>
      <c r="X5">
        <v>2.37</v>
      </c>
      <c r="Y5">
        <v>2</v>
      </c>
      <c r="Z5">
        <v>10</v>
      </c>
      <c r="AA5">
        <v>341.93218661028919</v>
      </c>
      <c r="AB5">
        <v>467.84670270362727</v>
      </c>
      <c r="AC5">
        <v>423.19607002456371</v>
      </c>
      <c r="AD5">
        <v>341932.18661028933</v>
      </c>
      <c r="AE5">
        <v>467846.70270362741</v>
      </c>
      <c r="AF5">
        <v>2.7629690703745079E-6</v>
      </c>
      <c r="AG5">
        <v>12</v>
      </c>
      <c r="AH5">
        <v>423196.07002456358</v>
      </c>
    </row>
    <row r="6" spans="1:34" x14ac:dyDescent="0.25">
      <c r="A6">
        <v>4</v>
      </c>
      <c r="B6">
        <v>90</v>
      </c>
      <c r="C6" t="s">
        <v>34</v>
      </c>
      <c r="D6">
        <v>3.0095000000000001</v>
      </c>
      <c r="E6">
        <v>33.229999999999997</v>
      </c>
      <c r="F6">
        <v>29.07</v>
      </c>
      <c r="G6">
        <v>35.590000000000003</v>
      </c>
      <c r="H6">
        <v>0.49</v>
      </c>
      <c r="I6">
        <v>49</v>
      </c>
      <c r="J6">
        <v>182.69</v>
      </c>
      <c r="K6">
        <v>52.44</v>
      </c>
      <c r="L6">
        <v>5</v>
      </c>
      <c r="M6">
        <v>47</v>
      </c>
      <c r="N6">
        <v>35.25</v>
      </c>
      <c r="O6">
        <v>22766.06</v>
      </c>
      <c r="P6">
        <v>331.05</v>
      </c>
      <c r="Q6">
        <v>2599.34</v>
      </c>
      <c r="R6">
        <v>183.09</v>
      </c>
      <c r="S6">
        <v>113.82</v>
      </c>
      <c r="T6">
        <v>30060.639999999999</v>
      </c>
      <c r="U6">
        <v>0.62</v>
      </c>
      <c r="V6">
        <v>0.79</v>
      </c>
      <c r="W6">
        <v>9.49</v>
      </c>
      <c r="X6">
        <v>1.79</v>
      </c>
      <c r="Y6">
        <v>2</v>
      </c>
      <c r="Z6">
        <v>10</v>
      </c>
      <c r="AA6">
        <v>315.03472856836242</v>
      </c>
      <c r="AB6">
        <v>431.04441397856249</v>
      </c>
      <c r="AC6">
        <v>389.90614008308239</v>
      </c>
      <c r="AD6">
        <v>315034.72856836242</v>
      </c>
      <c r="AE6">
        <v>431044.41397856252</v>
      </c>
      <c r="AF6">
        <v>2.8558714855378772E-6</v>
      </c>
      <c r="AG6">
        <v>11</v>
      </c>
      <c r="AH6">
        <v>389906.14008308243</v>
      </c>
    </row>
    <row r="7" spans="1:34" x14ac:dyDescent="0.25">
      <c r="A7">
        <v>5</v>
      </c>
      <c r="B7">
        <v>90</v>
      </c>
      <c r="C7" t="s">
        <v>34</v>
      </c>
      <c r="D7">
        <v>3.0758000000000001</v>
      </c>
      <c r="E7">
        <v>32.51</v>
      </c>
      <c r="F7">
        <v>28.7</v>
      </c>
      <c r="G7">
        <v>44.16</v>
      </c>
      <c r="H7">
        <v>0.57999999999999996</v>
      </c>
      <c r="I7">
        <v>39</v>
      </c>
      <c r="J7">
        <v>184.19</v>
      </c>
      <c r="K7">
        <v>52.44</v>
      </c>
      <c r="L7">
        <v>6</v>
      </c>
      <c r="M7">
        <v>37</v>
      </c>
      <c r="N7">
        <v>35.75</v>
      </c>
      <c r="O7">
        <v>22951.43</v>
      </c>
      <c r="P7">
        <v>311.47000000000003</v>
      </c>
      <c r="Q7">
        <v>2599.5</v>
      </c>
      <c r="R7">
        <v>170.83</v>
      </c>
      <c r="S7">
        <v>113.82</v>
      </c>
      <c r="T7">
        <v>23978.21</v>
      </c>
      <c r="U7">
        <v>0.67</v>
      </c>
      <c r="V7">
        <v>0.8</v>
      </c>
      <c r="W7">
        <v>9.48</v>
      </c>
      <c r="X7">
        <v>1.43</v>
      </c>
      <c r="Y7">
        <v>2</v>
      </c>
      <c r="Z7">
        <v>10</v>
      </c>
      <c r="AA7">
        <v>300.79611545834928</v>
      </c>
      <c r="AB7">
        <v>411.5625153581658</v>
      </c>
      <c r="AC7">
        <v>372.28356652399992</v>
      </c>
      <c r="AD7">
        <v>300796.11545834929</v>
      </c>
      <c r="AE7">
        <v>411562.51535816578</v>
      </c>
      <c r="AF7">
        <v>2.918787012865061E-6</v>
      </c>
      <c r="AG7">
        <v>11</v>
      </c>
      <c r="AH7">
        <v>372283.56652399979</v>
      </c>
    </row>
    <row r="8" spans="1:34" x14ac:dyDescent="0.25">
      <c r="A8">
        <v>6</v>
      </c>
      <c r="B8">
        <v>90</v>
      </c>
      <c r="C8" t="s">
        <v>34</v>
      </c>
      <c r="D8">
        <v>3.1229</v>
      </c>
      <c r="E8">
        <v>32.020000000000003</v>
      </c>
      <c r="F8">
        <v>28.46</v>
      </c>
      <c r="G8">
        <v>53.37</v>
      </c>
      <c r="H8">
        <v>0.67</v>
      </c>
      <c r="I8">
        <v>32</v>
      </c>
      <c r="J8">
        <v>185.7</v>
      </c>
      <c r="K8">
        <v>52.44</v>
      </c>
      <c r="L8">
        <v>7</v>
      </c>
      <c r="M8">
        <v>20</v>
      </c>
      <c r="N8">
        <v>36.26</v>
      </c>
      <c r="O8">
        <v>23137.49</v>
      </c>
      <c r="P8">
        <v>294.11</v>
      </c>
      <c r="Q8">
        <v>2599.4499999999998</v>
      </c>
      <c r="R8">
        <v>162.5</v>
      </c>
      <c r="S8">
        <v>113.82</v>
      </c>
      <c r="T8">
        <v>19852.240000000002</v>
      </c>
      <c r="U8">
        <v>0.7</v>
      </c>
      <c r="V8">
        <v>0.81</v>
      </c>
      <c r="W8">
        <v>9.48</v>
      </c>
      <c r="X8">
        <v>1.19</v>
      </c>
      <c r="Y8">
        <v>2</v>
      </c>
      <c r="Z8">
        <v>10</v>
      </c>
      <c r="AA8">
        <v>289.59751042669512</v>
      </c>
      <c r="AB8">
        <v>396.24008990627061</v>
      </c>
      <c r="AC8">
        <v>358.42349185207439</v>
      </c>
      <c r="AD8">
        <v>289597.51042669511</v>
      </c>
      <c r="AE8">
        <v>396240.08990627062</v>
      </c>
      <c r="AF8">
        <v>2.9634826589753229E-6</v>
      </c>
      <c r="AG8">
        <v>11</v>
      </c>
      <c r="AH8">
        <v>358423.4918520744</v>
      </c>
    </row>
    <row r="9" spans="1:34" x14ac:dyDescent="0.25">
      <c r="A9">
        <v>7</v>
      </c>
      <c r="B9">
        <v>90</v>
      </c>
      <c r="C9" t="s">
        <v>34</v>
      </c>
      <c r="D9">
        <v>3.1381999999999999</v>
      </c>
      <c r="E9">
        <v>31.87</v>
      </c>
      <c r="F9">
        <v>28.38</v>
      </c>
      <c r="G9">
        <v>56.76</v>
      </c>
      <c r="H9">
        <v>0.76</v>
      </c>
      <c r="I9">
        <v>30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23324.240000000002</v>
      </c>
      <c r="P9">
        <v>291.08</v>
      </c>
      <c r="Q9">
        <v>2599.7800000000002</v>
      </c>
      <c r="R9">
        <v>158.46</v>
      </c>
      <c r="S9">
        <v>113.82</v>
      </c>
      <c r="T9">
        <v>17840.57</v>
      </c>
      <c r="U9">
        <v>0.72</v>
      </c>
      <c r="V9">
        <v>0.81</v>
      </c>
      <c r="W9">
        <v>9.5</v>
      </c>
      <c r="X9">
        <v>1.1000000000000001</v>
      </c>
      <c r="Y9">
        <v>2</v>
      </c>
      <c r="Z9">
        <v>10</v>
      </c>
      <c r="AA9">
        <v>287.15860018313191</v>
      </c>
      <c r="AB9">
        <v>392.90306531390121</v>
      </c>
      <c r="AC9">
        <v>355.40494820325728</v>
      </c>
      <c r="AD9">
        <v>287158.60018313187</v>
      </c>
      <c r="AE9">
        <v>392903.06531390123</v>
      </c>
      <c r="AF9">
        <v>2.9780016268200582E-6</v>
      </c>
      <c r="AG9">
        <v>11</v>
      </c>
      <c r="AH9">
        <v>355404.94820325729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2.3919999999999999</v>
      </c>
      <c r="E2">
        <v>41.81</v>
      </c>
      <c r="F2">
        <v>37.26</v>
      </c>
      <c r="G2">
        <v>8.57</v>
      </c>
      <c r="H2">
        <v>0.64</v>
      </c>
      <c r="I2">
        <v>261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108.38</v>
      </c>
      <c r="Q2">
        <v>2603.7399999999998</v>
      </c>
      <c r="R2">
        <v>443.52</v>
      </c>
      <c r="S2">
        <v>113.82</v>
      </c>
      <c r="T2">
        <v>159217.57999999999</v>
      </c>
      <c r="U2">
        <v>0.26</v>
      </c>
      <c r="V2">
        <v>0.62</v>
      </c>
      <c r="W2">
        <v>10.19</v>
      </c>
      <c r="X2">
        <v>9.9700000000000006</v>
      </c>
      <c r="Y2">
        <v>2</v>
      </c>
      <c r="Z2">
        <v>10</v>
      </c>
      <c r="AA2">
        <v>209.8872915636974</v>
      </c>
      <c r="AB2">
        <v>287.17705189111382</v>
      </c>
      <c r="AC2">
        <v>259.76927711423423</v>
      </c>
      <c r="AD2">
        <v>209887.29156369739</v>
      </c>
      <c r="AE2">
        <v>287177.05189111381</v>
      </c>
      <c r="AF2">
        <v>2.916680218153922E-6</v>
      </c>
      <c r="AG2">
        <v>14</v>
      </c>
      <c r="AH2">
        <v>259769.2771142342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2.3553000000000002</v>
      </c>
      <c r="E2">
        <v>42.46</v>
      </c>
      <c r="F2">
        <v>35.869999999999997</v>
      </c>
      <c r="G2">
        <v>9.61</v>
      </c>
      <c r="H2">
        <v>0.18</v>
      </c>
      <c r="I2">
        <v>224</v>
      </c>
      <c r="J2">
        <v>98.71</v>
      </c>
      <c r="K2">
        <v>39.72</v>
      </c>
      <c r="L2">
        <v>1</v>
      </c>
      <c r="M2">
        <v>222</v>
      </c>
      <c r="N2">
        <v>12.99</v>
      </c>
      <c r="O2">
        <v>12407.75</v>
      </c>
      <c r="P2">
        <v>308.48</v>
      </c>
      <c r="Q2">
        <v>2600.5700000000002</v>
      </c>
      <c r="R2">
        <v>410.32</v>
      </c>
      <c r="S2">
        <v>113.82</v>
      </c>
      <c r="T2">
        <v>142801.85</v>
      </c>
      <c r="U2">
        <v>0.28000000000000003</v>
      </c>
      <c r="V2">
        <v>0.64</v>
      </c>
      <c r="W2">
        <v>9.77</v>
      </c>
      <c r="X2">
        <v>8.58</v>
      </c>
      <c r="Y2">
        <v>2</v>
      </c>
      <c r="Z2">
        <v>10</v>
      </c>
      <c r="AA2">
        <v>374.48286831598392</v>
      </c>
      <c r="AB2">
        <v>512.38398144808525</v>
      </c>
      <c r="AC2">
        <v>463.48277339411368</v>
      </c>
      <c r="AD2">
        <v>374482.86831598391</v>
      </c>
      <c r="AE2">
        <v>512383.98144808528</v>
      </c>
      <c r="AF2">
        <v>2.461567287036626E-6</v>
      </c>
      <c r="AG2">
        <v>14</v>
      </c>
      <c r="AH2">
        <v>463482.77339411381</v>
      </c>
    </row>
    <row r="3" spans="1:34" x14ac:dyDescent="0.25">
      <c r="A3">
        <v>1</v>
      </c>
      <c r="B3">
        <v>45</v>
      </c>
      <c r="C3" t="s">
        <v>34</v>
      </c>
      <c r="D3">
        <v>2.9148999999999998</v>
      </c>
      <c r="E3">
        <v>34.31</v>
      </c>
      <c r="F3">
        <v>30.53</v>
      </c>
      <c r="G3">
        <v>21.06</v>
      </c>
      <c r="H3">
        <v>0.35</v>
      </c>
      <c r="I3">
        <v>87</v>
      </c>
      <c r="J3">
        <v>99.95</v>
      </c>
      <c r="K3">
        <v>39.72</v>
      </c>
      <c r="L3">
        <v>2</v>
      </c>
      <c r="M3">
        <v>85</v>
      </c>
      <c r="N3">
        <v>13.24</v>
      </c>
      <c r="O3">
        <v>12561.45</v>
      </c>
      <c r="P3">
        <v>237.45</v>
      </c>
      <c r="Q3">
        <v>2599.9299999999998</v>
      </c>
      <c r="R3">
        <v>231.58</v>
      </c>
      <c r="S3">
        <v>113.82</v>
      </c>
      <c r="T3">
        <v>54115.53</v>
      </c>
      <c r="U3">
        <v>0.49</v>
      </c>
      <c r="V3">
        <v>0.75</v>
      </c>
      <c r="W3">
        <v>9.56</v>
      </c>
      <c r="X3">
        <v>3.25</v>
      </c>
      <c r="Y3">
        <v>2</v>
      </c>
      <c r="Z3">
        <v>10</v>
      </c>
      <c r="AA3">
        <v>265.32164695868482</v>
      </c>
      <c r="AB3">
        <v>363.02478253382827</v>
      </c>
      <c r="AC3">
        <v>328.37820679728128</v>
      </c>
      <c r="AD3">
        <v>265321.64695868478</v>
      </c>
      <c r="AE3">
        <v>363024.78253382829</v>
      </c>
      <c r="AF3">
        <v>3.0464155245544349E-6</v>
      </c>
      <c r="AG3">
        <v>12</v>
      </c>
      <c r="AH3">
        <v>328378.20679728128</v>
      </c>
    </row>
    <row r="4" spans="1:34" x14ac:dyDescent="0.25">
      <c r="A4">
        <v>2</v>
      </c>
      <c r="B4">
        <v>45</v>
      </c>
      <c r="C4" t="s">
        <v>34</v>
      </c>
      <c r="D4">
        <v>3.0592000000000001</v>
      </c>
      <c r="E4">
        <v>32.69</v>
      </c>
      <c r="F4">
        <v>29.49</v>
      </c>
      <c r="G4">
        <v>29.99</v>
      </c>
      <c r="H4">
        <v>0.52</v>
      </c>
      <c r="I4">
        <v>59</v>
      </c>
      <c r="J4">
        <v>101.2</v>
      </c>
      <c r="K4">
        <v>39.72</v>
      </c>
      <c r="L4">
        <v>3</v>
      </c>
      <c r="M4">
        <v>1</v>
      </c>
      <c r="N4">
        <v>13.49</v>
      </c>
      <c r="O4">
        <v>12715.54</v>
      </c>
      <c r="P4">
        <v>212.35</v>
      </c>
      <c r="Q4">
        <v>2600.58</v>
      </c>
      <c r="R4">
        <v>194.22</v>
      </c>
      <c r="S4">
        <v>113.82</v>
      </c>
      <c r="T4">
        <v>35573.51</v>
      </c>
      <c r="U4">
        <v>0.59</v>
      </c>
      <c r="V4">
        <v>0.78</v>
      </c>
      <c r="W4">
        <v>9.58</v>
      </c>
      <c r="X4">
        <v>2.21</v>
      </c>
      <c r="Y4">
        <v>2</v>
      </c>
      <c r="Z4">
        <v>10</v>
      </c>
      <c r="AA4">
        <v>236.3889546241127</v>
      </c>
      <c r="AB4">
        <v>323.43779646121408</v>
      </c>
      <c r="AC4">
        <v>292.56934711485019</v>
      </c>
      <c r="AD4">
        <v>236388.9546241127</v>
      </c>
      <c r="AE4">
        <v>323437.79646121408</v>
      </c>
      <c r="AF4">
        <v>3.1972261047435339E-6</v>
      </c>
      <c r="AG4">
        <v>11</v>
      </c>
      <c r="AH4">
        <v>292569.34711485018</v>
      </c>
    </row>
    <row r="5" spans="1:34" x14ac:dyDescent="0.25">
      <c r="A5">
        <v>3</v>
      </c>
      <c r="B5">
        <v>45</v>
      </c>
      <c r="C5" t="s">
        <v>34</v>
      </c>
      <c r="D5">
        <v>3.0590000000000002</v>
      </c>
      <c r="E5">
        <v>32.69</v>
      </c>
      <c r="F5">
        <v>29.49</v>
      </c>
      <c r="G5">
        <v>29.99</v>
      </c>
      <c r="H5">
        <v>0.69</v>
      </c>
      <c r="I5">
        <v>59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214.78</v>
      </c>
      <c r="Q5">
        <v>2600.58</v>
      </c>
      <c r="R5">
        <v>194.22</v>
      </c>
      <c r="S5">
        <v>113.82</v>
      </c>
      <c r="T5">
        <v>35573.730000000003</v>
      </c>
      <c r="U5">
        <v>0.59</v>
      </c>
      <c r="V5">
        <v>0.78</v>
      </c>
      <c r="W5">
        <v>9.59</v>
      </c>
      <c r="X5">
        <v>2.21</v>
      </c>
      <c r="Y5">
        <v>2</v>
      </c>
      <c r="Z5">
        <v>10</v>
      </c>
      <c r="AA5">
        <v>237.4792829112622</v>
      </c>
      <c r="AB5">
        <v>324.92963172558052</v>
      </c>
      <c r="AC5">
        <v>293.91880371539003</v>
      </c>
      <c r="AD5">
        <v>237479.28291126221</v>
      </c>
      <c r="AE5">
        <v>324929.63172558049</v>
      </c>
      <c r="AF5">
        <v>3.197017081070369E-6</v>
      </c>
      <c r="AG5">
        <v>11</v>
      </c>
      <c r="AH5">
        <v>293918.80371538998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AH6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2.089</v>
      </c>
      <c r="E2">
        <v>47.87</v>
      </c>
      <c r="F2">
        <v>38.4</v>
      </c>
      <c r="G2">
        <v>8.0299999999999994</v>
      </c>
      <c r="H2">
        <v>0.14000000000000001</v>
      </c>
      <c r="I2">
        <v>287</v>
      </c>
      <c r="J2">
        <v>124.63</v>
      </c>
      <c r="K2">
        <v>45</v>
      </c>
      <c r="L2">
        <v>1</v>
      </c>
      <c r="M2">
        <v>285</v>
      </c>
      <c r="N2">
        <v>18.64</v>
      </c>
      <c r="O2">
        <v>15605.44</v>
      </c>
      <c r="P2">
        <v>393.89</v>
      </c>
      <c r="Q2">
        <v>2601.38</v>
      </c>
      <c r="R2">
        <v>495.18</v>
      </c>
      <c r="S2">
        <v>113.82</v>
      </c>
      <c r="T2">
        <v>184917.11</v>
      </c>
      <c r="U2">
        <v>0.23</v>
      </c>
      <c r="V2">
        <v>0.6</v>
      </c>
      <c r="W2">
        <v>9.8800000000000008</v>
      </c>
      <c r="X2">
        <v>11.11</v>
      </c>
      <c r="Y2">
        <v>2</v>
      </c>
      <c r="Z2">
        <v>10</v>
      </c>
      <c r="AA2">
        <v>501.76699024894492</v>
      </c>
      <c r="AB2">
        <v>686.53973245590862</v>
      </c>
      <c r="AC2">
        <v>621.01734395488211</v>
      </c>
      <c r="AD2">
        <v>501766.9902489449</v>
      </c>
      <c r="AE2">
        <v>686539.73245590867</v>
      </c>
      <c r="AF2">
        <v>2.1020039645272661E-6</v>
      </c>
      <c r="AG2">
        <v>16</v>
      </c>
      <c r="AH2">
        <v>621017.34395488212</v>
      </c>
    </row>
    <row r="3" spans="1:34" x14ac:dyDescent="0.25">
      <c r="A3">
        <v>1</v>
      </c>
      <c r="B3">
        <v>60</v>
      </c>
      <c r="C3" t="s">
        <v>34</v>
      </c>
      <c r="D3">
        <v>2.7450000000000001</v>
      </c>
      <c r="E3">
        <v>36.43</v>
      </c>
      <c r="F3">
        <v>31.46</v>
      </c>
      <c r="G3">
        <v>17.010000000000002</v>
      </c>
      <c r="H3">
        <v>0.28000000000000003</v>
      </c>
      <c r="I3">
        <v>111</v>
      </c>
      <c r="J3">
        <v>125.95</v>
      </c>
      <c r="K3">
        <v>45</v>
      </c>
      <c r="L3">
        <v>2</v>
      </c>
      <c r="M3">
        <v>109</v>
      </c>
      <c r="N3">
        <v>18.95</v>
      </c>
      <c r="O3">
        <v>15767.7</v>
      </c>
      <c r="P3">
        <v>304.57</v>
      </c>
      <c r="Q3">
        <v>2599.6999999999998</v>
      </c>
      <c r="R3">
        <v>262.62</v>
      </c>
      <c r="S3">
        <v>113.82</v>
      </c>
      <c r="T3">
        <v>69516.89</v>
      </c>
      <c r="U3">
        <v>0.43</v>
      </c>
      <c r="V3">
        <v>0.73</v>
      </c>
      <c r="W3">
        <v>9.6</v>
      </c>
      <c r="X3">
        <v>4.18</v>
      </c>
      <c r="Y3">
        <v>2</v>
      </c>
      <c r="Z3">
        <v>10</v>
      </c>
      <c r="AA3">
        <v>321.10927922031038</v>
      </c>
      <c r="AB3">
        <v>439.35588217081869</v>
      </c>
      <c r="AC3">
        <v>397.42437341628852</v>
      </c>
      <c r="AD3">
        <v>321109.27922031039</v>
      </c>
      <c r="AE3">
        <v>439355.88217081869</v>
      </c>
      <c r="AF3">
        <v>2.7620875455372639E-6</v>
      </c>
      <c r="AG3">
        <v>12</v>
      </c>
      <c r="AH3">
        <v>397424.37341628852</v>
      </c>
    </row>
    <row r="4" spans="1:34" x14ac:dyDescent="0.25">
      <c r="A4">
        <v>2</v>
      </c>
      <c r="B4">
        <v>60</v>
      </c>
      <c r="C4" t="s">
        <v>34</v>
      </c>
      <c r="D4">
        <v>2.9864999999999999</v>
      </c>
      <c r="E4">
        <v>33.479999999999997</v>
      </c>
      <c r="F4">
        <v>29.69</v>
      </c>
      <c r="G4">
        <v>27.41</v>
      </c>
      <c r="H4">
        <v>0.42</v>
      </c>
      <c r="I4">
        <v>65</v>
      </c>
      <c r="J4">
        <v>127.27</v>
      </c>
      <c r="K4">
        <v>45</v>
      </c>
      <c r="L4">
        <v>3</v>
      </c>
      <c r="M4">
        <v>63</v>
      </c>
      <c r="N4">
        <v>19.27</v>
      </c>
      <c r="O4">
        <v>15930.42</v>
      </c>
      <c r="P4">
        <v>266.8</v>
      </c>
      <c r="Q4">
        <v>2599.7600000000002</v>
      </c>
      <c r="R4">
        <v>203.71</v>
      </c>
      <c r="S4">
        <v>113.82</v>
      </c>
      <c r="T4">
        <v>40291.64</v>
      </c>
      <c r="U4">
        <v>0.56000000000000005</v>
      </c>
      <c r="V4">
        <v>0.77</v>
      </c>
      <c r="W4">
        <v>9.52</v>
      </c>
      <c r="X4">
        <v>2.41</v>
      </c>
      <c r="Y4">
        <v>2</v>
      </c>
      <c r="Z4">
        <v>10</v>
      </c>
      <c r="AA4">
        <v>274.20765015738391</v>
      </c>
      <c r="AB4">
        <v>375.18300413308202</v>
      </c>
      <c r="AC4">
        <v>339.37606479127328</v>
      </c>
      <c r="AD4">
        <v>274207.65015738388</v>
      </c>
      <c r="AE4">
        <v>375183.00413308199</v>
      </c>
      <c r="AF4">
        <v>3.0050908760462799E-6</v>
      </c>
      <c r="AG4">
        <v>11</v>
      </c>
      <c r="AH4">
        <v>339376.06479127333</v>
      </c>
    </row>
    <row r="5" spans="1:34" x14ac:dyDescent="0.25">
      <c r="A5">
        <v>3</v>
      </c>
      <c r="B5">
        <v>60</v>
      </c>
      <c r="C5" t="s">
        <v>34</v>
      </c>
      <c r="D5">
        <v>3.097</v>
      </c>
      <c r="E5">
        <v>32.29</v>
      </c>
      <c r="F5">
        <v>28.98</v>
      </c>
      <c r="G5">
        <v>37.799999999999997</v>
      </c>
      <c r="H5">
        <v>0.55000000000000004</v>
      </c>
      <c r="I5">
        <v>46</v>
      </c>
      <c r="J5">
        <v>128.59</v>
      </c>
      <c r="K5">
        <v>45</v>
      </c>
      <c r="L5">
        <v>4</v>
      </c>
      <c r="M5">
        <v>16</v>
      </c>
      <c r="N5">
        <v>19.59</v>
      </c>
      <c r="O5">
        <v>16093.6</v>
      </c>
      <c r="P5">
        <v>241.01</v>
      </c>
      <c r="Q5">
        <v>2599.4499999999998</v>
      </c>
      <c r="R5">
        <v>178.7</v>
      </c>
      <c r="S5">
        <v>113.82</v>
      </c>
      <c r="T5">
        <v>27879.03</v>
      </c>
      <c r="U5">
        <v>0.64</v>
      </c>
      <c r="V5">
        <v>0.79</v>
      </c>
      <c r="W5">
        <v>9.5299999999999994</v>
      </c>
      <c r="X5">
        <v>1.7</v>
      </c>
      <c r="Y5">
        <v>2</v>
      </c>
      <c r="Z5">
        <v>10</v>
      </c>
      <c r="AA5">
        <v>254.99150391634231</v>
      </c>
      <c r="AB5">
        <v>348.89062508938338</v>
      </c>
      <c r="AC5">
        <v>315.59299350202463</v>
      </c>
      <c r="AD5">
        <v>254991.50391634231</v>
      </c>
      <c r="AE5">
        <v>348890.62508938351</v>
      </c>
      <c r="AF5">
        <v>3.1162787353475069E-6</v>
      </c>
      <c r="AG5">
        <v>11</v>
      </c>
      <c r="AH5">
        <v>315592.99350202462</v>
      </c>
    </row>
    <row r="6" spans="1:34" x14ac:dyDescent="0.25">
      <c r="A6">
        <v>4</v>
      </c>
      <c r="B6">
        <v>60</v>
      </c>
      <c r="C6" t="s">
        <v>34</v>
      </c>
      <c r="D6">
        <v>3.1006999999999998</v>
      </c>
      <c r="E6">
        <v>32.25</v>
      </c>
      <c r="F6">
        <v>28.97</v>
      </c>
      <c r="G6">
        <v>38.619999999999997</v>
      </c>
      <c r="H6">
        <v>0.68</v>
      </c>
      <c r="I6">
        <v>45</v>
      </c>
      <c r="J6">
        <v>129.91999999999999</v>
      </c>
      <c r="K6">
        <v>45</v>
      </c>
      <c r="L6">
        <v>5</v>
      </c>
      <c r="M6">
        <v>0</v>
      </c>
      <c r="N6">
        <v>19.920000000000002</v>
      </c>
      <c r="O6">
        <v>16257.24</v>
      </c>
      <c r="P6">
        <v>241.16</v>
      </c>
      <c r="Q6">
        <v>2600.0500000000002</v>
      </c>
      <c r="R6">
        <v>177.47</v>
      </c>
      <c r="S6">
        <v>113.82</v>
      </c>
      <c r="T6">
        <v>27269.18</v>
      </c>
      <c r="U6">
        <v>0.64</v>
      </c>
      <c r="V6">
        <v>0.79</v>
      </c>
      <c r="W6">
        <v>9.5500000000000007</v>
      </c>
      <c r="X6">
        <v>1.69</v>
      </c>
      <c r="Y6">
        <v>2</v>
      </c>
      <c r="Z6">
        <v>10</v>
      </c>
      <c r="AA6">
        <v>254.8434888611938</v>
      </c>
      <c r="AB6">
        <v>348.68810436096612</v>
      </c>
      <c r="AC6">
        <v>315.40980106768768</v>
      </c>
      <c r="AD6">
        <v>254843.48886119379</v>
      </c>
      <c r="AE6">
        <v>348688.10436096613</v>
      </c>
      <c r="AF6">
        <v>3.1200017677403991E-6</v>
      </c>
      <c r="AG6">
        <v>11</v>
      </c>
      <c r="AH6">
        <v>315409.80106768769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AH8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1.7825</v>
      </c>
      <c r="E2">
        <v>56.1</v>
      </c>
      <c r="F2">
        <v>41.82</v>
      </c>
      <c r="G2">
        <v>6.76</v>
      </c>
      <c r="H2">
        <v>0.11</v>
      </c>
      <c r="I2">
        <v>371</v>
      </c>
      <c r="J2">
        <v>159.12</v>
      </c>
      <c r="K2">
        <v>50.28</v>
      </c>
      <c r="L2">
        <v>1</v>
      </c>
      <c r="M2">
        <v>369</v>
      </c>
      <c r="N2">
        <v>27.84</v>
      </c>
      <c r="O2">
        <v>19859.16</v>
      </c>
      <c r="P2">
        <v>509.12</v>
      </c>
      <c r="Q2">
        <v>2601.12</v>
      </c>
      <c r="R2">
        <v>609.77</v>
      </c>
      <c r="S2">
        <v>113.82</v>
      </c>
      <c r="T2">
        <v>241789.36</v>
      </c>
      <c r="U2">
        <v>0.19</v>
      </c>
      <c r="V2">
        <v>0.55000000000000004</v>
      </c>
      <c r="W2">
        <v>10.02</v>
      </c>
      <c r="X2">
        <v>14.53</v>
      </c>
      <c r="Y2">
        <v>2</v>
      </c>
      <c r="Z2">
        <v>10</v>
      </c>
      <c r="AA2">
        <v>711.78438080182866</v>
      </c>
      <c r="AB2">
        <v>973.89479152372223</v>
      </c>
      <c r="AC2">
        <v>880.94763949062224</v>
      </c>
      <c r="AD2">
        <v>711784.38080182869</v>
      </c>
      <c r="AE2">
        <v>973894.79152372223</v>
      </c>
      <c r="AF2">
        <v>1.721642874196658E-6</v>
      </c>
      <c r="AG2">
        <v>19</v>
      </c>
      <c r="AH2">
        <v>880947.63949062221</v>
      </c>
    </row>
    <row r="3" spans="1:34" x14ac:dyDescent="0.25">
      <c r="A3">
        <v>1</v>
      </c>
      <c r="B3">
        <v>80</v>
      </c>
      <c r="C3" t="s">
        <v>34</v>
      </c>
      <c r="D3">
        <v>2.5440999999999998</v>
      </c>
      <c r="E3">
        <v>39.31</v>
      </c>
      <c r="F3">
        <v>32.5</v>
      </c>
      <c r="G3">
        <v>14.03</v>
      </c>
      <c r="H3">
        <v>0.22</v>
      </c>
      <c r="I3">
        <v>139</v>
      </c>
      <c r="J3">
        <v>160.54</v>
      </c>
      <c r="K3">
        <v>50.28</v>
      </c>
      <c r="L3">
        <v>2</v>
      </c>
      <c r="M3">
        <v>137</v>
      </c>
      <c r="N3">
        <v>28.26</v>
      </c>
      <c r="O3">
        <v>20034.400000000001</v>
      </c>
      <c r="P3">
        <v>382.35</v>
      </c>
      <c r="Q3">
        <v>2600.06</v>
      </c>
      <c r="R3">
        <v>297.67</v>
      </c>
      <c r="S3">
        <v>113.82</v>
      </c>
      <c r="T3">
        <v>86901.31</v>
      </c>
      <c r="U3">
        <v>0.38</v>
      </c>
      <c r="V3">
        <v>0.71</v>
      </c>
      <c r="W3">
        <v>9.64</v>
      </c>
      <c r="X3">
        <v>5.22</v>
      </c>
      <c r="Y3">
        <v>2</v>
      </c>
      <c r="Z3">
        <v>10</v>
      </c>
      <c r="AA3">
        <v>403.68415672999231</v>
      </c>
      <c r="AB3">
        <v>552.33847252605472</v>
      </c>
      <c r="AC3">
        <v>499.62406392008228</v>
      </c>
      <c r="AD3">
        <v>403684.15672999219</v>
      </c>
      <c r="AE3">
        <v>552338.47252605471</v>
      </c>
      <c r="AF3">
        <v>2.4572407496458451E-6</v>
      </c>
      <c r="AG3">
        <v>13</v>
      </c>
      <c r="AH3">
        <v>499624.06392008229</v>
      </c>
    </row>
    <row r="4" spans="1:34" x14ac:dyDescent="0.25">
      <c r="A4">
        <v>2</v>
      </c>
      <c r="B4">
        <v>80</v>
      </c>
      <c r="C4" t="s">
        <v>34</v>
      </c>
      <c r="D4">
        <v>2.8292999999999999</v>
      </c>
      <c r="E4">
        <v>35.340000000000003</v>
      </c>
      <c r="F4">
        <v>30.35</v>
      </c>
      <c r="G4">
        <v>21.94</v>
      </c>
      <c r="H4">
        <v>0.33</v>
      </c>
      <c r="I4">
        <v>83</v>
      </c>
      <c r="J4">
        <v>161.97</v>
      </c>
      <c r="K4">
        <v>50.28</v>
      </c>
      <c r="L4">
        <v>3</v>
      </c>
      <c r="M4">
        <v>81</v>
      </c>
      <c r="N4">
        <v>28.69</v>
      </c>
      <c r="O4">
        <v>20210.21</v>
      </c>
      <c r="P4">
        <v>342.44</v>
      </c>
      <c r="Q4">
        <v>2599.8000000000002</v>
      </c>
      <c r="R4">
        <v>225.38</v>
      </c>
      <c r="S4">
        <v>113.82</v>
      </c>
      <c r="T4">
        <v>51037.440000000002</v>
      </c>
      <c r="U4">
        <v>0.5</v>
      </c>
      <c r="V4">
        <v>0.76</v>
      </c>
      <c r="W4">
        <v>9.5500000000000007</v>
      </c>
      <c r="X4">
        <v>3.07</v>
      </c>
      <c r="Y4">
        <v>2</v>
      </c>
      <c r="Z4">
        <v>10</v>
      </c>
      <c r="AA4">
        <v>341.39927137813578</v>
      </c>
      <c r="AB4">
        <v>467.11754457243421</v>
      </c>
      <c r="AC4">
        <v>422.53650172203157</v>
      </c>
      <c r="AD4">
        <v>341399.27137813577</v>
      </c>
      <c r="AE4">
        <v>467117.54457243421</v>
      </c>
      <c r="AF4">
        <v>2.7327036095173109E-6</v>
      </c>
      <c r="AG4">
        <v>12</v>
      </c>
      <c r="AH4">
        <v>422536.50172203162</v>
      </c>
    </row>
    <row r="5" spans="1:34" x14ac:dyDescent="0.25">
      <c r="A5">
        <v>3</v>
      </c>
      <c r="B5">
        <v>80</v>
      </c>
      <c r="C5" t="s">
        <v>34</v>
      </c>
      <c r="D5">
        <v>2.9718</v>
      </c>
      <c r="E5">
        <v>33.65</v>
      </c>
      <c r="F5">
        <v>29.46</v>
      </c>
      <c r="G5">
        <v>30.47</v>
      </c>
      <c r="H5">
        <v>0.43</v>
      </c>
      <c r="I5">
        <v>58</v>
      </c>
      <c r="J5">
        <v>163.4</v>
      </c>
      <c r="K5">
        <v>50.28</v>
      </c>
      <c r="L5">
        <v>4</v>
      </c>
      <c r="M5">
        <v>56</v>
      </c>
      <c r="N5">
        <v>29.12</v>
      </c>
      <c r="O5">
        <v>20386.62</v>
      </c>
      <c r="P5">
        <v>317.44</v>
      </c>
      <c r="Q5">
        <v>2599.4499999999998</v>
      </c>
      <c r="R5">
        <v>195.79</v>
      </c>
      <c r="S5">
        <v>113.82</v>
      </c>
      <c r="T5">
        <v>36366.19</v>
      </c>
      <c r="U5">
        <v>0.57999999999999996</v>
      </c>
      <c r="V5">
        <v>0.78</v>
      </c>
      <c r="W5">
        <v>9.51</v>
      </c>
      <c r="X5">
        <v>2.1800000000000002</v>
      </c>
      <c r="Y5">
        <v>2</v>
      </c>
      <c r="Z5">
        <v>10</v>
      </c>
      <c r="AA5">
        <v>307.99914066245492</v>
      </c>
      <c r="AB5">
        <v>421.41801221746749</v>
      </c>
      <c r="AC5">
        <v>381.19846859532652</v>
      </c>
      <c r="AD5">
        <v>307999.14066245488</v>
      </c>
      <c r="AE5">
        <v>421418.01221746748</v>
      </c>
      <c r="AF5">
        <v>2.8703384535975482E-6</v>
      </c>
      <c r="AG5">
        <v>11</v>
      </c>
      <c r="AH5">
        <v>381198.46859532653</v>
      </c>
    </row>
    <row r="6" spans="1:34" x14ac:dyDescent="0.25">
      <c r="A6">
        <v>4</v>
      </c>
      <c r="B6">
        <v>80</v>
      </c>
      <c r="C6" t="s">
        <v>34</v>
      </c>
      <c r="D6">
        <v>3.0642999999999998</v>
      </c>
      <c r="E6">
        <v>32.630000000000003</v>
      </c>
      <c r="F6">
        <v>28.89</v>
      </c>
      <c r="G6">
        <v>39.4</v>
      </c>
      <c r="H6">
        <v>0.54</v>
      </c>
      <c r="I6">
        <v>44</v>
      </c>
      <c r="J6">
        <v>164.83</v>
      </c>
      <c r="K6">
        <v>50.28</v>
      </c>
      <c r="L6">
        <v>5</v>
      </c>
      <c r="M6">
        <v>42</v>
      </c>
      <c r="N6">
        <v>29.55</v>
      </c>
      <c r="O6">
        <v>20563.61</v>
      </c>
      <c r="P6">
        <v>294.38</v>
      </c>
      <c r="Q6">
        <v>2599.64</v>
      </c>
      <c r="R6">
        <v>177.04</v>
      </c>
      <c r="S6">
        <v>113.82</v>
      </c>
      <c r="T6">
        <v>27062.59</v>
      </c>
      <c r="U6">
        <v>0.64</v>
      </c>
      <c r="V6">
        <v>0.8</v>
      </c>
      <c r="W6">
        <v>9.49</v>
      </c>
      <c r="X6">
        <v>1.61</v>
      </c>
      <c r="Y6">
        <v>2</v>
      </c>
      <c r="Z6">
        <v>10</v>
      </c>
      <c r="AA6">
        <v>290.06095609274217</v>
      </c>
      <c r="AB6">
        <v>396.8741967123359</v>
      </c>
      <c r="AC6">
        <v>358.99708039454322</v>
      </c>
      <c r="AD6">
        <v>290060.95609274221</v>
      </c>
      <c r="AE6">
        <v>396874.19671233592</v>
      </c>
      <c r="AF6">
        <v>2.959680369930334E-6</v>
      </c>
      <c r="AG6">
        <v>11</v>
      </c>
      <c r="AH6">
        <v>358997.08039454318</v>
      </c>
    </row>
    <row r="7" spans="1:34" x14ac:dyDescent="0.25">
      <c r="A7">
        <v>5</v>
      </c>
      <c r="B7">
        <v>80</v>
      </c>
      <c r="C7" t="s">
        <v>34</v>
      </c>
      <c r="D7">
        <v>3.1221999999999999</v>
      </c>
      <c r="E7">
        <v>32.03</v>
      </c>
      <c r="F7">
        <v>28.58</v>
      </c>
      <c r="G7">
        <v>48.99</v>
      </c>
      <c r="H7">
        <v>0.64</v>
      </c>
      <c r="I7">
        <v>35</v>
      </c>
      <c r="J7">
        <v>166.27</v>
      </c>
      <c r="K7">
        <v>50.28</v>
      </c>
      <c r="L7">
        <v>6</v>
      </c>
      <c r="M7">
        <v>17</v>
      </c>
      <c r="N7">
        <v>29.99</v>
      </c>
      <c r="O7">
        <v>20741.2</v>
      </c>
      <c r="P7">
        <v>273.88</v>
      </c>
      <c r="Q7">
        <v>2599.5100000000002</v>
      </c>
      <c r="R7">
        <v>165.67</v>
      </c>
      <c r="S7">
        <v>113.82</v>
      </c>
      <c r="T7">
        <v>21420.35</v>
      </c>
      <c r="U7">
        <v>0.69</v>
      </c>
      <c r="V7">
        <v>0.8</v>
      </c>
      <c r="W7">
        <v>9.5</v>
      </c>
      <c r="X7">
        <v>1.3</v>
      </c>
      <c r="Y7">
        <v>2</v>
      </c>
      <c r="Z7">
        <v>10</v>
      </c>
      <c r="AA7">
        <v>276.83271874970728</v>
      </c>
      <c r="AB7">
        <v>378.7747387909518</v>
      </c>
      <c r="AC7">
        <v>342.62500933442738</v>
      </c>
      <c r="AD7">
        <v>276832.71874970727</v>
      </c>
      <c r="AE7">
        <v>378774.73879095179</v>
      </c>
      <c r="AF7">
        <v>3.0156035802618829E-6</v>
      </c>
      <c r="AG7">
        <v>11</v>
      </c>
      <c r="AH7">
        <v>342625.00933442742</v>
      </c>
    </row>
    <row r="8" spans="1:34" x14ac:dyDescent="0.25">
      <c r="A8">
        <v>6</v>
      </c>
      <c r="B8">
        <v>80</v>
      </c>
      <c r="C8" t="s">
        <v>34</v>
      </c>
      <c r="D8">
        <v>3.129</v>
      </c>
      <c r="E8">
        <v>31.96</v>
      </c>
      <c r="F8">
        <v>28.54</v>
      </c>
      <c r="G8">
        <v>50.36</v>
      </c>
      <c r="H8">
        <v>0.74</v>
      </c>
      <c r="I8">
        <v>34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275.25</v>
      </c>
      <c r="Q8">
        <v>2599.87</v>
      </c>
      <c r="R8">
        <v>163.97</v>
      </c>
      <c r="S8">
        <v>113.82</v>
      </c>
      <c r="T8">
        <v>20577.98</v>
      </c>
      <c r="U8">
        <v>0.69</v>
      </c>
      <c r="V8">
        <v>0.81</v>
      </c>
      <c r="W8">
        <v>9.51</v>
      </c>
      <c r="X8">
        <v>1.26</v>
      </c>
      <c r="Y8">
        <v>2</v>
      </c>
      <c r="Z8">
        <v>10</v>
      </c>
      <c r="AA8">
        <v>276.94592929627129</v>
      </c>
      <c r="AB8">
        <v>378.92963845525742</v>
      </c>
      <c r="AC8">
        <v>342.76512559217463</v>
      </c>
      <c r="AD8">
        <v>276945.92929627129</v>
      </c>
      <c r="AE8">
        <v>378929.6384552574</v>
      </c>
      <c r="AF8">
        <v>3.0221714184355371E-6</v>
      </c>
      <c r="AG8">
        <v>11</v>
      </c>
      <c r="AH8">
        <v>342765.12559217459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2.5525000000000002</v>
      </c>
      <c r="E2">
        <v>39.18</v>
      </c>
      <c r="F2">
        <v>34.17</v>
      </c>
      <c r="G2">
        <v>11.33</v>
      </c>
      <c r="H2">
        <v>0.22</v>
      </c>
      <c r="I2">
        <v>181</v>
      </c>
      <c r="J2">
        <v>80.84</v>
      </c>
      <c r="K2">
        <v>35.1</v>
      </c>
      <c r="L2">
        <v>1</v>
      </c>
      <c r="M2">
        <v>179</v>
      </c>
      <c r="N2">
        <v>9.74</v>
      </c>
      <c r="O2">
        <v>10204.209999999999</v>
      </c>
      <c r="P2">
        <v>248.78</v>
      </c>
      <c r="Q2">
        <v>2600.85</v>
      </c>
      <c r="R2">
        <v>353.49</v>
      </c>
      <c r="S2">
        <v>113.82</v>
      </c>
      <c r="T2">
        <v>114598.75</v>
      </c>
      <c r="U2">
        <v>0.32</v>
      </c>
      <c r="V2">
        <v>0.67</v>
      </c>
      <c r="W2">
        <v>9.6999999999999993</v>
      </c>
      <c r="X2">
        <v>6.88</v>
      </c>
      <c r="Y2">
        <v>2</v>
      </c>
      <c r="Z2">
        <v>10</v>
      </c>
      <c r="AA2">
        <v>301.62882563416667</v>
      </c>
      <c r="AB2">
        <v>412.70186615729932</v>
      </c>
      <c r="AC2">
        <v>373.31417928195287</v>
      </c>
      <c r="AD2">
        <v>301628.82563416671</v>
      </c>
      <c r="AE2">
        <v>412701.86615729932</v>
      </c>
      <c r="AF2">
        <v>2.7509758740605958E-6</v>
      </c>
      <c r="AG2">
        <v>13</v>
      </c>
      <c r="AH2">
        <v>373314.17928195291</v>
      </c>
    </row>
    <row r="3" spans="1:34" x14ac:dyDescent="0.25">
      <c r="A3">
        <v>1</v>
      </c>
      <c r="B3">
        <v>35</v>
      </c>
      <c r="C3" t="s">
        <v>34</v>
      </c>
      <c r="D3">
        <v>2.9967000000000001</v>
      </c>
      <c r="E3">
        <v>33.369999999999997</v>
      </c>
      <c r="F3">
        <v>30.17</v>
      </c>
      <c r="G3">
        <v>23.82</v>
      </c>
      <c r="H3">
        <v>0.43</v>
      </c>
      <c r="I3">
        <v>76</v>
      </c>
      <c r="J3">
        <v>82.04</v>
      </c>
      <c r="K3">
        <v>35.1</v>
      </c>
      <c r="L3">
        <v>2</v>
      </c>
      <c r="M3">
        <v>10</v>
      </c>
      <c r="N3">
        <v>9.94</v>
      </c>
      <c r="O3">
        <v>10352.530000000001</v>
      </c>
      <c r="P3">
        <v>191.88</v>
      </c>
      <c r="Q3">
        <v>2601.09</v>
      </c>
      <c r="R3">
        <v>216.17</v>
      </c>
      <c r="S3">
        <v>113.82</v>
      </c>
      <c r="T3">
        <v>46466.25</v>
      </c>
      <c r="U3">
        <v>0.53</v>
      </c>
      <c r="V3">
        <v>0.76</v>
      </c>
      <c r="W3">
        <v>9.64</v>
      </c>
      <c r="X3">
        <v>2.89</v>
      </c>
      <c r="Y3">
        <v>2</v>
      </c>
      <c r="Z3">
        <v>10</v>
      </c>
      <c r="AA3">
        <v>224.200086021093</v>
      </c>
      <c r="AB3">
        <v>306.76044870363972</v>
      </c>
      <c r="AC3">
        <v>277.48366202044878</v>
      </c>
      <c r="AD3">
        <v>224200.08602109301</v>
      </c>
      <c r="AE3">
        <v>306760.44870363967</v>
      </c>
      <c r="AF3">
        <v>3.229715730380955E-6</v>
      </c>
      <c r="AG3">
        <v>11</v>
      </c>
      <c r="AH3">
        <v>277483.66202044883</v>
      </c>
    </row>
    <row r="4" spans="1:34" x14ac:dyDescent="0.25">
      <c r="A4">
        <v>2</v>
      </c>
      <c r="B4">
        <v>35</v>
      </c>
      <c r="C4" t="s">
        <v>34</v>
      </c>
      <c r="D4">
        <v>2.9975999999999998</v>
      </c>
      <c r="E4">
        <v>33.36</v>
      </c>
      <c r="F4">
        <v>30.16</v>
      </c>
      <c r="G4">
        <v>23.81</v>
      </c>
      <c r="H4">
        <v>0.63</v>
      </c>
      <c r="I4">
        <v>76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194.38</v>
      </c>
      <c r="Q4">
        <v>2601.2800000000002</v>
      </c>
      <c r="R4">
        <v>215.83</v>
      </c>
      <c r="S4">
        <v>113.82</v>
      </c>
      <c r="T4">
        <v>46295.39</v>
      </c>
      <c r="U4">
        <v>0.53</v>
      </c>
      <c r="V4">
        <v>0.76</v>
      </c>
      <c r="W4">
        <v>9.64</v>
      </c>
      <c r="X4">
        <v>2.88</v>
      </c>
      <c r="Y4">
        <v>2</v>
      </c>
      <c r="Z4">
        <v>10</v>
      </c>
      <c r="AA4">
        <v>225.27747542708121</v>
      </c>
      <c r="AB4">
        <v>308.23458041997799</v>
      </c>
      <c r="AC4">
        <v>278.81710467473721</v>
      </c>
      <c r="AD4">
        <v>225277.4754270812</v>
      </c>
      <c r="AE4">
        <v>308234.58041997801</v>
      </c>
      <c r="AF4">
        <v>3.230685712079938E-6</v>
      </c>
      <c r="AG4">
        <v>11</v>
      </c>
      <c r="AH4">
        <v>278817.1046747372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2.2618999999999998</v>
      </c>
      <c r="E2">
        <v>44.21</v>
      </c>
      <c r="F2">
        <v>36.729999999999997</v>
      </c>
      <c r="G2">
        <v>9</v>
      </c>
      <c r="H2">
        <v>0.16</v>
      </c>
      <c r="I2">
        <v>245</v>
      </c>
      <c r="J2">
        <v>107.41</v>
      </c>
      <c r="K2">
        <v>41.65</v>
      </c>
      <c r="L2">
        <v>1</v>
      </c>
      <c r="M2">
        <v>243</v>
      </c>
      <c r="N2">
        <v>14.77</v>
      </c>
      <c r="O2">
        <v>13481.73</v>
      </c>
      <c r="P2">
        <v>337.3</v>
      </c>
      <c r="Q2">
        <v>2601.2800000000002</v>
      </c>
      <c r="R2">
        <v>438.59</v>
      </c>
      <c r="S2">
        <v>113.82</v>
      </c>
      <c r="T2">
        <v>156831.48000000001</v>
      </c>
      <c r="U2">
        <v>0.26</v>
      </c>
      <c r="V2">
        <v>0.63</v>
      </c>
      <c r="W2">
        <v>9.82</v>
      </c>
      <c r="X2">
        <v>9.44</v>
      </c>
      <c r="Y2">
        <v>2</v>
      </c>
      <c r="Z2">
        <v>10</v>
      </c>
      <c r="AA2">
        <v>417.66621015747307</v>
      </c>
      <c r="AB2">
        <v>571.46933487019646</v>
      </c>
      <c r="AC2">
        <v>516.92910361243321</v>
      </c>
      <c r="AD2">
        <v>417666.21015747299</v>
      </c>
      <c r="AE2">
        <v>571469.33487019641</v>
      </c>
      <c r="AF2">
        <v>2.332146349492949E-6</v>
      </c>
      <c r="AG2">
        <v>15</v>
      </c>
      <c r="AH2">
        <v>516929.10361243319</v>
      </c>
    </row>
    <row r="3" spans="1:34" x14ac:dyDescent="0.25">
      <c r="A3">
        <v>1</v>
      </c>
      <c r="B3">
        <v>50</v>
      </c>
      <c r="C3" t="s">
        <v>34</v>
      </c>
      <c r="D3">
        <v>2.8593000000000002</v>
      </c>
      <c r="E3">
        <v>34.97</v>
      </c>
      <c r="F3">
        <v>30.83</v>
      </c>
      <c r="G3">
        <v>19.47</v>
      </c>
      <c r="H3">
        <v>0.32</v>
      </c>
      <c r="I3">
        <v>95</v>
      </c>
      <c r="J3">
        <v>108.68</v>
      </c>
      <c r="K3">
        <v>41.65</v>
      </c>
      <c r="L3">
        <v>2</v>
      </c>
      <c r="M3">
        <v>93</v>
      </c>
      <c r="N3">
        <v>15.03</v>
      </c>
      <c r="O3">
        <v>13638.32</v>
      </c>
      <c r="P3">
        <v>260.82</v>
      </c>
      <c r="Q3">
        <v>2600.0100000000002</v>
      </c>
      <c r="R3">
        <v>241.47</v>
      </c>
      <c r="S3">
        <v>113.82</v>
      </c>
      <c r="T3">
        <v>59019.21</v>
      </c>
      <c r="U3">
        <v>0.47</v>
      </c>
      <c r="V3">
        <v>0.75</v>
      </c>
      <c r="W3">
        <v>9.57</v>
      </c>
      <c r="X3">
        <v>3.54</v>
      </c>
      <c r="Y3">
        <v>2</v>
      </c>
      <c r="Z3">
        <v>10</v>
      </c>
      <c r="AA3">
        <v>283.74826450068008</v>
      </c>
      <c r="AB3">
        <v>388.23689357977901</v>
      </c>
      <c r="AC3">
        <v>351.18410935042652</v>
      </c>
      <c r="AD3">
        <v>283748.26450068009</v>
      </c>
      <c r="AE3">
        <v>388236.89357977902</v>
      </c>
      <c r="AF3">
        <v>2.9480994107189488E-6</v>
      </c>
      <c r="AG3">
        <v>12</v>
      </c>
      <c r="AH3">
        <v>351184.10935042647</v>
      </c>
    </row>
    <row r="4" spans="1:34" x14ac:dyDescent="0.25">
      <c r="A4">
        <v>2</v>
      </c>
      <c r="B4">
        <v>50</v>
      </c>
      <c r="C4" t="s">
        <v>34</v>
      </c>
      <c r="D4">
        <v>3.0632000000000001</v>
      </c>
      <c r="E4">
        <v>32.65</v>
      </c>
      <c r="F4">
        <v>29.36</v>
      </c>
      <c r="G4">
        <v>31.46</v>
      </c>
      <c r="H4">
        <v>0.48</v>
      </c>
      <c r="I4">
        <v>56</v>
      </c>
      <c r="J4">
        <v>109.96</v>
      </c>
      <c r="K4">
        <v>41.65</v>
      </c>
      <c r="L4">
        <v>3</v>
      </c>
      <c r="M4">
        <v>27</v>
      </c>
      <c r="N4">
        <v>15.31</v>
      </c>
      <c r="O4">
        <v>13795.21</v>
      </c>
      <c r="P4">
        <v>224.18</v>
      </c>
      <c r="Q4">
        <v>2600.02</v>
      </c>
      <c r="R4">
        <v>191.58</v>
      </c>
      <c r="S4">
        <v>113.82</v>
      </c>
      <c r="T4">
        <v>34268.67</v>
      </c>
      <c r="U4">
        <v>0.59</v>
      </c>
      <c r="V4">
        <v>0.78</v>
      </c>
      <c r="W4">
        <v>9.5399999999999991</v>
      </c>
      <c r="X4">
        <v>2.08</v>
      </c>
      <c r="Y4">
        <v>2</v>
      </c>
      <c r="Z4">
        <v>10</v>
      </c>
      <c r="AA4">
        <v>244.3427973475161</v>
      </c>
      <c r="AB4">
        <v>334.32059497414491</v>
      </c>
      <c r="AC4">
        <v>302.413506611814</v>
      </c>
      <c r="AD4">
        <v>244342.79734751611</v>
      </c>
      <c r="AE4">
        <v>334320.59497414483</v>
      </c>
      <c r="AF4">
        <v>3.1583317997112181E-6</v>
      </c>
      <c r="AG4">
        <v>11</v>
      </c>
      <c r="AH4">
        <v>302413.50661181402</v>
      </c>
    </row>
    <row r="5" spans="1:34" x14ac:dyDescent="0.25">
      <c r="A5">
        <v>3</v>
      </c>
      <c r="B5">
        <v>50</v>
      </c>
      <c r="C5" t="s">
        <v>34</v>
      </c>
      <c r="D5">
        <v>3.0781999999999998</v>
      </c>
      <c r="E5">
        <v>32.49</v>
      </c>
      <c r="F5">
        <v>29.27</v>
      </c>
      <c r="G5">
        <v>33.14</v>
      </c>
      <c r="H5">
        <v>0.63</v>
      </c>
      <c r="I5">
        <v>53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223.16</v>
      </c>
      <c r="Q5">
        <v>2600.4899999999998</v>
      </c>
      <c r="R5">
        <v>187.21</v>
      </c>
      <c r="S5">
        <v>113.82</v>
      </c>
      <c r="T5">
        <v>32102.38</v>
      </c>
      <c r="U5">
        <v>0.61</v>
      </c>
      <c r="V5">
        <v>0.79</v>
      </c>
      <c r="W5">
        <v>9.57</v>
      </c>
      <c r="X5">
        <v>1.99</v>
      </c>
      <c r="Y5">
        <v>2</v>
      </c>
      <c r="Z5">
        <v>10</v>
      </c>
      <c r="AA5">
        <v>242.97781512571731</v>
      </c>
      <c r="AB5">
        <v>332.45296607951519</v>
      </c>
      <c r="AC5">
        <v>300.72412159765361</v>
      </c>
      <c r="AD5">
        <v>242977.81512571729</v>
      </c>
      <c r="AE5">
        <v>332452.96607951517</v>
      </c>
      <c r="AF5">
        <v>3.1737976449043711E-6</v>
      </c>
      <c r="AG5">
        <v>11</v>
      </c>
      <c r="AH5">
        <v>300724.1215976536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2.7921</v>
      </c>
      <c r="E2">
        <v>35.82</v>
      </c>
      <c r="F2">
        <v>32.200000000000003</v>
      </c>
      <c r="G2">
        <v>14.75</v>
      </c>
      <c r="H2">
        <v>0.28000000000000003</v>
      </c>
      <c r="I2">
        <v>131</v>
      </c>
      <c r="J2">
        <v>61.76</v>
      </c>
      <c r="K2">
        <v>28.92</v>
      </c>
      <c r="L2">
        <v>1</v>
      </c>
      <c r="M2">
        <v>120</v>
      </c>
      <c r="N2">
        <v>6.84</v>
      </c>
      <c r="O2">
        <v>7851.41</v>
      </c>
      <c r="P2">
        <v>179.67</v>
      </c>
      <c r="Q2">
        <v>2599.67</v>
      </c>
      <c r="R2">
        <v>287.43</v>
      </c>
      <c r="S2">
        <v>113.82</v>
      </c>
      <c r="T2">
        <v>81820.160000000003</v>
      </c>
      <c r="U2">
        <v>0.4</v>
      </c>
      <c r="V2">
        <v>0.71</v>
      </c>
      <c r="W2">
        <v>9.6300000000000008</v>
      </c>
      <c r="X2">
        <v>4.92</v>
      </c>
      <c r="Y2">
        <v>2</v>
      </c>
      <c r="Z2">
        <v>10</v>
      </c>
      <c r="AA2">
        <v>229.9903936006169</v>
      </c>
      <c r="AB2">
        <v>314.68300298428193</v>
      </c>
      <c r="AC2">
        <v>284.65009883992383</v>
      </c>
      <c r="AD2">
        <v>229990.3936006169</v>
      </c>
      <c r="AE2">
        <v>314683.00298428192</v>
      </c>
      <c r="AF2">
        <v>3.1253142120329922E-6</v>
      </c>
      <c r="AG2">
        <v>12</v>
      </c>
      <c r="AH2">
        <v>284650.09883992391</v>
      </c>
    </row>
    <row r="3" spans="1:34" x14ac:dyDescent="0.25">
      <c r="A3">
        <v>1</v>
      </c>
      <c r="B3">
        <v>25</v>
      </c>
      <c r="C3" t="s">
        <v>34</v>
      </c>
      <c r="D3">
        <v>2.8976000000000002</v>
      </c>
      <c r="E3">
        <v>34.51</v>
      </c>
      <c r="F3">
        <v>31.26</v>
      </c>
      <c r="G3">
        <v>17.86</v>
      </c>
      <c r="H3">
        <v>0.55000000000000004</v>
      </c>
      <c r="I3">
        <v>105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169.43</v>
      </c>
      <c r="Q3">
        <v>2601.84</v>
      </c>
      <c r="R3">
        <v>251.08</v>
      </c>
      <c r="S3">
        <v>113.82</v>
      </c>
      <c r="T3">
        <v>63776.65</v>
      </c>
      <c r="U3">
        <v>0.45</v>
      </c>
      <c r="V3">
        <v>0.74</v>
      </c>
      <c r="W3">
        <v>9.7200000000000006</v>
      </c>
      <c r="X3">
        <v>3.97</v>
      </c>
      <c r="Y3">
        <v>2</v>
      </c>
      <c r="Z3">
        <v>10</v>
      </c>
      <c r="AA3">
        <v>218.81615690911761</v>
      </c>
      <c r="AB3">
        <v>299.39391937044962</v>
      </c>
      <c r="AC3">
        <v>270.82018390782719</v>
      </c>
      <c r="AD3">
        <v>218816.15690911759</v>
      </c>
      <c r="AE3">
        <v>299393.91937044961</v>
      </c>
      <c r="AF3">
        <v>3.243404770884567E-6</v>
      </c>
      <c r="AG3">
        <v>12</v>
      </c>
      <c r="AH3">
        <v>270820.18390782719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AH9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1.7047000000000001</v>
      </c>
      <c r="E2">
        <v>58.66</v>
      </c>
      <c r="F2">
        <v>42.9</v>
      </c>
      <c r="G2">
        <v>6.52</v>
      </c>
      <c r="H2">
        <v>0.11</v>
      </c>
      <c r="I2">
        <v>395</v>
      </c>
      <c r="J2">
        <v>167.88</v>
      </c>
      <c r="K2">
        <v>51.39</v>
      </c>
      <c r="L2">
        <v>1</v>
      </c>
      <c r="M2">
        <v>393</v>
      </c>
      <c r="N2">
        <v>30.49</v>
      </c>
      <c r="O2">
        <v>20939.59</v>
      </c>
      <c r="P2">
        <v>541.59</v>
      </c>
      <c r="Q2">
        <v>2602.15</v>
      </c>
      <c r="R2">
        <v>644.76</v>
      </c>
      <c r="S2">
        <v>113.82</v>
      </c>
      <c r="T2">
        <v>259167.65</v>
      </c>
      <c r="U2">
        <v>0.18</v>
      </c>
      <c r="V2">
        <v>0.54</v>
      </c>
      <c r="W2">
        <v>10.09</v>
      </c>
      <c r="X2">
        <v>15.6</v>
      </c>
      <c r="Y2">
        <v>2</v>
      </c>
      <c r="Z2">
        <v>10</v>
      </c>
      <c r="AA2">
        <v>780.96030638614729</v>
      </c>
      <c r="AB2">
        <v>1068.5443447346361</v>
      </c>
      <c r="AC2">
        <v>966.56397218456914</v>
      </c>
      <c r="AD2">
        <v>780960.30638614728</v>
      </c>
      <c r="AE2">
        <v>1068544.3447346359</v>
      </c>
      <c r="AF2">
        <v>1.631708695533983E-6</v>
      </c>
      <c r="AG2">
        <v>20</v>
      </c>
      <c r="AH2">
        <v>966563.97218456911</v>
      </c>
    </row>
    <row r="3" spans="1:34" x14ac:dyDescent="0.25">
      <c r="A3">
        <v>1</v>
      </c>
      <c r="B3">
        <v>85</v>
      </c>
      <c r="C3" t="s">
        <v>34</v>
      </c>
      <c r="D3">
        <v>2.4912000000000001</v>
      </c>
      <c r="E3">
        <v>40.14</v>
      </c>
      <c r="F3">
        <v>32.82</v>
      </c>
      <c r="G3">
        <v>13.49</v>
      </c>
      <c r="H3">
        <v>0.21</v>
      </c>
      <c r="I3">
        <v>146</v>
      </c>
      <c r="J3">
        <v>169.33</v>
      </c>
      <c r="K3">
        <v>51.39</v>
      </c>
      <c r="L3">
        <v>2</v>
      </c>
      <c r="M3">
        <v>144</v>
      </c>
      <c r="N3">
        <v>30.94</v>
      </c>
      <c r="O3">
        <v>21118.46</v>
      </c>
      <c r="P3">
        <v>401.62</v>
      </c>
      <c r="Q3">
        <v>2600.3000000000002</v>
      </c>
      <c r="R3">
        <v>308.11</v>
      </c>
      <c r="S3">
        <v>113.82</v>
      </c>
      <c r="T3">
        <v>92087.66</v>
      </c>
      <c r="U3">
        <v>0.37</v>
      </c>
      <c r="V3">
        <v>0.7</v>
      </c>
      <c r="W3">
        <v>9.65</v>
      </c>
      <c r="X3">
        <v>5.54</v>
      </c>
      <c r="Y3">
        <v>2</v>
      </c>
      <c r="Z3">
        <v>10</v>
      </c>
      <c r="AA3">
        <v>432.80281131540607</v>
      </c>
      <c r="AB3">
        <v>592.17990035419416</v>
      </c>
      <c r="AC3">
        <v>535.66308179409918</v>
      </c>
      <c r="AD3">
        <v>432802.81131540611</v>
      </c>
      <c r="AE3">
        <v>592179.90035419411</v>
      </c>
      <c r="AF3">
        <v>2.3845325877364091E-6</v>
      </c>
      <c r="AG3">
        <v>14</v>
      </c>
      <c r="AH3">
        <v>535663.08179409918</v>
      </c>
    </row>
    <row r="4" spans="1:34" x14ac:dyDescent="0.25">
      <c r="A4">
        <v>2</v>
      </c>
      <c r="B4">
        <v>85</v>
      </c>
      <c r="C4" t="s">
        <v>34</v>
      </c>
      <c r="D4">
        <v>2.7837999999999998</v>
      </c>
      <c r="E4">
        <v>35.92</v>
      </c>
      <c r="F4">
        <v>30.57</v>
      </c>
      <c r="G4">
        <v>20.84</v>
      </c>
      <c r="H4">
        <v>0.31</v>
      </c>
      <c r="I4">
        <v>88</v>
      </c>
      <c r="J4">
        <v>170.79</v>
      </c>
      <c r="K4">
        <v>51.39</v>
      </c>
      <c r="L4">
        <v>3</v>
      </c>
      <c r="M4">
        <v>86</v>
      </c>
      <c r="N4">
        <v>31.4</v>
      </c>
      <c r="O4">
        <v>21297.94</v>
      </c>
      <c r="P4">
        <v>360.94</v>
      </c>
      <c r="Q4">
        <v>2599.85</v>
      </c>
      <c r="R4">
        <v>232.88</v>
      </c>
      <c r="S4">
        <v>113.82</v>
      </c>
      <c r="T4">
        <v>54758.87</v>
      </c>
      <c r="U4">
        <v>0.49</v>
      </c>
      <c r="V4">
        <v>0.75</v>
      </c>
      <c r="W4">
        <v>9.56</v>
      </c>
      <c r="X4">
        <v>3.29</v>
      </c>
      <c r="Y4">
        <v>2</v>
      </c>
      <c r="Z4">
        <v>10</v>
      </c>
      <c r="AA4">
        <v>357.40581157550412</v>
      </c>
      <c r="AB4">
        <v>489.0183990291888</v>
      </c>
      <c r="AC4">
        <v>442.347169367476</v>
      </c>
      <c r="AD4">
        <v>357405.81157550408</v>
      </c>
      <c r="AE4">
        <v>489018.39902918879</v>
      </c>
      <c r="AF4">
        <v>2.6646041336466821E-6</v>
      </c>
      <c r="AG4">
        <v>12</v>
      </c>
      <c r="AH4">
        <v>442347.16936747602</v>
      </c>
    </row>
    <row r="5" spans="1:34" x14ac:dyDescent="0.25">
      <c r="A5">
        <v>3</v>
      </c>
      <c r="B5">
        <v>85</v>
      </c>
      <c r="C5" t="s">
        <v>34</v>
      </c>
      <c r="D5">
        <v>2.9451999999999998</v>
      </c>
      <c r="E5">
        <v>33.950000000000003</v>
      </c>
      <c r="F5">
        <v>29.51</v>
      </c>
      <c r="G5">
        <v>29.03</v>
      </c>
      <c r="H5">
        <v>0.41</v>
      </c>
      <c r="I5">
        <v>61</v>
      </c>
      <c r="J5">
        <v>172.25</v>
      </c>
      <c r="K5">
        <v>51.39</v>
      </c>
      <c r="L5">
        <v>4</v>
      </c>
      <c r="M5">
        <v>59</v>
      </c>
      <c r="N5">
        <v>31.86</v>
      </c>
      <c r="O5">
        <v>21478.05</v>
      </c>
      <c r="P5">
        <v>334.41</v>
      </c>
      <c r="Q5">
        <v>2599.5300000000002</v>
      </c>
      <c r="R5">
        <v>197.63</v>
      </c>
      <c r="S5">
        <v>113.82</v>
      </c>
      <c r="T5">
        <v>37270.39</v>
      </c>
      <c r="U5">
        <v>0.57999999999999996</v>
      </c>
      <c r="V5">
        <v>0.78</v>
      </c>
      <c r="W5">
        <v>9.51</v>
      </c>
      <c r="X5">
        <v>2.2400000000000002</v>
      </c>
      <c r="Y5">
        <v>2</v>
      </c>
      <c r="Z5">
        <v>10</v>
      </c>
      <c r="AA5">
        <v>328.75515928146132</v>
      </c>
      <c r="AB5">
        <v>449.81731258290739</v>
      </c>
      <c r="AC5">
        <v>406.88737959255718</v>
      </c>
      <c r="AD5">
        <v>328755.15928146133</v>
      </c>
      <c r="AE5">
        <v>449817.31258290738</v>
      </c>
      <c r="AF5">
        <v>2.8190933595862518E-6</v>
      </c>
      <c r="AG5">
        <v>12</v>
      </c>
      <c r="AH5">
        <v>406887.3795925572</v>
      </c>
    </row>
    <row r="6" spans="1:34" x14ac:dyDescent="0.25">
      <c r="A6">
        <v>4</v>
      </c>
      <c r="B6">
        <v>85</v>
      </c>
      <c r="C6" t="s">
        <v>34</v>
      </c>
      <c r="D6">
        <v>3.0398000000000001</v>
      </c>
      <c r="E6">
        <v>32.9</v>
      </c>
      <c r="F6">
        <v>28.97</v>
      </c>
      <c r="G6">
        <v>37.78</v>
      </c>
      <c r="H6">
        <v>0.51</v>
      </c>
      <c r="I6">
        <v>46</v>
      </c>
      <c r="J6">
        <v>173.71</v>
      </c>
      <c r="K6">
        <v>51.39</v>
      </c>
      <c r="L6">
        <v>5</v>
      </c>
      <c r="M6">
        <v>44</v>
      </c>
      <c r="N6">
        <v>32.32</v>
      </c>
      <c r="O6">
        <v>21658.78</v>
      </c>
      <c r="P6">
        <v>312.82</v>
      </c>
      <c r="Q6">
        <v>2599.8000000000002</v>
      </c>
      <c r="R6">
        <v>179.4</v>
      </c>
      <c r="S6">
        <v>113.82</v>
      </c>
      <c r="T6">
        <v>28233.1</v>
      </c>
      <c r="U6">
        <v>0.63</v>
      </c>
      <c r="V6">
        <v>0.79</v>
      </c>
      <c r="W6">
        <v>9.49</v>
      </c>
      <c r="X6">
        <v>1.69</v>
      </c>
      <c r="Y6">
        <v>2</v>
      </c>
      <c r="Z6">
        <v>10</v>
      </c>
      <c r="AA6">
        <v>302.30103227553701</v>
      </c>
      <c r="AB6">
        <v>413.62160893968621</v>
      </c>
      <c r="AC6">
        <v>374.14614310405602</v>
      </c>
      <c r="AD6">
        <v>302301.03227553703</v>
      </c>
      <c r="AE6">
        <v>413621.60893968621</v>
      </c>
      <c r="AF6">
        <v>2.9096428067602512E-6</v>
      </c>
      <c r="AG6">
        <v>11</v>
      </c>
      <c r="AH6">
        <v>374146.14310405601</v>
      </c>
    </row>
    <row r="7" spans="1:34" x14ac:dyDescent="0.25">
      <c r="A7">
        <v>5</v>
      </c>
      <c r="B7">
        <v>85</v>
      </c>
      <c r="C7" t="s">
        <v>34</v>
      </c>
      <c r="D7">
        <v>3.1093000000000002</v>
      </c>
      <c r="E7">
        <v>32.159999999999997</v>
      </c>
      <c r="F7">
        <v>28.57</v>
      </c>
      <c r="G7">
        <v>47.61</v>
      </c>
      <c r="H7">
        <v>0.61</v>
      </c>
      <c r="I7">
        <v>36</v>
      </c>
      <c r="J7">
        <v>175.18</v>
      </c>
      <c r="K7">
        <v>51.39</v>
      </c>
      <c r="L7">
        <v>6</v>
      </c>
      <c r="M7">
        <v>33</v>
      </c>
      <c r="N7">
        <v>32.79</v>
      </c>
      <c r="O7">
        <v>21840.16</v>
      </c>
      <c r="P7">
        <v>291.33</v>
      </c>
      <c r="Q7">
        <v>2599.54</v>
      </c>
      <c r="R7">
        <v>166.63</v>
      </c>
      <c r="S7">
        <v>113.82</v>
      </c>
      <c r="T7">
        <v>21898.15</v>
      </c>
      <c r="U7">
        <v>0.68</v>
      </c>
      <c r="V7">
        <v>0.8</v>
      </c>
      <c r="W7">
        <v>9.4600000000000009</v>
      </c>
      <c r="X7">
        <v>1.29</v>
      </c>
      <c r="Y7">
        <v>2</v>
      </c>
      <c r="Z7">
        <v>10</v>
      </c>
      <c r="AA7">
        <v>287.37796261386069</v>
      </c>
      <c r="AB7">
        <v>393.20320666921202</v>
      </c>
      <c r="AC7">
        <v>355.67644448886819</v>
      </c>
      <c r="AD7">
        <v>287377.96261386073</v>
      </c>
      <c r="AE7">
        <v>393203.20666921203</v>
      </c>
      <c r="AF7">
        <v>2.9761669777813171E-6</v>
      </c>
      <c r="AG7">
        <v>11</v>
      </c>
      <c r="AH7">
        <v>355676.44448886818</v>
      </c>
    </row>
    <row r="8" spans="1:34" x14ac:dyDescent="0.25">
      <c r="A8">
        <v>6</v>
      </c>
      <c r="B8">
        <v>85</v>
      </c>
      <c r="C8" t="s">
        <v>34</v>
      </c>
      <c r="D8">
        <v>3.1337000000000002</v>
      </c>
      <c r="E8">
        <v>31.91</v>
      </c>
      <c r="F8">
        <v>28.45</v>
      </c>
      <c r="G8">
        <v>53.35</v>
      </c>
      <c r="H8">
        <v>0.7</v>
      </c>
      <c r="I8">
        <v>32</v>
      </c>
      <c r="J8">
        <v>176.66</v>
      </c>
      <c r="K8">
        <v>51.39</v>
      </c>
      <c r="L8">
        <v>7</v>
      </c>
      <c r="M8">
        <v>1</v>
      </c>
      <c r="N8">
        <v>33.270000000000003</v>
      </c>
      <c r="O8">
        <v>22022.17</v>
      </c>
      <c r="P8">
        <v>282.91000000000003</v>
      </c>
      <c r="Q8">
        <v>2599.9699999999998</v>
      </c>
      <c r="R8">
        <v>161.24</v>
      </c>
      <c r="S8">
        <v>113.82</v>
      </c>
      <c r="T8">
        <v>19221.150000000001</v>
      </c>
      <c r="U8">
        <v>0.71</v>
      </c>
      <c r="V8">
        <v>0.81</v>
      </c>
      <c r="W8">
        <v>9.5</v>
      </c>
      <c r="X8">
        <v>1.18</v>
      </c>
      <c r="Y8">
        <v>2</v>
      </c>
      <c r="Z8">
        <v>10</v>
      </c>
      <c r="AA8">
        <v>281.96137879970848</v>
      </c>
      <c r="AB8">
        <v>385.79199773187622</v>
      </c>
      <c r="AC8">
        <v>348.97255093081469</v>
      </c>
      <c r="AD8">
        <v>281961.37879970862</v>
      </c>
      <c r="AE8">
        <v>385791.99773187621</v>
      </c>
      <c r="AF8">
        <v>2.9995222263124541E-6</v>
      </c>
      <c r="AG8">
        <v>11</v>
      </c>
      <c r="AH8">
        <v>348972.5509308147</v>
      </c>
    </row>
    <row r="9" spans="1:34" x14ac:dyDescent="0.25">
      <c r="A9">
        <v>7</v>
      </c>
      <c r="B9">
        <v>85</v>
      </c>
      <c r="C9" t="s">
        <v>34</v>
      </c>
      <c r="D9">
        <v>3.133</v>
      </c>
      <c r="E9">
        <v>31.92</v>
      </c>
      <c r="F9">
        <v>28.46</v>
      </c>
      <c r="G9">
        <v>53.37</v>
      </c>
      <c r="H9">
        <v>0.8</v>
      </c>
      <c r="I9">
        <v>32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284.92</v>
      </c>
      <c r="Q9">
        <v>2600.09</v>
      </c>
      <c r="R9">
        <v>161.27000000000001</v>
      </c>
      <c r="S9">
        <v>113.82</v>
      </c>
      <c r="T9">
        <v>19237.919999999998</v>
      </c>
      <c r="U9">
        <v>0.71</v>
      </c>
      <c r="V9">
        <v>0.81</v>
      </c>
      <c r="W9">
        <v>9.51</v>
      </c>
      <c r="X9">
        <v>1.18</v>
      </c>
      <c r="Y9">
        <v>2</v>
      </c>
      <c r="Z9">
        <v>10</v>
      </c>
      <c r="AA9">
        <v>282.89817871193009</v>
      </c>
      <c r="AB9">
        <v>387.07376870047301</v>
      </c>
      <c r="AC9">
        <v>350.13199147714539</v>
      </c>
      <c r="AD9">
        <v>282898.17871193012</v>
      </c>
      <c r="AE9">
        <v>387073.76870047301</v>
      </c>
      <c r="AF9">
        <v>2.998852198690659E-6</v>
      </c>
      <c r="AG9">
        <v>11</v>
      </c>
      <c r="AH9">
        <v>350131.99147714552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2.8007</v>
      </c>
      <c r="E2">
        <v>35.71</v>
      </c>
      <c r="F2">
        <v>32.340000000000003</v>
      </c>
      <c r="G2">
        <v>14.7</v>
      </c>
      <c r="H2">
        <v>0.34</v>
      </c>
      <c r="I2">
        <v>132</v>
      </c>
      <c r="J2">
        <v>51.33</v>
      </c>
      <c r="K2">
        <v>24.83</v>
      </c>
      <c r="L2">
        <v>1</v>
      </c>
      <c r="M2">
        <v>5</v>
      </c>
      <c r="N2">
        <v>5.51</v>
      </c>
      <c r="O2">
        <v>6564.78</v>
      </c>
      <c r="P2">
        <v>153.13999999999999</v>
      </c>
      <c r="Q2">
        <v>2601.7399999999998</v>
      </c>
      <c r="R2">
        <v>285.76</v>
      </c>
      <c r="S2">
        <v>113.82</v>
      </c>
      <c r="T2">
        <v>80981.61</v>
      </c>
      <c r="U2">
        <v>0.4</v>
      </c>
      <c r="V2">
        <v>0.71</v>
      </c>
      <c r="W2">
        <v>9.81</v>
      </c>
      <c r="X2">
        <v>5.0599999999999996</v>
      </c>
      <c r="Y2">
        <v>2</v>
      </c>
      <c r="Z2">
        <v>10</v>
      </c>
      <c r="AA2">
        <v>211.17002514225939</v>
      </c>
      <c r="AB2">
        <v>288.93214456351308</v>
      </c>
      <c r="AC2">
        <v>261.35686620526832</v>
      </c>
      <c r="AD2">
        <v>211170.0251422594</v>
      </c>
      <c r="AE2">
        <v>288932.14456351311</v>
      </c>
      <c r="AF2">
        <v>3.208241127492209E-6</v>
      </c>
      <c r="AG2">
        <v>12</v>
      </c>
      <c r="AH2">
        <v>261356.86620526819</v>
      </c>
    </row>
    <row r="3" spans="1:34" x14ac:dyDescent="0.25">
      <c r="A3">
        <v>1</v>
      </c>
      <c r="B3">
        <v>20</v>
      </c>
      <c r="C3" t="s">
        <v>34</v>
      </c>
      <c r="D3">
        <v>2.8077999999999999</v>
      </c>
      <c r="E3">
        <v>35.619999999999997</v>
      </c>
      <c r="F3">
        <v>32.270000000000003</v>
      </c>
      <c r="G3">
        <v>14.78</v>
      </c>
      <c r="H3">
        <v>0.66</v>
      </c>
      <c r="I3">
        <v>131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155.96</v>
      </c>
      <c r="Q3">
        <v>2602.5500000000002</v>
      </c>
      <c r="R3">
        <v>283.27</v>
      </c>
      <c r="S3">
        <v>113.82</v>
      </c>
      <c r="T3">
        <v>79742.86</v>
      </c>
      <c r="U3">
        <v>0.4</v>
      </c>
      <c r="V3">
        <v>0.71</v>
      </c>
      <c r="W3">
        <v>9.8000000000000007</v>
      </c>
      <c r="X3">
        <v>4.9800000000000004</v>
      </c>
      <c r="Y3">
        <v>2</v>
      </c>
      <c r="Z3">
        <v>10</v>
      </c>
      <c r="AA3">
        <v>212.13703768279481</v>
      </c>
      <c r="AB3">
        <v>290.25525378305531</v>
      </c>
      <c r="AC3">
        <v>262.55369973789323</v>
      </c>
      <c r="AD3">
        <v>212137.03768279479</v>
      </c>
      <c r="AE3">
        <v>290255.25378305529</v>
      </c>
      <c r="AF3">
        <v>3.2163742770638129E-6</v>
      </c>
      <c r="AG3">
        <v>12</v>
      </c>
      <c r="AH3">
        <v>262553.69973789318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AH6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2.0063</v>
      </c>
      <c r="E2">
        <v>49.84</v>
      </c>
      <c r="F2">
        <v>39.28</v>
      </c>
      <c r="G2">
        <v>7.65</v>
      </c>
      <c r="H2">
        <v>0.13</v>
      </c>
      <c r="I2">
        <v>308</v>
      </c>
      <c r="J2">
        <v>133.21</v>
      </c>
      <c r="K2">
        <v>46.47</v>
      </c>
      <c r="L2">
        <v>1</v>
      </c>
      <c r="M2">
        <v>306</v>
      </c>
      <c r="N2">
        <v>20.75</v>
      </c>
      <c r="O2">
        <v>16663.419999999998</v>
      </c>
      <c r="P2">
        <v>422.58</v>
      </c>
      <c r="Q2">
        <v>2601.52</v>
      </c>
      <c r="R2">
        <v>523.73</v>
      </c>
      <c r="S2">
        <v>113.82</v>
      </c>
      <c r="T2">
        <v>199084.35</v>
      </c>
      <c r="U2">
        <v>0.22</v>
      </c>
      <c r="V2">
        <v>0.59</v>
      </c>
      <c r="W2">
        <v>9.93</v>
      </c>
      <c r="X2">
        <v>11.98</v>
      </c>
      <c r="Y2">
        <v>2</v>
      </c>
      <c r="Z2">
        <v>10</v>
      </c>
      <c r="AA2">
        <v>552.36527921123161</v>
      </c>
      <c r="AB2">
        <v>755.77054365307481</v>
      </c>
      <c r="AC2">
        <v>683.64086369744462</v>
      </c>
      <c r="AD2">
        <v>552365.27921123162</v>
      </c>
      <c r="AE2">
        <v>755770.54365307477</v>
      </c>
      <c r="AF2">
        <v>1.9965365504428971E-6</v>
      </c>
      <c r="AG2">
        <v>17</v>
      </c>
      <c r="AH2">
        <v>683640.86369744467</v>
      </c>
    </row>
    <row r="3" spans="1:34" x14ac:dyDescent="0.25">
      <c r="A3">
        <v>1</v>
      </c>
      <c r="B3">
        <v>65</v>
      </c>
      <c r="C3" t="s">
        <v>34</v>
      </c>
      <c r="D3">
        <v>2.6949999999999998</v>
      </c>
      <c r="E3">
        <v>37.11</v>
      </c>
      <c r="F3">
        <v>31.71</v>
      </c>
      <c r="G3">
        <v>16.13</v>
      </c>
      <c r="H3">
        <v>0.26</v>
      </c>
      <c r="I3">
        <v>118</v>
      </c>
      <c r="J3">
        <v>134.55000000000001</v>
      </c>
      <c r="K3">
        <v>46.47</v>
      </c>
      <c r="L3">
        <v>2</v>
      </c>
      <c r="M3">
        <v>116</v>
      </c>
      <c r="N3">
        <v>21.09</v>
      </c>
      <c r="O3">
        <v>16828.84</v>
      </c>
      <c r="P3">
        <v>324.16000000000003</v>
      </c>
      <c r="Q3">
        <v>2600.6799999999998</v>
      </c>
      <c r="R3">
        <v>271.23</v>
      </c>
      <c r="S3">
        <v>113.82</v>
      </c>
      <c r="T3">
        <v>73787.360000000001</v>
      </c>
      <c r="U3">
        <v>0.42</v>
      </c>
      <c r="V3">
        <v>0.73</v>
      </c>
      <c r="W3">
        <v>9.61</v>
      </c>
      <c r="X3">
        <v>4.43</v>
      </c>
      <c r="Y3">
        <v>2</v>
      </c>
      <c r="Z3">
        <v>10</v>
      </c>
      <c r="AA3">
        <v>347.12559076858702</v>
      </c>
      <c r="AB3">
        <v>474.95254738983158</v>
      </c>
      <c r="AC3">
        <v>429.62374286703221</v>
      </c>
      <c r="AD3">
        <v>347125.59076858702</v>
      </c>
      <c r="AE3">
        <v>474952.54738983163</v>
      </c>
      <c r="AF3">
        <v>2.6818850637709239E-6</v>
      </c>
      <c r="AG3">
        <v>13</v>
      </c>
      <c r="AH3">
        <v>429623.74286703218</v>
      </c>
    </row>
    <row r="4" spans="1:34" x14ac:dyDescent="0.25">
      <c r="A4">
        <v>2</v>
      </c>
      <c r="B4">
        <v>65</v>
      </c>
      <c r="C4" t="s">
        <v>34</v>
      </c>
      <c r="D4">
        <v>2.9430999999999998</v>
      </c>
      <c r="E4">
        <v>33.979999999999997</v>
      </c>
      <c r="F4">
        <v>29.89</v>
      </c>
      <c r="G4">
        <v>25.62</v>
      </c>
      <c r="H4">
        <v>0.39</v>
      </c>
      <c r="I4">
        <v>70</v>
      </c>
      <c r="J4">
        <v>135.9</v>
      </c>
      <c r="K4">
        <v>46.47</v>
      </c>
      <c r="L4">
        <v>3</v>
      </c>
      <c r="M4">
        <v>68</v>
      </c>
      <c r="N4">
        <v>21.43</v>
      </c>
      <c r="O4">
        <v>16994.64</v>
      </c>
      <c r="P4">
        <v>287.3</v>
      </c>
      <c r="Q4">
        <v>2599.96</v>
      </c>
      <c r="R4">
        <v>210.55</v>
      </c>
      <c r="S4">
        <v>113.82</v>
      </c>
      <c r="T4">
        <v>43685.85</v>
      </c>
      <c r="U4">
        <v>0.54</v>
      </c>
      <c r="V4">
        <v>0.77</v>
      </c>
      <c r="W4">
        <v>9.52</v>
      </c>
      <c r="X4">
        <v>2.61</v>
      </c>
      <c r="Y4">
        <v>2</v>
      </c>
      <c r="Z4">
        <v>10</v>
      </c>
      <c r="AA4">
        <v>297.86210694831152</v>
      </c>
      <c r="AB4">
        <v>407.54807547541179</v>
      </c>
      <c r="AC4">
        <v>368.65225914935422</v>
      </c>
      <c r="AD4">
        <v>297862.10694831138</v>
      </c>
      <c r="AE4">
        <v>407548.07547541178</v>
      </c>
      <c r="AF4">
        <v>2.9287777110145482E-6</v>
      </c>
      <c r="AG4">
        <v>12</v>
      </c>
      <c r="AH4">
        <v>368652.25914935418</v>
      </c>
    </row>
    <row r="5" spans="1:34" x14ac:dyDescent="0.25">
      <c r="A5">
        <v>3</v>
      </c>
      <c r="B5">
        <v>65</v>
      </c>
      <c r="C5" t="s">
        <v>34</v>
      </c>
      <c r="D5">
        <v>3.0735000000000001</v>
      </c>
      <c r="E5">
        <v>32.54</v>
      </c>
      <c r="F5">
        <v>29.05</v>
      </c>
      <c r="G5">
        <v>36.31</v>
      </c>
      <c r="H5">
        <v>0.52</v>
      </c>
      <c r="I5">
        <v>48</v>
      </c>
      <c r="J5">
        <v>137.25</v>
      </c>
      <c r="K5">
        <v>46.47</v>
      </c>
      <c r="L5">
        <v>4</v>
      </c>
      <c r="M5">
        <v>44</v>
      </c>
      <c r="N5">
        <v>21.78</v>
      </c>
      <c r="O5">
        <v>17160.919999999998</v>
      </c>
      <c r="P5">
        <v>257.89999999999998</v>
      </c>
      <c r="Q5">
        <v>2599.56</v>
      </c>
      <c r="R5">
        <v>182.21</v>
      </c>
      <c r="S5">
        <v>113.82</v>
      </c>
      <c r="T5">
        <v>29627.16</v>
      </c>
      <c r="U5">
        <v>0.62</v>
      </c>
      <c r="V5">
        <v>0.79</v>
      </c>
      <c r="W5">
        <v>9.49</v>
      </c>
      <c r="X5">
        <v>1.77</v>
      </c>
      <c r="Y5">
        <v>2</v>
      </c>
      <c r="Z5">
        <v>10</v>
      </c>
      <c r="AA5">
        <v>266.47334224346042</v>
      </c>
      <c r="AB5">
        <v>364.60058283166842</v>
      </c>
      <c r="AC5">
        <v>329.80361492634512</v>
      </c>
      <c r="AD5">
        <v>266473.34224346041</v>
      </c>
      <c r="AE5">
        <v>364600.58283166838</v>
      </c>
      <c r="AF5">
        <v>3.0585431330240948E-6</v>
      </c>
      <c r="AG5">
        <v>11</v>
      </c>
      <c r="AH5">
        <v>329803.61492634512</v>
      </c>
    </row>
    <row r="6" spans="1:34" x14ac:dyDescent="0.25">
      <c r="A6">
        <v>4</v>
      </c>
      <c r="B6">
        <v>65</v>
      </c>
      <c r="C6" t="s">
        <v>34</v>
      </c>
      <c r="D6">
        <v>3.1160000000000001</v>
      </c>
      <c r="E6">
        <v>32.090000000000003</v>
      </c>
      <c r="F6">
        <v>28.8</v>
      </c>
      <c r="G6">
        <v>42.14</v>
      </c>
      <c r="H6">
        <v>0.64</v>
      </c>
      <c r="I6">
        <v>41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17327.689999999999</v>
      </c>
      <c r="P6">
        <v>247.14</v>
      </c>
      <c r="Q6">
        <v>2600.29</v>
      </c>
      <c r="R6">
        <v>172.12</v>
      </c>
      <c r="S6">
        <v>113.82</v>
      </c>
      <c r="T6">
        <v>24617.7</v>
      </c>
      <c r="U6">
        <v>0.66</v>
      </c>
      <c r="V6">
        <v>0.8</v>
      </c>
      <c r="W6">
        <v>9.5299999999999994</v>
      </c>
      <c r="X6">
        <v>1.52</v>
      </c>
      <c r="Y6">
        <v>2</v>
      </c>
      <c r="Z6">
        <v>10</v>
      </c>
      <c r="AA6">
        <v>258.90505229092338</v>
      </c>
      <c r="AB6">
        <v>354.24531462921931</v>
      </c>
      <c r="AC6">
        <v>320.4366389874275</v>
      </c>
      <c r="AD6">
        <v>258905.0522909234</v>
      </c>
      <c r="AE6">
        <v>354245.31462921918</v>
      </c>
      <c r="AF6">
        <v>3.1008363112097221E-6</v>
      </c>
      <c r="AG6">
        <v>11</v>
      </c>
      <c r="AH6">
        <v>320436.63898742752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AH7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1.8523000000000001</v>
      </c>
      <c r="E2">
        <v>53.99</v>
      </c>
      <c r="F2">
        <v>41.02</v>
      </c>
      <c r="G2">
        <v>7.03</v>
      </c>
      <c r="H2">
        <v>0.12</v>
      </c>
      <c r="I2">
        <v>350</v>
      </c>
      <c r="J2">
        <v>150.44</v>
      </c>
      <c r="K2">
        <v>49.1</v>
      </c>
      <c r="L2">
        <v>1</v>
      </c>
      <c r="M2">
        <v>348</v>
      </c>
      <c r="N2">
        <v>25.34</v>
      </c>
      <c r="O2">
        <v>18787.759999999998</v>
      </c>
      <c r="P2">
        <v>480.4</v>
      </c>
      <c r="Q2">
        <v>2601.48</v>
      </c>
      <c r="R2">
        <v>581.77</v>
      </c>
      <c r="S2">
        <v>113.82</v>
      </c>
      <c r="T2">
        <v>227898.11</v>
      </c>
      <c r="U2">
        <v>0.2</v>
      </c>
      <c r="V2">
        <v>0.56000000000000005</v>
      </c>
      <c r="W2">
        <v>10.01</v>
      </c>
      <c r="X2">
        <v>13.72</v>
      </c>
      <c r="Y2">
        <v>2</v>
      </c>
      <c r="Z2">
        <v>10</v>
      </c>
      <c r="AA2">
        <v>653.61317288703583</v>
      </c>
      <c r="AB2">
        <v>894.30237852213236</v>
      </c>
      <c r="AC2">
        <v>808.95141467725068</v>
      </c>
      <c r="AD2">
        <v>653613.17288703588</v>
      </c>
      <c r="AE2">
        <v>894302.37852213241</v>
      </c>
      <c r="AF2">
        <v>1.806053019331014E-6</v>
      </c>
      <c r="AG2">
        <v>18</v>
      </c>
      <c r="AH2">
        <v>808951.41467725066</v>
      </c>
    </row>
    <row r="3" spans="1:34" x14ac:dyDescent="0.25">
      <c r="A3">
        <v>1</v>
      </c>
      <c r="B3">
        <v>75</v>
      </c>
      <c r="C3" t="s">
        <v>34</v>
      </c>
      <c r="D3">
        <v>2.5943000000000001</v>
      </c>
      <c r="E3">
        <v>38.549999999999997</v>
      </c>
      <c r="F3">
        <v>32.24</v>
      </c>
      <c r="G3">
        <v>14.65</v>
      </c>
      <c r="H3">
        <v>0.23</v>
      </c>
      <c r="I3">
        <v>132</v>
      </c>
      <c r="J3">
        <v>151.83000000000001</v>
      </c>
      <c r="K3">
        <v>49.1</v>
      </c>
      <c r="L3">
        <v>2</v>
      </c>
      <c r="M3">
        <v>130</v>
      </c>
      <c r="N3">
        <v>25.73</v>
      </c>
      <c r="O3">
        <v>18959.54</v>
      </c>
      <c r="P3">
        <v>363.1</v>
      </c>
      <c r="Q3">
        <v>2599.8000000000002</v>
      </c>
      <c r="R3">
        <v>288.45999999999998</v>
      </c>
      <c r="S3">
        <v>113.82</v>
      </c>
      <c r="T3">
        <v>82333.03</v>
      </c>
      <c r="U3">
        <v>0.39</v>
      </c>
      <c r="V3">
        <v>0.71</v>
      </c>
      <c r="W3">
        <v>9.6300000000000008</v>
      </c>
      <c r="X3">
        <v>4.95</v>
      </c>
      <c r="Y3">
        <v>2</v>
      </c>
      <c r="Z3">
        <v>10</v>
      </c>
      <c r="AA3">
        <v>384.31439564552682</v>
      </c>
      <c r="AB3">
        <v>525.83591087674006</v>
      </c>
      <c r="AC3">
        <v>475.65086955799939</v>
      </c>
      <c r="AD3">
        <v>384314.39564552682</v>
      </c>
      <c r="AE3">
        <v>525835.91087674</v>
      </c>
      <c r="AF3">
        <v>2.5295272623497548E-6</v>
      </c>
      <c r="AG3">
        <v>13</v>
      </c>
      <c r="AH3">
        <v>475650.86955799942</v>
      </c>
    </row>
    <row r="4" spans="1:34" x14ac:dyDescent="0.25">
      <c r="A4">
        <v>2</v>
      </c>
      <c r="B4">
        <v>75</v>
      </c>
      <c r="C4" t="s">
        <v>34</v>
      </c>
      <c r="D4">
        <v>2.8639999999999999</v>
      </c>
      <c r="E4">
        <v>34.92</v>
      </c>
      <c r="F4">
        <v>30.23</v>
      </c>
      <c r="G4">
        <v>22.96</v>
      </c>
      <c r="H4">
        <v>0.35</v>
      </c>
      <c r="I4">
        <v>79</v>
      </c>
      <c r="J4">
        <v>153.22999999999999</v>
      </c>
      <c r="K4">
        <v>49.1</v>
      </c>
      <c r="L4">
        <v>3</v>
      </c>
      <c r="M4">
        <v>77</v>
      </c>
      <c r="N4">
        <v>26.13</v>
      </c>
      <c r="O4">
        <v>19131.849999999999</v>
      </c>
      <c r="P4">
        <v>325.22000000000003</v>
      </c>
      <c r="Q4">
        <v>2599.86</v>
      </c>
      <c r="R4">
        <v>221.47</v>
      </c>
      <c r="S4">
        <v>113.82</v>
      </c>
      <c r="T4">
        <v>49102.85</v>
      </c>
      <c r="U4">
        <v>0.51</v>
      </c>
      <c r="V4">
        <v>0.76</v>
      </c>
      <c r="W4">
        <v>9.5399999999999991</v>
      </c>
      <c r="X4">
        <v>2.95</v>
      </c>
      <c r="Y4">
        <v>2</v>
      </c>
      <c r="Z4">
        <v>10</v>
      </c>
      <c r="AA4">
        <v>327.49178002159238</v>
      </c>
      <c r="AB4">
        <v>448.08870134319551</v>
      </c>
      <c r="AC4">
        <v>405.32374458344219</v>
      </c>
      <c r="AD4">
        <v>327491.78002159239</v>
      </c>
      <c r="AE4">
        <v>448088.70134319551</v>
      </c>
      <c r="AF4">
        <v>2.7924935741316329E-6</v>
      </c>
      <c r="AG4">
        <v>12</v>
      </c>
      <c r="AH4">
        <v>405323.74458344223</v>
      </c>
    </row>
    <row r="5" spans="1:34" x14ac:dyDescent="0.25">
      <c r="A5">
        <v>3</v>
      </c>
      <c r="B5">
        <v>75</v>
      </c>
      <c r="C5" t="s">
        <v>34</v>
      </c>
      <c r="D5">
        <v>3.0038</v>
      </c>
      <c r="E5">
        <v>33.29</v>
      </c>
      <c r="F5">
        <v>29.33</v>
      </c>
      <c r="G5">
        <v>32</v>
      </c>
      <c r="H5">
        <v>0.46</v>
      </c>
      <c r="I5">
        <v>55</v>
      </c>
      <c r="J5">
        <v>154.63</v>
      </c>
      <c r="K5">
        <v>49.1</v>
      </c>
      <c r="L5">
        <v>4</v>
      </c>
      <c r="M5">
        <v>53</v>
      </c>
      <c r="N5">
        <v>26.53</v>
      </c>
      <c r="O5">
        <v>19304.72</v>
      </c>
      <c r="P5">
        <v>298.7</v>
      </c>
      <c r="Q5">
        <v>2599.4699999999998</v>
      </c>
      <c r="R5">
        <v>191.95</v>
      </c>
      <c r="S5">
        <v>113.82</v>
      </c>
      <c r="T5">
        <v>34460.269999999997</v>
      </c>
      <c r="U5">
        <v>0.59</v>
      </c>
      <c r="V5">
        <v>0.78</v>
      </c>
      <c r="W5">
        <v>9.5</v>
      </c>
      <c r="X5">
        <v>2.06</v>
      </c>
      <c r="Y5">
        <v>2</v>
      </c>
      <c r="Z5">
        <v>10</v>
      </c>
      <c r="AA5">
        <v>294.58540910814872</v>
      </c>
      <c r="AB5">
        <v>403.06475293279482</v>
      </c>
      <c r="AC5">
        <v>364.59681861782178</v>
      </c>
      <c r="AD5">
        <v>294585.40910814871</v>
      </c>
      <c r="AE5">
        <v>403064.7529327948</v>
      </c>
      <c r="AF5">
        <v>2.9288031417516071E-6</v>
      </c>
      <c r="AG5">
        <v>11</v>
      </c>
      <c r="AH5">
        <v>364596.81861782179</v>
      </c>
    </row>
    <row r="6" spans="1:34" x14ac:dyDescent="0.25">
      <c r="A6">
        <v>4</v>
      </c>
      <c r="B6">
        <v>75</v>
      </c>
      <c r="C6" t="s">
        <v>34</v>
      </c>
      <c r="D6">
        <v>3.0958000000000001</v>
      </c>
      <c r="E6">
        <v>32.299999999999997</v>
      </c>
      <c r="F6">
        <v>28.77</v>
      </c>
      <c r="G6">
        <v>42.11</v>
      </c>
      <c r="H6">
        <v>0.56999999999999995</v>
      </c>
      <c r="I6">
        <v>41</v>
      </c>
      <c r="J6">
        <v>156.03</v>
      </c>
      <c r="K6">
        <v>49.1</v>
      </c>
      <c r="L6">
        <v>5</v>
      </c>
      <c r="M6">
        <v>37</v>
      </c>
      <c r="N6">
        <v>26.94</v>
      </c>
      <c r="O6">
        <v>19478.150000000001</v>
      </c>
      <c r="P6">
        <v>273.69</v>
      </c>
      <c r="Q6">
        <v>2599.39</v>
      </c>
      <c r="R6">
        <v>173.17</v>
      </c>
      <c r="S6">
        <v>113.82</v>
      </c>
      <c r="T6">
        <v>25138.7</v>
      </c>
      <c r="U6">
        <v>0.66</v>
      </c>
      <c r="V6">
        <v>0.8</v>
      </c>
      <c r="W6">
        <v>9.48</v>
      </c>
      <c r="X6">
        <v>1.5</v>
      </c>
      <c r="Y6">
        <v>2</v>
      </c>
      <c r="Z6">
        <v>10</v>
      </c>
      <c r="AA6">
        <v>276.44035423415272</v>
      </c>
      <c r="AB6">
        <v>378.23788835086918</v>
      </c>
      <c r="AC6">
        <v>342.13939514687178</v>
      </c>
      <c r="AD6">
        <v>276440.35423415271</v>
      </c>
      <c r="AE6">
        <v>378237.88835086918</v>
      </c>
      <c r="AF6">
        <v>3.0185061476245499E-6</v>
      </c>
      <c r="AG6">
        <v>11</v>
      </c>
      <c r="AH6">
        <v>342139.39514687192</v>
      </c>
    </row>
    <row r="7" spans="1:34" x14ac:dyDescent="0.25">
      <c r="A7">
        <v>5</v>
      </c>
      <c r="B7">
        <v>75</v>
      </c>
      <c r="C7" t="s">
        <v>34</v>
      </c>
      <c r="D7">
        <v>3.1261000000000001</v>
      </c>
      <c r="E7">
        <v>31.99</v>
      </c>
      <c r="F7">
        <v>28.61</v>
      </c>
      <c r="G7">
        <v>47.69</v>
      </c>
      <c r="H7">
        <v>0.67</v>
      </c>
      <c r="I7">
        <v>36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265.95999999999998</v>
      </c>
      <c r="Q7">
        <v>2599.7399999999998</v>
      </c>
      <c r="R7">
        <v>166.01</v>
      </c>
      <c r="S7">
        <v>113.82</v>
      </c>
      <c r="T7">
        <v>21585.72</v>
      </c>
      <c r="U7">
        <v>0.69</v>
      </c>
      <c r="V7">
        <v>0.8</v>
      </c>
      <c r="W7">
        <v>9.52</v>
      </c>
      <c r="X7">
        <v>1.34</v>
      </c>
      <c r="Y7">
        <v>2</v>
      </c>
      <c r="Z7">
        <v>10</v>
      </c>
      <c r="AA7">
        <v>270.97075577813399</v>
      </c>
      <c r="AB7">
        <v>370.7541424416907</v>
      </c>
      <c r="AC7">
        <v>335.36988744376202</v>
      </c>
      <c r="AD7">
        <v>270970.75577813399</v>
      </c>
      <c r="AE7">
        <v>370754.14244169072</v>
      </c>
      <c r="AF7">
        <v>3.0480496376022699E-6</v>
      </c>
      <c r="AG7">
        <v>11</v>
      </c>
      <c r="AH7">
        <v>335369.88744376198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AH10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1.5678000000000001</v>
      </c>
      <c r="E2">
        <v>63.79</v>
      </c>
      <c r="F2">
        <v>44.86</v>
      </c>
      <c r="G2">
        <v>6.09</v>
      </c>
      <c r="H2">
        <v>0.1</v>
      </c>
      <c r="I2">
        <v>442</v>
      </c>
      <c r="J2">
        <v>185.69</v>
      </c>
      <c r="K2">
        <v>53.44</v>
      </c>
      <c r="L2">
        <v>1</v>
      </c>
      <c r="M2">
        <v>440</v>
      </c>
      <c r="N2">
        <v>36.26</v>
      </c>
      <c r="O2">
        <v>23136.14</v>
      </c>
      <c r="P2">
        <v>605.83000000000004</v>
      </c>
      <c r="Q2">
        <v>2602.46</v>
      </c>
      <c r="R2">
        <v>710.68</v>
      </c>
      <c r="S2">
        <v>113.82</v>
      </c>
      <c r="T2">
        <v>291888.59000000003</v>
      </c>
      <c r="U2">
        <v>0.16</v>
      </c>
      <c r="V2">
        <v>0.51</v>
      </c>
      <c r="W2">
        <v>10.17</v>
      </c>
      <c r="X2">
        <v>17.559999999999999</v>
      </c>
      <c r="Y2">
        <v>2</v>
      </c>
      <c r="Z2">
        <v>10</v>
      </c>
      <c r="AA2">
        <v>918.58041977897028</v>
      </c>
      <c r="AB2">
        <v>1256.842255249604</v>
      </c>
      <c r="AC2">
        <v>1136.890994397766</v>
      </c>
      <c r="AD2">
        <v>918580.4197789703</v>
      </c>
      <c r="AE2">
        <v>1256842.2552496039</v>
      </c>
      <c r="AF2">
        <v>1.475494285984968E-6</v>
      </c>
      <c r="AG2">
        <v>21</v>
      </c>
      <c r="AH2">
        <v>1136890.994397765</v>
      </c>
    </row>
    <row r="3" spans="1:34" x14ac:dyDescent="0.25">
      <c r="A3">
        <v>1</v>
      </c>
      <c r="B3">
        <v>95</v>
      </c>
      <c r="C3" t="s">
        <v>34</v>
      </c>
      <c r="D3">
        <v>2.3932000000000002</v>
      </c>
      <c r="E3">
        <v>41.79</v>
      </c>
      <c r="F3">
        <v>33.36</v>
      </c>
      <c r="G3">
        <v>12.51</v>
      </c>
      <c r="H3">
        <v>0.19</v>
      </c>
      <c r="I3">
        <v>160</v>
      </c>
      <c r="J3">
        <v>187.21</v>
      </c>
      <c r="K3">
        <v>53.44</v>
      </c>
      <c r="L3">
        <v>2</v>
      </c>
      <c r="M3">
        <v>158</v>
      </c>
      <c r="N3">
        <v>36.770000000000003</v>
      </c>
      <c r="O3">
        <v>23322.880000000001</v>
      </c>
      <c r="P3">
        <v>439.41</v>
      </c>
      <c r="Q3">
        <v>2600.37</v>
      </c>
      <c r="R3">
        <v>325.86</v>
      </c>
      <c r="S3">
        <v>113.82</v>
      </c>
      <c r="T3">
        <v>100892.45</v>
      </c>
      <c r="U3">
        <v>0.35</v>
      </c>
      <c r="V3">
        <v>0.69</v>
      </c>
      <c r="W3">
        <v>9.68</v>
      </c>
      <c r="X3">
        <v>6.07</v>
      </c>
      <c r="Y3">
        <v>2</v>
      </c>
      <c r="Z3">
        <v>10</v>
      </c>
      <c r="AA3">
        <v>474.60532867292147</v>
      </c>
      <c r="AB3">
        <v>649.37594879965559</v>
      </c>
      <c r="AC3">
        <v>587.40041965108412</v>
      </c>
      <c r="AD3">
        <v>474605.32867292152</v>
      </c>
      <c r="AE3">
        <v>649375.94879965554</v>
      </c>
      <c r="AF3">
        <v>2.2522980770629072E-6</v>
      </c>
      <c r="AG3">
        <v>14</v>
      </c>
      <c r="AH3">
        <v>587400.41965108411</v>
      </c>
    </row>
    <row r="4" spans="1:34" x14ac:dyDescent="0.25">
      <c r="A4">
        <v>2</v>
      </c>
      <c r="B4">
        <v>95</v>
      </c>
      <c r="C4" t="s">
        <v>34</v>
      </c>
      <c r="D4">
        <v>2.7105000000000001</v>
      </c>
      <c r="E4">
        <v>36.89</v>
      </c>
      <c r="F4">
        <v>30.85</v>
      </c>
      <c r="G4">
        <v>19.28</v>
      </c>
      <c r="H4">
        <v>0.28000000000000003</v>
      </c>
      <c r="I4">
        <v>96</v>
      </c>
      <c r="J4">
        <v>188.73</v>
      </c>
      <c r="K4">
        <v>53.44</v>
      </c>
      <c r="L4">
        <v>3</v>
      </c>
      <c r="M4">
        <v>94</v>
      </c>
      <c r="N4">
        <v>37.29</v>
      </c>
      <c r="O4">
        <v>23510.33</v>
      </c>
      <c r="P4">
        <v>394.8</v>
      </c>
      <c r="Q4">
        <v>2599.65</v>
      </c>
      <c r="R4">
        <v>242.51</v>
      </c>
      <c r="S4">
        <v>113.82</v>
      </c>
      <c r="T4">
        <v>59533.32</v>
      </c>
      <c r="U4">
        <v>0.47</v>
      </c>
      <c r="V4">
        <v>0.75</v>
      </c>
      <c r="W4">
        <v>9.57</v>
      </c>
      <c r="X4">
        <v>3.57</v>
      </c>
      <c r="Y4">
        <v>2</v>
      </c>
      <c r="Z4">
        <v>10</v>
      </c>
      <c r="AA4">
        <v>395.58724113944652</v>
      </c>
      <c r="AB4">
        <v>541.25991540436496</v>
      </c>
      <c r="AC4">
        <v>489.60282874123402</v>
      </c>
      <c r="AD4">
        <v>395587.2411394465</v>
      </c>
      <c r="AE4">
        <v>541259.91540436493</v>
      </c>
      <c r="AF4">
        <v>2.5509167382078419E-6</v>
      </c>
      <c r="AG4">
        <v>13</v>
      </c>
      <c r="AH4">
        <v>489602.82874123403</v>
      </c>
    </row>
    <row r="5" spans="1:34" x14ac:dyDescent="0.25">
      <c r="A5">
        <v>3</v>
      </c>
      <c r="B5">
        <v>95</v>
      </c>
      <c r="C5" t="s">
        <v>34</v>
      </c>
      <c r="D5">
        <v>2.8822000000000001</v>
      </c>
      <c r="E5">
        <v>34.700000000000003</v>
      </c>
      <c r="F5">
        <v>29.73</v>
      </c>
      <c r="G5">
        <v>26.63</v>
      </c>
      <c r="H5">
        <v>0.37</v>
      </c>
      <c r="I5">
        <v>67</v>
      </c>
      <c r="J5">
        <v>190.25</v>
      </c>
      <c r="K5">
        <v>53.44</v>
      </c>
      <c r="L5">
        <v>4</v>
      </c>
      <c r="M5">
        <v>65</v>
      </c>
      <c r="N5">
        <v>37.82</v>
      </c>
      <c r="O5">
        <v>23698.48</v>
      </c>
      <c r="P5">
        <v>367.88</v>
      </c>
      <c r="Q5">
        <v>2599.71</v>
      </c>
      <c r="R5">
        <v>205.16</v>
      </c>
      <c r="S5">
        <v>113.82</v>
      </c>
      <c r="T5">
        <v>41007.120000000003</v>
      </c>
      <c r="U5">
        <v>0.55000000000000004</v>
      </c>
      <c r="V5">
        <v>0.77</v>
      </c>
      <c r="W5">
        <v>9.52</v>
      </c>
      <c r="X5">
        <v>2.4500000000000002</v>
      </c>
      <c r="Y5">
        <v>2</v>
      </c>
      <c r="Z5">
        <v>10</v>
      </c>
      <c r="AA5">
        <v>354.6025392334011</v>
      </c>
      <c r="AB5">
        <v>485.18283813907613</v>
      </c>
      <c r="AC5">
        <v>438.87766902547207</v>
      </c>
      <c r="AD5">
        <v>354602.53923340113</v>
      </c>
      <c r="AE5">
        <v>485182.83813907608</v>
      </c>
      <c r="AF5">
        <v>2.7125077376360979E-6</v>
      </c>
      <c r="AG5">
        <v>12</v>
      </c>
      <c r="AH5">
        <v>438877.66902547207</v>
      </c>
    </row>
    <row r="6" spans="1:34" x14ac:dyDescent="0.25">
      <c r="A6">
        <v>4</v>
      </c>
      <c r="B6">
        <v>95</v>
      </c>
      <c r="C6" t="s">
        <v>34</v>
      </c>
      <c r="D6">
        <v>2.9849000000000001</v>
      </c>
      <c r="E6">
        <v>33.5</v>
      </c>
      <c r="F6">
        <v>29.14</v>
      </c>
      <c r="G6">
        <v>34.28</v>
      </c>
      <c r="H6">
        <v>0.46</v>
      </c>
      <c r="I6">
        <v>51</v>
      </c>
      <c r="J6">
        <v>191.78</v>
      </c>
      <c r="K6">
        <v>53.44</v>
      </c>
      <c r="L6">
        <v>5</v>
      </c>
      <c r="M6">
        <v>49</v>
      </c>
      <c r="N6">
        <v>38.35</v>
      </c>
      <c r="O6">
        <v>23887.360000000001</v>
      </c>
      <c r="P6">
        <v>347.68</v>
      </c>
      <c r="Q6">
        <v>2599.75</v>
      </c>
      <c r="R6">
        <v>185.1</v>
      </c>
      <c r="S6">
        <v>113.82</v>
      </c>
      <c r="T6">
        <v>31057.27</v>
      </c>
      <c r="U6">
        <v>0.61</v>
      </c>
      <c r="V6">
        <v>0.79</v>
      </c>
      <c r="W6">
        <v>9.49</v>
      </c>
      <c r="X6">
        <v>1.86</v>
      </c>
      <c r="Y6">
        <v>2</v>
      </c>
      <c r="Z6">
        <v>10</v>
      </c>
      <c r="AA6">
        <v>326.71011425580241</v>
      </c>
      <c r="AB6">
        <v>447.01919175778181</v>
      </c>
      <c r="AC6">
        <v>404.35630749179433</v>
      </c>
      <c r="AD6">
        <v>326710.11425580241</v>
      </c>
      <c r="AE6">
        <v>447019.19175778178</v>
      </c>
      <c r="AF6">
        <v>2.80916117759697E-6</v>
      </c>
      <c r="AG6">
        <v>11</v>
      </c>
      <c r="AH6">
        <v>404356.30749179429</v>
      </c>
    </row>
    <row r="7" spans="1:34" x14ac:dyDescent="0.25">
      <c r="A7">
        <v>5</v>
      </c>
      <c r="B7">
        <v>95</v>
      </c>
      <c r="C7" t="s">
        <v>34</v>
      </c>
      <c r="D7">
        <v>3.0525000000000002</v>
      </c>
      <c r="E7">
        <v>32.76</v>
      </c>
      <c r="F7">
        <v>28.77</v>
      </c>
      <c r="G7">
        <v>42.1</v>
      </c>
      <c r="H7">
        <v>0.55000000000000004</v>
      </c>
      <c r="I7">
        <v>41</v>
      </c>
      <c r="J7">
        <v>193.32</v>
      </c>
      <c r="K7">
        <v>53.44</v>
      </c>
      <c r="L7">
        <v>6</v>
      </c>
      <c r="M7">
        <v>39</v>
      </c>
      <c r="N7">
        <v>38.89</v>
      </c>
      <c r="O7">
        <v>24076.95</v>
      </c>
      <c r="P7">
        <v>329.32</v>
      </c>
      <c r="Q7">
        <v>2599.2600000000002</v>
      </c>
      <c r="R7">
        <v>172.9</v>
      </c>
      <c r="S7">
        <v>113.82</v>
      </c>
      <c r="T7">
        <v>25003.84</v>
      </c>
      <c r="U7">
        <v>0.66</v>
      </c>
      <c r="V7">
        <v>0.8</v>
      </c>
      <c r="W7">
        <v>9.48</v>
      </c>
      <c r="X7">
        <v>1.49</v>
      </c>
      <c r="Y7">
        <v>2</v>
      </c>
      <c r="Z7">
        <v>10</v>
      </c>
      <c r="AA7">
        <v>312.54859503953708</v>
      </c>
      <c r="AB7">
        <v>427.64277640395329</v>
      </c>
      <c r="AC7">
        <v>386.82915002436539</v>
      </c>
      <c r="AD7">
        <v>312548.59503953712</v>
      </c>
      <c r="AE7">
        <v>427642.77640395332</v>
      </c>
      <c r="AF7">
        <v>2.872781163394001E-6</v>
      </c>
      <c r="AG7">
        <v>11</v>
      </c>
      <c r="AH7">
        <v>386829.15002436552</v>
      </c>
    </row>
    <row r="8" spans="1:34" x14ac:dyDescent="0.25">
      <c r="A8">
        <v>6</v>
      </c>
      <c r="B8">
        <v>95</v>
      </c>
      <c r="C8" t="s">
        <v>34</v>
      </c>
      <c r="D8">
        <v>3.1067999999999998</v>
      </c>
      <c r="E8">
        <v>32.19</v>
      </c>
      <c r="F8">
        <v>28.49</v>
      </c>
      <c r="G8">
        <v>51.8</v>
      </c>
      <c r="H8">
        <v>0.64</v>
      </c>
      <c r="I8">
        <v>33</v>
      </c>
      <c r="J8">
        <v>194.86</v>
      </c>
      <c r="K8">
        <v>53.44</v>
      </c>
      <c r="L8">
        <v>7</v>
      </c>
      <c r="M8">
        <v>31</v>
      </c>
      <c r="N8">
        <v>39.43</v>
      </c>
      <c r="O8">
        <v>24267.279999999999</v>
      </c>
      <c r="P8">
        <v>311.44</v>
      </c>
      <c r="Q8">
        <v>2599.64</v>
      </c>
      <c r="R8">
        <v>163.9</v>
      </c>
      <c r="S8">
        <v>113.82</v>
      </c>
      <c r="T8">
        <v>20545.810000000001</v>
      </c>
      <c r="U8">
        <v>0.69</v>
      </c>
      <c r="V8">
        <v>0.81</v>
      </c>
      <c r="W8">
        <v>9.4600000000000009</v>
      </c>
      <c r="X8">
        <v>1.21</v>
      </c>
      <c r="Y8">
        <v>2</v>
      </c>
      <c r="Z8">
        <v>10</v>
      </c>
      <c r="AA8">
        <v>300.28850829219192</v>
      </c>
      <c r="AB8">
        <v>410.86798483938139</v>
      </c>
      <c r="AC8">
        <v>371.65532102314847</v>
      </c>
      <c r="AD8">
        <v>300288.50829219178</v>
      </c>
      <c r="AE8">
        <v>410867.98483938142</v>
      </c>
      <c r="AF8">
        <v>2.9238841993226802E-6</v>
      </c>
      <c r="AG8">
        <v>11</v>
      </c>
      <c r="AH8">
        <v>371655.32102314848</v>
      </c>
    </row>
    <row r="9" spans="1:34" x14ac:dyDescent="0.25">
      <c r="A9">
        <v>7</v>
      </c>
      <c r="B9">
        <v>95</v>
      </c>
      <c r="C9" t="s">
        <v>34</v>
      </c>
      <c r="D9">
        <v>3.1358000000000001</v>
      </c>
      <c r="E9">
        <v>31.89</v>
      </c>
      <c r="F9">
        <v>28.34</v>
      </c>
      <c r="G9">
        <v>58.64</v>
      </c>
      <c r="H9">
        <v>0.72</v>
      </c>
      <c r="I9">
        <v>29</v>
      </c>
      <c r="J9">
        <v>196.41</v>
      </c>
      <c r="K9">
        <v>53.44</v>
      </c>
      <c r="L9">
        <v>8</v>
      </c>
      <c r="M9">
        <v>7</v>
      </c>
      <c r="N9">
        <v>39.979999999999997</v>
      </c>
      <c r="O9">
        <v>24458.36</v>
      </c>
      <c r="P9">
        <v>300.27</v>
      </c>
      <c r="Q9">
        <v>2599.89</v>
      </c>
      <c r="R9">
        <v>157.91</v>
      </c>
      <c r="S9">
        <v>113.82</v>
      </c>
      <c r="T9">
        <v>17569.740000000002</v>
      </c>
      <c r="U9">
        <v>0.72</v>
      </c>
      <c r="V9">
        <v>0.81</v>
      </c>
      <c r="W9">
        <v>9.48</v>
      </c>
      <c r="X9">
        <v>1.06</v>
      </c>
      <c r="Y9">
        <v>2</v>
      </c>
      <c r="Z9">
        <v>10</v>
      </c>
      <c r="AA9">
        <v>293.21041678814208</v>
      </c>
      <c r="AB9">
        <v>401.18342778018189</v>
      </c>
      <c r="AC9">
        <v>362.89504449731783</v>
      </c>
      <c r="AD9">
        <v>293210.41678814212</v>
      </c>
      <c r="AE9">
        <v>401183.42778018193</v>
      </c>
      <c r="AF9">
        <v>2.951176796779986E-6</v>
      </c>
      <c r="AG9">
        <v>11</v>
      </c>
      <c r="AH9">
        <v>362895.04449731781</v>
      </c>
    </row>
    <row r="10" spans="1:34" x14ac:dyDescent="0.25">
      <c r="A10">
        <v>8</v>
      </c>
      <c r="B10">
        <v>95</v>
      </c>
      <c r="C10" t="s">
        <v>34</v>
      </c>
      <c r="D10">
        <v>3.1341000000000001</v>
      </c>
      <c r="E10">
        <v>31.91</v>
      </c>
      <c r="F10">
        <v>28.36</v>
      </c>
      <c r="G10">
        <v>58.67</v>
      </c>
      <c r="H10">
        <v>0.81</v>
      </c>
      <c r="I10">
        <v>29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301.18</v>
      </c>
      <c r="Q10">
        <v>2600.2600000000002</v>
      </c>
      <c r="R10">
        <v>158.13999999999999</v>
      </c>
      <c r="S10">
        <v>113.82</v>
      </c>
      <c r="T10">
        <v>17688.16</v>
      </c>
      <c r="U10">
        <v>0.72</v>
      </c>
      <c r="V10">
        <v>0.81</v>
      </c>
      <c r="W10">
        <v>9.49</v>
      </c>
      <c r="X10">
        <v>1.08</v>
      </c>
      <c r="Y10">
        <v>2</v>
      </c>
      <c r="Z10">
        <v>10</v>
      </c>
      <c r="AA10">
        <v>293.75867554598068</v>
      </c>
      <c r="AB10">
        <v>401.93357960012588</v>
      </c>
      <c r="AC10">
        <v>363.5736028804111</v>
      </c>
      <c r="AD10">
        <v>293758.67554598069</v>
      </c>
      <c r="AE10">
        <v>401933.5796001259</v>
      </c>
      <c r="AF10">
        <v>2.9495768858945579E-6</v>
      </c>
      <c r="AG10">
        <v>11</v>
      </c>
      <c r="AH10">
        <v>363573.60288041108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AH5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2.1757</v>
      </c>
      <c r="E2">
        <v>45.96</v>
      </c>
      <c r="F2">
        <v>37.520000000000003</v>
      </c>
      <c r="G2">
        <v>8.4600000000000009</v>
      </c>
      <c r="H2">
        <v>0.15</v>
      </c>
      <c r="I2">
        <v>266</v>
      </c>
      <c r="J2">
        <v>116.05</v>
      </c>
      <c r="K2">
        <v>43.4</v>
      </c>
      <c r="L2">
        <v>1</v>
      </c>
      <c r="M2">
        <v>264</v>
      </c>
      <c r="N2">
        <v>16.649999999999999</v>
      </c>
      <c r="O2">
        <v>14546.17</v>
      </c>
      <c r="P2">
        <v>365.2</v>
      </c>
      <c r="Q2">
        <v>2600.7199999999998</v>
      </c>
      <c r="R2">
        <v>465.81</v>
      </c>
      <c r="S2">
        <v>113.82</v>
      </c>
      <c r="T2">
        <v>170333.29</v>
      </c>
      <c r="U2">
        <v>0.24</v>
      </c>
      <c r="V2">
        <v>0.61</v>
      </c>
      <c r="W2">
        <v>9.84</v>
      </c>
      <c r="X2">
        <v>10.23</v>
      </c>
      <c r="Y2">
        <v>2</v>
      </c>
      <c r="Z2">
        <v>10</v>
      </c>
      <c r="AA2">
        <v>453.76849051060441</v>
      </c>
      <c r="AB2">
        <v>620.86606756955132</v>
      </c>
      <c r="AC2">
        <v>561.61148147171127</v>
      </c>
      <c r="AD2">
        <v>453768.49051060429</v>
      </c>
      <c r="AE2">
        <v>620866.06756955129</v>
      </c>
      <c r="AF2">
        <v>2.215193875042169E-6</v>
      </c>
      <c r="AG2">
        <v>15</v>
      </c>
      <c r="AH2">
        <v>561611.4814717113</v>
      </c>
    </row>
    <row r="3" spans="1:34" x14ac:dyDescent="0.25">
      <c r="A3">
        <v>1</v>
      </c>
      <c r="B3">
        <v>55</v>
      </c>
      <c r="C3" t="s">
        <v>34</v>
      </c>
      <c r="D3">
        <v>2.8039000000000001</v>
      </c>
      <c r="E3">
        <v>35.659999999999997</v>
      </c>
      <c r="F3">
        <v>31.12</v>
      </c>
      <c r="G3">
        <v>18.13</v>
      </c>
      <c r="H3">
        <v>0.3</v>
      </c>
      <c r="I3">
        <v>103</v>
      </c>
      <c r="J3">
        <v>117.34</v>
      </c>
      <c r="K3">
        <v>43.4</v>
      </c>
      <c r="L3">
        <v>2</v>
      </c>
      <c r="M3">
        <v>101</v>
      </c>
      <c r="N3">
        <v>16.940000000000001</v>
      </c>
      <c r="O3">
        <v>14705.49</v>
      </c>
      <c r="P3">
        <v>282.58999999999997</v>
      </c>
      <c r="Q3">
        <v>2599.7199999999998</v>
      </c>
      <c r="R3">
        <v>251.87</v>
      </c>
      <c r="S3">
        <v>113.82</v>
      </c>
      <c r="T3">
        <v>64180.22</v>
      </c>
      <c r="U3">
        <v>0.45</v>
      </c>
      <c r="V3">
        <v>0.74</v>
      </c>
      <c r="W3">
        <v>9.57</v>
      </c>
      <c r="X3">
        <v>3.84</v>
      </c>
      <c r="Y3">
        <v>2</v>
      </c>
      <c r="Z3">
        <v>10</v>
      </c>
      <c r="AA3">
        <v>301.90025682410533</v>
      </c>
      <c r="AB3">
        <v>413.07325028607221</v>
      </c>
      <c r="AC3">
        <v>373.65011903071672</v>
      </c>
      <c r="AD3">
        <v>301900.25682410528</v>
      </c>
      <c r="AE3">
        <v>413073.2502860722</v>
      </c>
      <c r="AF3">
        <v>2.8547971256288731E-6</v>
      </c>
      <c r="AG3">
        <v>12</v>
      </c>
      <c r="AH3">
        <v>373650.11903071671</v>
      </c>
    </row>
    <row r="4" spans="1:34" x14ac:dyDescent="0.25">
      <c r="A4">
        <v>2</v>
      </c>
      <c r="B4">
        <v>55</v>
      </c>
      <c r="C4" t="s">
        <v>34</v>
      </c>
      <c r="D4">
        <v>3.0303</v>
      </c>
      <c r="E4">
        <v>33</v>
      </c>
      <c r="F4">
        <v>29.48</v>
      </c>
      <c r="G4">
        <v>29.48</v>
      </c>
      <c r="H4">
        <v>0.45</v>
      </c>
      <c r="I4">
        <v>60</v>
      </c>
      <c r="J4">
        <v>118.63</v>
      </c>
      <c r="K4">
        <v>43.4</v>
      </c>
      <c r="L4">
        <v>3</v>
      </c>
      <c r="M4">
        <v>57</v>
      </c>
      <c r="N4">
        <v>17.23</v>
      </c>
      <c r="O4">
        <v>14865.24</v>
      </c>
      <c r="P4">
        <v>245.04</v>
      </c>
      <c r="Q4">
        <v>2599.4499999999998</v>
      </c>
      <c r="R4">
        <v>197</v>
      </c>
      <c r="S4">
        <v>113.82</v>
      </c>
      <c r="T4">
        <v>36961.31</v>
      </c>
      <c r="U4">
        <v>0.57999999999999996</v>
      </c>
      <c r="V4">
        <v>0.78</v>
      </c>
      <c r="W4">
        <v>9.5</v>
      </c>
      <c r="X4">
        <v>2.2000000000000002</v>
      </c>
      <c r="Y4">
        <v>2</v>
      </c>
      <c r="Z4">
        <v>10</v>
      </c>
      <c r="AA4">
        <v>258.57218088302659</v>
      </c>
      <c r="AB4">
        <v>353.78986528368472</v>
      </c>
      <c r="AC4">
        <v>320.02465708820358</v>
      </c>
      <c r="AD4">
        <v>258572.18088302659</v>
      </c>
      <c r="AE4">
        <v>353789.86528368469</v>
      </c>
      <c r="AF4">
        <v>3.0853067976009029E-6</v>
      </c>
      <c r="AG4">
        <v>11</v>
      </c>
      <c r="AH4">
        <v>320024.65708820359</v>
      </c>
    </row>
    <row r="5" spans="1:34" x14ac:dyDescent="0.25">
      <c r="A5">
        <v>3</v>
      </c>
      <c r="B5">
        <v>55</v>
      </c>
      <c r="C5" t="s">
        <v>34</v>
      </c>
      <c r="D5">
        <v>3.0884999999999998</v>
      </c>
      <c r="E5">
        <v>32.380000000000003</v>
      </c>
      <c r="F5">
        <v>29.12</v>
      </c>
      <c r="G5">
        <v>35.659999999999997</v>
      </c>
      <c r="H5">
        <v>0.59</v>
      </c>
      <c r="I5">
        <v>49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231.13</v>
      </c>
      <c r="Q5">
        <v>2600.48</v>
      </c>
      <c r="R5">
        <v>182.84</v>
      </c>
      <c r="S5">
        <v>113.82</v>
      </c>
      <c r="T5">
        <v>29934.78</v>
      </c>
      <c r="U5">
        <v>0.62</v>
      </c>
      <c r="V5">
        <v>0.79</v>
      </c>
      <c r="W5">
        <v>9.5500000000000007</v>
      </c>
      <c r="X5">
        <v>1.84</v>
      </c>
      <c r="Y5">
        <v>2</v>
      </c>
      <c r="Z5">
        <v>10</v>
      </c>
      <c r="AA5">
        <v>248.611375374289</v>
      </c>
      <c r="AB5">
        <v>340.16105174674448</v>
      </c>
      <c r="AC5">
        <v>307.69655838717131</v>
      </c>
      <c r="AD5">
        <v>248611.375374289</v>
      </c>
      <c r="AE5">
        <v>340161.05174674449</v>
      </c>
      <c r="AF5">
        <v>3.1445632592120879E-6</v>
      </c>
      <c r="AG5">
        <v>11</v>
      </c>
      <c r="AH5">
        <v>307696.55838717119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91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1.5023</v>
      </c>
      <c r="E2">
        <v>66.56</v>
      </c>
      <c r="F2">
        <v>45.88</v>
      </c>
      <c r="G2">
        <v>5.9</v>
      </c>
      <c r="H2">
        <v>0.09</v>
      </c>
      <c r="I2">
        <v>467</v>
      </c>
      <c r="J2">
        <v>194.77</v>
      </c>
      <c r="K2">
        <v>54.38</v>
      </c>
      <c r="L2">
        <v>1</v>
      </c>
      <c r="M2">
        <v>465</v>
      </c>
      <c r="N2">
        <v>39.4</v>
      </c>
      <c r="O2">
        <v>24256.19</v>
      </c>
      <c r="P2">
        <v>639.4</v>
      </c>
      <c r="Q2">
        <v>2602.37</v>
      </c>
      <c r="R2">
        <v>745.76</v>
      </c>
      <c r="S2">
        <v>113.82</v>
      </c>
      <c r="T2">
        <v>309305.98</v>
      </c>
      <c r="U2">
        <v>0.15</v>
      </c>
      <c r="V2">
        <v>0.5</v>
      </c>
      <c r="W2">
        <v>10.19</v>
      </c>
      <c r="X2">
        <v>18.579999999999998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2.3508</v>
      </c>
      <c r="E3">
        <v>42.54</v>
      </c>
      <c r="F3">
        <v>33.57</v>
      </c>
      <c r="G3">
        <v>12.13</v>
      </c>
      <c r="H3">
        <v>0.18</v>
      </c>
      <c r="I3">
        <v>166</v>
      </c>
      <c r="J3">
        <v>196.32</v>
      </c>
      <c r="K3">
        <v>54.38</v>
      </c>
      <c r="L3">
        <v>2</v>
      </c>
      <c r="M3">
        <v>164</v>
      </c>
      <c r="N3">
        <v>39.950000000000003</v>
      </c>
      <c r="O3">
        <v>24447.22</v>
      </c>
      <c r="P3">
        <v>457.27</v>
      </c>
      <c r="Q3">
        <v>2600.36</v>
      </c>
      <c r="R3">
        <v>333.14</v>
      </c>
      <c r="S3">
        <v>113.82</v>
      </c>
      <c r="T3">
        <v>104501.91</v>
      </c>
      <c r="U3">
        <v>0.34</v>
      </c>
      <c r="V3">
        <v>0.69</v>
      </c>
      <c r="W3">
        <v>9.68</v>
      </c>
      <c r="X3">
        <v>6.28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2.6713</v>
      </c>
      <c r="E4">
        <v>37.43</v>
      </c>
      <c r="F4">
        <v>31.03</v>
      </c>
      <c r="G4">
        <v>18.62</v>
      </c>
      <c r="H4">
        <v>0.27</v>
      </c>
      <c r="I4">
        <v>100</v>
      </c>
      <c r="J4">
        <v>197.88</v>
      </c>
      <c r="K4">
        <v>54.38</v>
      </c>
      <c r="L4">
        <v>3</v>
      </c>
      <c r="M4">
        <v>98</v>
      </c>
      <c r="N4">
        <v>40.5</v>
      </c>
      <c r="O4">
        <v>24639</v>
      </c>
      <c r="P4">
        <v>411.88</v>
      </c>
      <c r="Q4">
        <v>2599.7399999999998</v>
      </c>
      <c r="R4">
        <v>248.53</v>
      </c>
      <c r="S4">
        <v>113.82</v>
      </c>
      <c r="T4">
        <v>62526.41</v>
      </c>
      <c r="U4">
        <v>0.46</v>
      </c>
      <c r="V4">
        <v>0.74</v>
      </c>
      <c r="W4">
        <v>9.57</v>
      </c>
      <c r="X4">
        <v>3.75</v>
      </c>
      <c r="Y4">
        <v>2</v>
      </c>
      <c r="Z4">
        <v>10</v>
      </c>
    </row>
    <row r="5" spans="1:26" x14ac:dyDescent="0.25">
      <c r="A5">
        <v>3</v>
      </c>
      <c r="B5">
        <v>100</v>
      </c>
      <c r="C5" t="s">
        <v>34</v>
      </c>
      <c r="D5">
        <v>2.8405</v>
      </c>
      <c r="E5">
        <v>35.21</v>
      </c>
      <c r="F5">
        <v>29.93</v>
      </c>
      <c r="G5">
        <v>25.29</v>
      </c>
      <c r="H5">
        <v>0.36</v>
      </c>
      <c r="I5">
        <v>71</v>
      </c>
      <c r="J5">
        <v>199.44</v>
      </c>
      <c r="K5">
        <v>54.38</v>
      </c>
      <c r="L5">
        <v>4</v>
      </c>
      <c r="M5">
        <v>69</v>
      </c>
      <c r="N5">
        <v>41.06</v>
      </c>
      <c r="O5">
        <v>24831.54</v>
      </c>
      <c r="P5">
        <v>385.75</v>
      </c>
      <c r="Q5">
        <v>2599.84</v>
      </c>
      <c r="R5">
        <v>211.7</v>
      </c>
      <c r="S5">
        <v>113.82</v>
      </c>
      <c r="T5">
        <v>44256.53</v>
      </c>
      <c r="U5">
        <v>0.54</v>
      </c>
      <c r="V5">
        <v>0.77</v>
      </c>
      <c r="W5">
        <v>9.5299999999999994</v>
      </c>
      <c r="X5">
        <v>2.65</v>
      </c>
      <c r="Y5">
        <v>2</v>
      </c>
      <c r="Z5">
        <v>10</v>
      </c>
    </row>
    <row r="6" spans="1:26" x14ac:dyDescent="0.25">
      <c r="A6">
        <v>4</v>
      </c>
      <c r="B6">
        <v>100</v>
      </c>
      <c r="C6" t="s">
        <v>34</v>
      </c>
      <c r="D6">
        <v>2.95</v>
      </c>
      <c r="E6">
        <v>33.9</v>
      </c>
      <c r="F6">
        <v>29.28</v>
      </c>
      <c r="G6">
        <v>32.54</v>
      </c>
      <c r="H6">
        <v>0.44</v>
      </c>
      <c r="I6">
        <v>54</v>
      </c>
      <c r="J6">
        <v>201.01</v>
      </c>
      <c r="K6">
        <v>54.38</v>
      </c>
      <c r="L6">
        <v>5</v>
      </c>
      <c r="M6">
        <v>52</v>
      </c>
      <c r="N6">
        <v>41.63</v>
      </c>
      <c r="O6">
        <v>25024.84</v>
      </c>
      <c r="P6">
        <v>366.4</v>
      </c>
      <c r="Q6">
        <v>2599.66</v>
      </c>
      <c r="R6">
        <v>190.13</v>
      </c>
      <c r="S6">
        <v>113.82</v>
      </c>
      <c r="T6">
        <v>33554.980000000003</v>
      </c>
      <c r="U6">
        <v>0.6</v>
      </c>
      <c r="V6">
        <v>0.79</v>
      </c>
      <c r="W6">
        <v>9.5</v>
      </c>
      <c r="X6">
        <v>2</v>
      </c>
      <c r="Y6">
        <v>2</v>
      </c>
      <c r="Z6">
        <v>10</v>
      </c>
    </row>
    <row r="7" spans="1:26" x14ac:dyDescent="0.25">
      <c r="A7">
        <v>5</v>
      </c>
      <c r="B7">
        <v>100</v>
      </c>
      <c r="C7" t="s">
        <v>34</v>
      </c>
      <c r="D7">
        <v>3.0257999999999998</v>
      </c>
      <c r="E7">
        <v>33.049999999999997</v>
      </c>
      <c r="F7">
        <v>28.86</v>
      </c>
      <c r="G7">
        <v>40.270000000000003</v>
      </c>
      <c r="H7">
        <v>0.53</v>
      </c>
      <c r="I7">
        <v>43</v>
      </c>
      <c r="J7">
        <v>202.58</v>
      </c>
      <c r="K7">
        <v>54.38</v>
      </c>
      <c r="L7">
        <v>6</v>
      </c>
      <c r="M7">
        <v>41</v>
      </c>
      <c r="N7">
        <v>42.2</v>
      </c>
      <c r="O7">
        <v>25218.93</v>
      </c>
      <c r="P7">
        <v>347.85</v>
      </c>
      <c r="Q7">
        <v>2599.5500000000002</v>
      </c>
      <c r="R7">
        <v>176.16</v>
      </c>
      <c r="S7">
        <v>113.82</v>
      </c>
      <c r="T7">
        <v>26627.03</v>
      </c>
      <c r="U7">
        <v>0.65</v>
      </c>
      <c r="V7">
        <v>0.8</v>
      </c>
      <c r="W7">
        <v>9.48</v>
      </c>
      <c r="X7">
        <v>1.58</v>
      </c>
      <c r="Y7">
        <v>2</v>
      </c>
      <c r="Z7">
        <v>10</v>
      </c>
    </row>
    <row r="8" spans="1:26" x14ac:dyDescent="0.25">
      <c r="A8">
        <v>6</v>
      </c>
      <c r="B8">
        <v>100</v>
      </c>
      <c r="C8" t="s">
        <v>34</v>
      </c>
      <c r="D8">
        <v>3.0855000000000001</v>
      </c>
      <c r="E8">
        <v>32.409999999999997</v>
      </c>
      <c r="F8">
        <v>28.53</v>
      </c>
      <c r="G8">
        <v>48.91</v>
      </c>
      <c r="H8">
        <v>0.61</v>
      </c>
      <c r="I8">
        <v>35</v>
      </c>
      <c r="J8">
        <v>204.16</v>
      </c>
      <c r="K8">
        <v>54.38</v>
      </c>
      <c r="L8">
        <v>7</v>
      </c>
      <c r="M8">
        <v>33</v>
      </c>
      <c r="N8">
        <v>42.78</v>
      </c>
      <c r="O8">
        <v>25413.94</v>
      </c>
      <c r="P8">
        <v>330.36</v>
      </c>
      <c r="Q8">
        <v>2599.59</v>
      </c>
      <c r="R8">
        <v>165.22</v>
      </c>
      <c r="S8">
        <v>113.82</v>
      </c>
      <c r="T8">
        <v>21195.89</v>
      </c>
      <c r="U8">
        <v>0.69</v>
      </c>
      <c r="V8">
        <v>0.81</v>
      </c>
      <c r="W8">
        <v>9.4600000000000009</v>
      </c>
      <c r="X8">
        <v>1.25</v>
      </c>
      <c r="Y8">
        <v>2</v>
      </c>
      <c r="Z8">
        <v>10</v>
      </c>
    </row>
    <row r="9" spans="1:26" x14ac:dyDescent="0.25">
      <c r="A9">
        <v>7</v>
      </c>
      <c r="B9">
        <v>100</v>
      </c>
      <c r="C9" t="s">
        <v>34</v>
      </c>
      <c r="D9">
        <v>3.1198000000000001</v>
      </c>
      <c r="E9">
        <v>32.049999999999997</v>
      </c>
      <c r="F9">
        <v>28.37</v>
      </c>
      <c r="G9">
        <v>56.74</v>
      </c>
      <c r="H9">
        <v>0.69</v>
      </c>
      <c r="I9">
        <v>30</v>
      </c>
      <c r="J9">
        <v>205.75</v>
      </c>
      <c r="K9">
        <v>54.38</v>
      </c>
      <c r="L9">
        <v>8</v>
      </c>
      <c r="M9">
        <v>24</v>
      </c>
      <c r="N9">
        <v>43.37</v>
      </c>
      <c r="O9">
        <v>25609.61</v>
      </c>
      <c r="P9">
        <v>315.29000000000002</v>
      </c>
      <c r="Q9">
        <v>2599.35</v>
      </c>
      <c r="R9">
        <v>159.62</v>
      </c>
      <c r="S9">
        <v>113.82</v>
      </c>
      <c r="T9">
        <v>18422.2</v>
      </c>
      <c r="U9">
        <v>0.71</v>
      </c>
      <c r="V9">
        <v>0.81</v>
      </c>
      <c r="W9">
        <v>9.4600000000000009</v>
      </c>
      <c r="X9">
        <v>1.0900000000000001</v>
      </c>
      <c r="Y9">
        <v>2</v>
      </c>
      <c r="Z9">
        <v>10</v>
      </c>
    </row>
    <row r="10" spans="1:26" x14ac:dyDescent="0.25">
      <c r="A10">
        <v>8</v>
      </c>
      <c r="B10">
        <v>100</v>
      </c>
      <c r="C10" t="s">
        <v>34</v>
      </c>
      <c r="D10">
        <v>3.1320999999999999</v>
      </c>
      <c r="E10">
        <v>31.93</v>
      </c>
      <c r="F10">
        <v>28.32</v>
      </c>
      <c r="G10">
        <v>60.69</v>
      </c>
      <c r="H10">
        <v>0.77</v>
      </c>
      <c r="I10">
        <v>28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309.33999999999997</v>
      </c>
      <c r="Q10">
        <v>2600.09</v>
      </c>
      <c r="R10">
        <v>157.1</v>
      </c>
      <c r="S10">
        <v>113.82</v>
      </c>
      <c r="T10">
        <v>17168.740000000002</v>
      </c>
      <c r="U10">
        <v>0.72</v>
      </c>
      <c r="V10">
        <v>0.81</v>
      </c>
      <c r="W10">
        <v>9.49</v>
      </c>
      <c r="X10">
        <v>1.04</v>
      </c>
      <c r="Y10">
        <v>2</v>
      </c>
      <c r="Z10">
        <v>10</v>
      </c>
    </row>
    <row r="11" spans="1:26" x14ac:dyDescent="0.25">
      <c r="A11">
        <v>9</v>
      </c>
      <c r="B11">
        <v>100</v>
      </c>
      <c r="C11" t="s">
        <v>34</v>
      </c>
      <c r="D11">
        <v>3.1400999999999999</v>
      </c>
      <c r="E11">
        <v>31.85</v>
      </c>
      <c r="F11">
        <v>28.28</v>
      </c>
      <c r="G11">
        <v>62.84</v>
      </c>
      <c r="H11">
        <v>0.85</v>
      </c>
      <c r="I11">
        <v>27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310.31</v>
      </c>
      <c r="Q11">
        <v>2600.12</v>
      </c>
      <c r="R11">
        <v>155.6</v>
      </c>
      <c r="S11">
        <v>113.82</v>
      </c>
      <c r="T11">
        <v>16426.25</v>
      </c>
      <c r="U11">
        <v>0.73</v>
      </c>
      <c r="V11">
        <v>0.81</v>
      </c>
      <c r="W11">
        <v>9.49</v>
      </c>
      <c r="X11">
        <v>1</v>
      </c>
      <c r="Y11">
        <v>2</v>
      </c>
      <c r="Z11">
        <v>10</v>
      </c>
    </row>
    <row r="12" spans="1:26" x14ac:dyDescent="0.25">
      <c r="A12">
        <v>0</v>
      </c>
      <c r="B12">
        <v>40</v>
      </c>
      <c r="C12" t="s">
        <v>34</v>
      </c>
      <c r="D12">
        <v>2.4514999999999998</v>
      </c>
      <c r="E12">
        <v>40.79</v>
      </c>
      <c r="F12">
        <v>35.020000000000003</v>
      </c>
      <c r="G12">
        <v>10.35</v>
      </c>
      <c r="H12">
        <v>0.2</v>
      </c>
      <c r="I12">
        <v>203</v>
      </c>
      <c r="J12">
        <v>89.87</v>
      </c>
      <c r="K12">
        <v>37.549999999999997</v>
      </c>
      <c r="L12">
        <v>1</v>
      </c>
      <c r="M12">
        <v>201</v>
      </c>
      <c r="N12">
        <v>11.32</v>
      </c>
      <c r="O12">
        <v>11317.98</v>
      </c>
      <c r="P12">
        <v>279.14</v>
      </c>
      <c r="Q12">
        <v>2600.2399999999998</v>
      </c>
      <c r="R12">
        <v>380.99</v>
      </c>
      <c r="S12">
        <v>113.82</v>
      </c>
      <c r="T12">
        <v>128242.09</v>
      </c>
      <c r="U12">
        <v>0.3</v>
      </c>
      <c r="V12">
        <v>0.66</v>
      </c>
      <c r="W12">
        <v>9.76</v>
      </c>
      <c r="X12">
        <v>7.73</v>
      </c>
      <c r="Y12">
        <v>2</v>
      </c>
      <c r="Z12">
        <v>10</v>
      </c>
    </row>
    <row r="13" spans="1:26" x14ac:dyDescent="0.25">
      <c r="A13">
        <v>1</v>
      </c>
      <c r="B13">
        <v>40</v>
      </c>
      <c r="C13" t="s">
        <v>34</v>
      </c>
      <c r="D13">
        <v>2.9817999999999998</v>
      </c>
      <c r="E13">
        <v>33.54</v>
      </c>
      <c r="F13">
        <v>30.14</v>
      </c>
      <c r="G13">
        <v>23.49</v>
      </c>
      <c r="H13">
        <v>0.39</v>
      </c>
      <c r="I13">
        <v>77</v>
      </c>
      <c r="J13">
        <v>91.1</v>
      </c>
      <c r="K13">
        <v>37.549999999999997</v>
      </c>
      <c r="L13">
        <v>2</v>
      </c>
      <c r="M13">
        <v>69</v>
      </c>
      <c r="N13">
        <v>11.54</v>
      </c>
      <c r="O13">
        <v>11468.97</v>
      </c>
      <c r="P13">
        <v>211.26</v>
      </c>
      <c r="Q13">
        <v>2599.7600000000002</v>
      </c>
      <c r="R13">
        <v>218.57</v>
      </c>
      <c r="S13">
        <v>113.82</v>
      </c>
      <c r="T13">
        <v>47659.53</v>
      </c>
      <c r="U13">
        <v>0.52</v>
      </c>
      <c r="V13">
        <v>0.76</v>
      </c>
      <c r="W13">
        <v>9.5399999999999991</v>
      </c>
      <c r="X13">
        <v>2.86</v>
      </c>
      <c r="Y13">
        <v>2</v>
      </c>
      <c r="Z13">
        <v>10</v>
      </c>
    </row>
    <row r="14" spans="1:26" x14ac:dyDescent="0.25">
      <c r="A14">
        <v>2</v>
      </c>
      <c r="B14">
        <v>40</v>
      </c>
      <c r="C14" t="s">
        <v>34</v>
      </c>
      <c r="D14">
        <v>3.0347</v>
      </c>
      <c r="E14">
        <v>32.950000000000003</v>
      </c>
      <c r="F14">
        <v>29.77</v>
      </c>
      <c r="G14">
        <v>27.06</v>
      </c>
      <c r="H14">
        <v>0.56999999999999995</v>
      </c>
      <c r="I14">
        <v>66</v>
      </c>
      <c r="J14">
        <v>92.32</v>
      </c>
      <c r="K14">
        <v>37.549999999999997</v>
      </c>
      <c r="L14">
        <v>3</v>
      </c>
      <c r="M14">
        <v>0</v>
      </c>
      <c r="N14">
        <v>11.77</v>
      </c>
      <c r="O14">
        <v>11620.34</v>
      </c>
      <c r="P14">
        <v>203.19</v>
      </c>
      <c r="Q14">
        <v>2600.79</v>
      </c>
      <c r="R14">
        <v>203.27</v>
      </c>
      <c r="S14">
        <v>113.82</v>
      </c>
      <c r="T14">
        <v>40067.08</v>
      </c>
      <c r="U14">
        <v>0.56000000000000005</v>
      </c>
      <c r="V14">
        <v>0.77</v>
      </c>
      <c r="W14">
        <v>9.6</v>
      </c>
      <c r="X14">
        <v>2.48</v>
      </c>
      <c r="Y14">
        <v>2</v>
      </c>
      <c r="Z14">
        <v>10</v>
      </c>
    </row>
    <row r="15" spans="1:26" x14ac:dyDescent="0.25">
      <c r="A15">
        <v>0</v>
      </c>
      <c r="B15">
        <v>30</v>
      </c>
      <c r="C15" t="s">
        <v>34</v>
      </c>
      <c r="D15">
        <v>2.6634000000000002</v>
      </c>
      <c r="E15">
        <v>37.549999999999997</v>
      </c>
      <c r="F15">
        <v>33.26</v>
      </c>
      <c r="G15">
        <v>12.71</v>
      </c>
      <c r="H15">
        <v>0.24</v>
      </c>
      <c r="I15">
        <v>157</v>
      </c>
      <c r="J15">
        <v>71.52</v>
      </c>
      <c r="K15">
        <v>32.270000000000003</v>
      </c>
      <c r="L15">
        <v>1</v>
      </c>
      <c r="M15">
        <v>155</v>
      </c>
      <c r="N15">
        <v>8.25</v>
      </c>
      <c r="O15">
        <v>9054.6</v>
      </c>
      <c r="P15">
        <v>216.1</v>
      </c>
      <c r="Q15">
        <v>2600.2199999999998</v>
      </c>
      <c r="R15">
        <v>322.08999999999997</v>
      </c>
      <c r="S15">
        <v>113.82</v>
      </c>
      <c r="T15">
        <v>99020.88</v>
      </c>
      <c r="U15">
        <v>0.35</v>
      </c>
      <c r="V15">
        <v>0.69</v>
      </c>
      <c r="W15">
        <v>9.69</v>
      </c>
      <c r="X15">
        <v>5.97</v>
      </c>
      <c r="Y15">
        <v>2</v>
      </c>
      <c r="Z15">
        <v>10</v>
      </c>
    </row>
    <row r="16" spans="1:26" x14ac:dyDescent="0.25">
      <c r="A16">
        <v>1</v>
      </c>
      <c r="B16">
        <v>30</v>
      </c>
      <c r="C16" t="s">
        <v>34</v>
      </c>
      <c r="D16">
        <v>2.9575999999999998</v>
      </c>
      <c r="E16">
        <v>33.81</v>
      </c>
      <c r="F16">
        <v>30.6</v>
      </c>
      <c r="G16">
        <v>20.86</v>
      </c>
      <c r="H16">
        <v>0.48</v>
      </c>
      <c r="I16">
        <v>88</v>
      </c>
      <c r="J16">
        <v>72.7</v>
      </c>
      <c r="K16">
        <v>32.270000000000003</v>
      </c>
      <c r="L16">
        <v>2</v>
      </c>
      <c r="M16">
        <v>0</v>
      </c>
      <c r="N16">
        <v>8.43</v>
      </c>
      <c r="O16">
        <v>9200.25</v>
      </c>
      <c r="P16">
        <v>181.27</v>
      </c>
      <c r="Q16">
        <v>2601.5700000000002</v>
      </c>
      <c r="R16">
        <v>230</v>
      </c>
      <c r="S16">
        <v>113.82</v>
      </c>
      <c r="T16">
        <v>53321.72</v>
      </c>
      <c r="U16">
        <v>0.49</v>
      </c>
      <c r="V16">
        <v>0.75</v>
      </c>
      <c r="W16">
        <v>9.67</v>
      </c>
      <c r="X16">
        <v>3.32</v>
      </c>
      <c r="Y16">
        <v>2</v>
      </c>
      <c r="Z16">
        <v>10</v>
      </c>
    </row>
    <row r="17" spans="1:26" x14ac:dyDescent="0.25">
      <c r="A17">
        <v>0</v>
      </c>
      <c r="B17">
        <v>15</v>
      </c>
      <c r="C17" t="s">
        <v>34</v>
      </c>
      <c r="D17">
        <v>2.6591</v>
      </c>
      <c r="E17">
        <v>37.61</v>
      </c>
      <c r="F17">
        <v>33.96</v>
      </c>
      <c r="G17">
        <v>11.64</v>
      </c>
      <c r="H17">
        <v>0.43</v>
      </c>
      <c r="I17">
        <v>175</v>
      </c>
      <c r="J17">
        <v>39.78</v>
      </c>
      <c r="K17">
        <v>19.54</v>
      </c>
      <c r="L17">
        <v>1</v>
      </c>
      <c r="M17">
        <v>0</v>
      </c>
      <c r="N17">
        <v>4.24</v>
      </c>
      <c r="O17">
        <v>5140</v>
      </c>
      <c r="P17">
        <v>135.13999999999999</v>
      </c>
      <c r="Q17">
        <v>2603.59</v>
      </c>
      <c r="R17">
        <v>337.32</v>
      </c>
      <c r="S17">
        <v>113.82</v>
      </c>
      <c r="T17">
        <v>106543.58</v>
      </c>
      <c r="U17">
        <v>0.34</v>
      </c>
      <c r="V17">
        <v>0.68</v>
      </c>
      <c r="W17">
        <v>9.94</v>
      </c>
      <c r="X17">
        <v>6.67</v>
      </c>
      <c r="Y17">
        <v>2</v>
      </c>
      <c r="Z17">
        <v>10</v>
      </c>
    </row>
    <row r="18" spans="1:26" x14ac:dyDescent="0.25">
      <c r="A18">
        <v>0</v>
      </c>
      <c r="B18">
        <v>70</v>
      </c>
      <c r="C18" t="s">
        <v>34</v>
      </c>
      <c r="D18">
        <v>1.9309000000000001</v>
      </c>
      <c r="E18">
        <v>51.79</v>
      </c>
      <c r="F18">
        <v>40.08</v>
      </c>
      <c r="G18">
        <v>7.33</v>
      </c>
      <c r="H18">
        <v>0.12</v>
      </c>
      <c r="I18">
        <v>328</v>
      </c>
      <c r="J18">
        <v>141.81</v>
      </c>
      <c r="K18">
        <v>47.83</v>
      </c>
      <c r="L18">
        <v>1</v>
      </c>
      <c r="M18">
        <v>326</v>
      </c>
      <c r="N18">
        <v>22.98</v>
      </c>
      <c r="O18">
        <v>17723.39</v>
      </c>
      <c r="P18">
        <v>450.59</v>
      </c>
      <c r="Q18">
        <v>2602.0100000000002</v>
      </c>
      <c r="R18">
        <v>551.42999999999995</v>
      </c>
      <c r="S18">
        <v>113.82</v>
      </c>
      <c r="T18">
        <v>212834.85</v>
      </c>
      <c r="U18">
        <v>0.21</v>
      </c>
      <c r="V18">
        <v>0.56999999999999995</v>
      </c>
      <c r="W18">
        <v>9.94</v>
      </c>
      <c r="X18">
        <v>12.79</v>
      </c>
      <c r="Y18">
        <v>2</v>
      </c>
      <c r="Z18">
        <v>10</v>
      </c>
    </row>
    <row r="19" spans="1:26" x14ac:dyDescent="0.25">
      <c r="A19">
        <v>1</v>
      </c>
      <c r="B19">
        <v>70</v>
      </c>
      <c r="C19" t="s">
        <v>34</v>
      </c>
      <c r="D19">
        <v>2.6442999999999999</v>
      </c>
      <c r="E19">
        <v>37.82</v>
      </c>
      <c r="F19">
        <v>31.98</v>
      </c>
      <c r="G19">
        <v>15.35</v>
      </c>
      <c r="H19">
        <v>0.25</v>
      </c>
      <c r="I19">
        <v>125</v>
      </c>
      <c r="J19">
        <v>143.16999999999999</v>
      </c>
      <c r="K19">
        <v>47.83</v>
      </c>
      <c r="L19">
        <v>2</v>
      </c>
      <c r="M19">
        <v>123</v>
      </c>
      <c r="N19">
        <v>23.34</v>
      </c>
      <c r="O19">
        <v>17891.86</v>
      </c>
      <c r="P19">
        <v>343.82</v>
      </c>
      <c r="Q19">
        <v>2600.1799999999998</v>
      </c>
      <c r="R19">
        <v>279.81</v>
      </c>
      <c r="S19">
        <v>113.82</v>
      </c>
      <c r="T19">
        <v>78039.59</v>
      </c>
      <c r="U19">
        <v>0.41</v>
      </c>
      <c r="V19">
        <v>0.72</v>
      </c>
      <c r="W19">
        <v>9.6199999999999992</v>
      </c>
      <c r="X19">
        <v>4.6900000000000004</v>
      </c>
      <c r="Y19">
        <v>2</v>
      </c>
      <c r="Z19">
        <v>10</v>
      </c>
    </row>
    <row r="20" spans="1:26" x14ac:dyDescent="0.25">
      <c r="A20">
        <v>2</v>
      </c>
      <c r="B20">
        <v>70</v>
      </c>
      <c r="C20" t="s">
        <v>34</v>
      </c>
      <c r="D20">
        <v>2.9049999999999998</v>
      </c>
      <c r="E20">
        <v>34.42</v>
      </c>
      <c r="F20">
        <v>30.03</v>
      </c>
      <c r="G20">
        <v>24.02</v>
      </c>
      <c r="H20">
        <v>0.37</v>
      </c>
      <c r="I20">
        <v>75</v>
      </c>
      <c r="J20">
        <v>144.54</v>
      </c>
      <c r="K20">
        <v>47.83</v>
      </c>
      <c r="L20">
        <v>3</v>
      </c>
      <c r="M20">
        <v>73</v>
      </c>
      <c r="N20">
        <v>23.71</v>
      </c>
      <c r="O20">
        <v>18060.849999999999</v>
      </c>
      <c r="P20">
        <v>306.14</v>
      </c>
      <c r="Q20">
        <v>2599.69</v>
      </c>
      <c r="R20">
        <v>214.92</v>
      </c>
      <c r="S20">
        <v>113.82</v>
      </c>
      <c r="T20">
        <v>45847.49</v>
      </c>
      <c r="U20">
        <v>0.53</v>
      </c>
      <c r="V20">
        <v>0.77</v>
      </c>
      <c r="W20">
        <v>9.5399999999999991</v>
      </c>
      <c r="X20">
        <v>2.75</v>
      </c>
      <c r="Y20">
        <v>2</v>
      </c>
      <c r="Z20">
        <v>10</v>
      </c>
    </row>
    <row r="21" spans="1:26" x14ac:dyDescent="0.25">
      <c r="A21">
        <v>3</v>
      </c>
      <c r="B21">
        <v>70</v>
      </c>
      <c r="C21" t="s">
        <v>34</v>
      </c>
      <c r="D21">
        <v>3.0451000000000001</v>
      </c>
      <c r="E21">
        <v>32.840000000000003</v>
      </c>
      <c r="F21">
        <v>29.14</v>
      </c>
      <c r="G21">
        <v>34.28</v>
      </c>
      <c r="H21">
        <v>0.49</v>
      </c>
      <c r="I21">
        <v>51</v>
      </c>
      <c r="J21">
        <v>145.91999999999999</v>
      </c>
      <c r="K21">
        <v>47.83</v>
      </c>
      <c r="L21">
        <v>4</v>
      </c>
      <c r="M21">
        <v>49</v>
      </c>
      <c r="N21">
        <v>24.09</v>
      </c>
      <c r="O21">
        <v>18230.349999999999</v>
      </c>
      <c r="P21">
        <v>278.26</v>
      </c>
      <c r="Q21">
        <v>2599.64</v>
      </c>
      <c r="R21">
        <v>185.47</v>
      </c>
      <c r="S21">
        <v>113.82</v>
      </c>
      <c r="T21">
        <v>31239.24</v>
      </c>
      <c r="U21">
        <v>0.61</v>
      </c>
      <c r="V21">
        <v>0.79</v>
      </c>
      <c r="W21">
        <v>9.49</v>
      </c>
      <c r="X21">
        <v>1.86</v>
      </c>
      <c r="Y21">
        <v>2</v>
      </c>
      <c r="Z21">
        <v>10</v>
      </c>
    </row>
    <row r="22" spans="1:26" x14ac:dyDescent="0.25">
      <c r="A22">
        <v>4</v>
      </c>
      <c r="B22">
        <v>70</v>
      </c>
      <c r="C22" t="s">
        <v>34</v>
      </c>
      <c r="D22">
        <v>3.1168999999999998</v>
      </c>
      <c r="E22">
        <v>32.08</v>
      </c>
      <c r="F22">
        <v>28.73</v>
      </c>
      <c r="G22">
        <v>44.2</v>
      </c>
      <c r="H22">
        <v>0.6</v>
      </c>
      <c r="I22">
        <v>39</v>
      </c>
      <c r="J22">
        <v>147.30000000000001</v>
      </c>
      <c r="K22">
        <v>47.83</v>
      </c>
      <c r="L22">
        <v>5</v>
      </c>
      <c r="M22">
        <v>13</v>
      </c>
      <c r="N22">
        <v>24.47</v>
      </c>
      <c r="O22">
        <v>18400.38</v>
      </c>
      <c r="P22">
        <v>257.14</v>
      </c>
      <c r="Q22">
        <v>2600.0500000000002</v>
      </c>
      <c r="R22">
        <v>170.67</v>
      </c>
      <c r="S22">
        <v>113.82</v>
      </c>
      <c r="T22">
        <v>23903.13</v>
      </c>
      <c r="U22">
        <v>0.67</v>
      </c>
      <c r="V22">
        <v>0.8</v>
      </c>
      <c r="W22">
        <v>9.5</v>
      </c>
      <c r="X22">
        <v>1.45</v>
      </c>
      <c r="Y22">
        <v>2</v>
      </c>
      <c r="Z22">
        <v>10</v>
      </c>
    </row>
    <row r="23" spans="1:26" x14ac:dyDescent="0.25">
      <c r="A23">
        <v>5</v>
      </c>
      <c r="B23">
        <v>70</v>
      </c>
      <c r="C23" t="s">
        <v>34</v>
      </c>
      <c r="D23">
        <v>3.1158999999999999</v>
      </c>
      <c r="E23">
        <v>32.090000000000003</v>
      </c>
      <c r="F23">
        <v>28.74</v>
      </c>
      <c r="G23">
        <v>44.21</v>
      </c>
      <c r="H23">
        <v>0.71</v>
      </c>
      <c r="I23">
        <v>39</v>
      </c>
      <c r="J23">
        <v>148.68</v>
      </c>
      <c r="K23">
        <v>47.83</v>
      </c>
      <c r="L23">
        <v>6</v>
      </c>
      <c r="M23">
        <v>0</v>
      </c>
      <c r="N23">
        <v>24.85</v>
      </c>
      <c r="O23">
        <v>18570.939999999999</v>
      </c>
      <c r="P23">
        <v>258.82</v>
      </c>
      <c r="Q23">
        <v>2600.16</v>
      </c>
      <c r="R23">
        <v>170.15</v>
      </c>
      <c r="S23">
        <v>113.82</v>
      </c>
      <c r="T23">
        <v>23639.279999999999</v>
      </c>
      <c r="U23">
        <v>0.67</v>
      </c>
      <c r="V23">
        <v>0.8</v>
      </c>
      <c r="W23">
        <v>9.5299999999999994</v>
      </c>
      <c r="X23">
        <v>1.46</v>
      </c>
      <c r="Y23">
        <v>2</v>
      </c>
      <c r="Z23">
        <v>10</v>
      </c>
    </row>
    <row r="24" spans="1:26" x14ac:dyDescent="0.25">
      <c r="A24">
        <v>0</v>
      </c>
      <c r="B24">
        <v>90</v>
      </c>
      <c r="C24" t="s">
        <v>34</v>
      </c>
      <c r="D24">
        <v>1.6371</v>
      </c>
      <c r="E24">
        <v>61.08</v>
      </c>
      <c r="F24">
        <v>43.8</v>
      </c>
      <c r="G24">
        <v>6.29</v>
      </c>
      <c r="H24">
        <v>0.1</v>
      </c>
      <c r="I24">
        <v>418</v>
      </c>
      <c r="J24">
        <v>176.73</v>
      </c>
      <c r="K24">
        <v>52.44</v>
      </c>
      <c r="L24">
        <v>1</v>
      </c>
      <c r="M24">
        <v>416</v>
      </c>
      <c r="N24">
        <v>33.29</v>
      </c>
      <c r="O24">
        <v>22031.19</v>
      </c>
      <c r="P24">
        <v>572.29</v>
      </c>
      <c r="Q24">
        <v>2602.5100000000002</v>
      </c>
      <c r="R24">
        <v>676.36</v>
      </c>
      <c r="S24">
        <v>113.82</v>
      </c>
      <c r="T24">
        <v>274850.8</v>
      </c>
      <c r="U24">
        <v>0.17</v>
      </c>
      <c r="V24">
        <v>0.53</v>
      </c>
      <c r="W24">
        <v>10.09</v>
      </c>
      <c r="X24">
        <v>16.5</v>
      </c>
      <c r="Y24">
        <v>2</v>
      </c>
      <c r="Z24">
        <v>10</v>
      </c>
    </row>
    <row r="25" spans="1:26" x14ac:dyDescent="0.25">
      <c r="A25">
        <v>1</v>
      </c>
      <c r="B25">
        <v>90</v>
      </c>
      <c r="C25" t="s">
        <v>34</v>
      </c>
      <c r="D25">
        <v>2.4417</v>
      </c>
      <c r="E25">
        <v>40.96</v>
      </c>
      <c r="F25">
        <v>33.1</v>
      </c>
      <c r="G25">
        <v>12.98</v>
      </c>
      <c r="H25">
        <v>0.2</v>
      </c>
      <c r="I25">
        <v>153</v>
      </c>
      <c r="J25">
        <v>178.21</v>
      </c>
      <c r="K25">
        <v>52.44</v>
      </c>
      <c r="L25">
        <v>2</v>
      </c>
      <c r="M25">
        <v>151</v>
      </c>
      <c r="N25">
        <v>33.770000000000003</v>
      </c>
      <c r="O25">
        <v>22213.89</v>
      </c>
      <c r="P25">
        <v>420.65</v>
      </c>
      <c r="Q25">
        <v>2600.04</v>
      </c>
      <c r="R25">
        <v>316.98</v>
      </c>
      <c r="S25">
        <v>113.82</v>
      </c>
      <c r="T25">
        <v>96483.72</v>
      </c>
      <c r="U25">
        <v>0.36</v>
      </c>
      <c r="V25">
        <v>0.7</v>
      </c>
      <c r="W25">
        <v>9.67</v>
      </c>
      <c r="X25">
        <v>5.81</v>
      </c>
      <c r="Y25">
        <v>2</v>
      </c>
      <c r="Z25">
        <v>10</v>
      </c>
    </row>
    <row r="26" spans="1:26" x14ac:dyDescent="0.25">
      <c r="A26">
        <v>2</v>
      </c>
      <c r="B26">
        <v>90</v>
      </c>
      <c r="C26" t="s">
        <v>34</v>
      </c>
      <c r="D26">
        <v>2.7475000000000001</v>
      </c>
      <c r="E26">
        <v>36.4</v>
      </c>
      <c r="F26">
        <v>30.7</v>
      </c>
      <c r="G26">
        <v>20.02</v>
      </c>
      <c r="H26">
        <v>0.3</v>
      </c>
      <c r="I26">
        <v>92</v>
      </c>
      <c r="J26">
        <v>179.7</v>
      </c>
      <c r="K26">
        <v>52.44</v>
      </c>
      <c r="L26">
        <v>3</v>
      </c>
      <c r="M26">
        <v>90</v>
      </c>
      <c r="N26">
        <v>34.26</v>
      </c>
      <c r="O26">
        <v>22397.24</v>
      </c>
      <c r="P26">
        <v>377.79</v>
      </c>
      <c r="Q26">
        <v>2599.83</v>
      </c>
      <c r="R26">
        <v>237.34</v>
      </c>
      <c r="S26">
        <v>113.82</v>
      </c>
      <c r="T26">
        <v>56970.18</v>
      </c>
      <c r="U26">
        <v>0.48</v>
      </c>
      <c r="V26">
        <v>0.75</v>
      </c>
      <c r="W26">
        <v>9.56</v>
      </c>
      <c r="X26">
        <v>3.42</v>
      </c>
      <c r="Y26">
        <v>2</v>
      </c>
      <c r="Z26">
        <v>10</v>
      </c>
    </row>
    <row r="27" spans="1:26" x14ac:dyDescent="0.25">
      <c r="A27">
        <v>3</v>
      </c>
      <c r="B27">
        <v>90</v>
      </c>
      <c r="C27" t="s">
        <v>34</v>
      </c>
      <c r="D27">
        <v>2.9116</v>
      </c>
      <c r="E27">
        <v>34.35</v>
      </c>
      <c r="F27">
        <v>29.65</v>
      </c>
      <c r="G27">
        <v>27.8</v>
      </c>
      <c r="H27">
        <v>0.39</v>
      </c>
      <c r="I27">
        <v>64</v>
      </c>
      <c r="J27">
        <v>181.19</v>
      </c>
      <c r="K27">
        <v>52.44</v>
      </c>
      <c r="L27">
        <v>4</v>
      </c>
      <c r="M27">
        <v>62</v>
      </c>
      <c r="N27">
        <v>34.75</v>
      </c>
      <c r="O27">
        <v>22581.25</v>
      </c>
      <c r="P27">
        <v>351.38</v>
      </c>
      <c r="Q27">
        <v>2599.61</v>
      </c>
      <c r="R27">
        <v>202.53</v>
      </c>
      <c r="S27">
        <v>113.82</v>
      </c>
      <c r="T27">
        <v>39705.449999999997</v>
      </c>
      <c r="U27">
        <v>0.56000000000000005</v>
      </c>
      <c r="V27">
        <v>0.78</v>
      </c>
      <c r="W27">
        <v>9.51</v>
      </c>
      <c r="X27">
        <v>2.37</v>
      </c>
      <c r="Y27">
        <v>2</v>
      </c>
      <c r="Z27">
        <v>10</v>
      </c>
    </row>
    <row r="28" spans="1:26" x14ac:dyDescent="0.25">
      <c r="A28">
        <v>4</v>
      </c>
      <c r="B28">
        <v>90</v>
      </c>
      <c r="C28" t="s">
        <v>34</v>
      </c>
      <c r="D28">
        <v>3.0095000000000001</v>
      </c>
      <c r="E28">
        <v>33.229999999999997</v>
      </c>
      <c r="F28">
        <v>29.07</v>
      </c>
      <c r="G28">
        <v>35.590000000000003</v>
      </c>
      <c r="H28">
        <v>0.49</v>
      </c>
      <c r="I28">
        <v>49</v>
      </c>
      <c r="J28">
        <v>182.69</v>
      </c>
      <c r="K28">
        <v>52.44</v>
      </c>
      <c r="L28">
        <v>5</v>
      </c>
      <c r="M28">
        <v>47</v>
      </c>
      <c r="N28">
        <v>35.25</v>
      </c>
      <c r="O28">
        <v>22766.06</v>
      </c>
      <c r="P28">
        <v>331.05</v>
      </c>
      <c r="Q28">
        <v>2599.34</v>
      </c>
      <c r="R28">
        <v>183.09</v>
      </c>
      <c r="S28">
        <v>113.82</v>
      </c>
      <c r="T28">
        <v>30060.639999999999</v>
      </c>
      <c r="U28">
        <v>0.62</v>
      </c>
      <c r="V28">
        <v>0.79</v>
      </c>
      <c r="W28">
        <v>9.49</v>
      </c>
      <c r="X28">
        <v>1.79</v>
      </c>
      <c r="Y28">
        <v>2</v>
      </c>
      <c r="Z28">
        <v>10</v>
      </c>
    </row>
    <row r="29" spans="1:26" x14ac:dyDescent="0.25">
      <c r="A29">
        <v>5</v>
      </c>
      <c r="B29">
        <v>90</v>
      </c>
      <c r="C29" t="s">
        <v>34</v>
      </c>
      <c r="D29">
        <v>3.0758000000000001</v>
      </c>
      <c r="E29">
        <v>32.51</v>
      </c>
      <c r="F29">
        <v>28.7</v>
      </c>
      <c r="G29">
        <v>44.16</v>
      </c>
      <c r="H29">
        <v>0.57999999999999996</v>
      </c>
      <c r="I29">
        <v>39</v>
      </c>
      <c r="J29">
        <v>184.19</v>
      </c>
      <c r="K29">
        <v>52.44</v>
      </c>
      <c r="L29">
        <v>6</v>
      </c>
      <c r="M29">
        <v>37</v>
      </c>
      <c r="N29">
        <v>35.75</v>
      </c>
      <c r="O29">
        <v>22951.43</v>
      </c>
      <c r="P29">
        <v>311.47000000000003</v>
      </c>
      <c r="Q29">
        <v>2599.5</v>
      </c>
      <c r="R29">
        <v>170.83</v>
      </c>
      <c r="S29">
        <v>113.82</v>
      </c>
      <c r="T29">
        <v>23978.21</v>
      </c>
      <c r="U29">
        <v>0.67</v>
      </c>
      <c r="V29">
        <v>0.8</v>
      </c>
      <c r="W29">
        <v>9.48</v>
      </c>
      <c r="X29">
        <v>1.43</v>
      </c>
      <c r="Y29">
        <v>2</v>
      </c>
      <c r="Z29">
        <v>10</v>
      </c>
    </row>
    <row r="30" spans="1:26" x14ac:dyDescent="0.25">
      <c r="A30">
        <v>6</v>
      </c>
      <c r="B30">
        <v>90</v>
      </c>
      <c r="C30" t="s">
        <v>34</v>
      </c>
      <c r="D30">
        <v>3.1229</v>
      </c>
      <c r="E30">
        <v>32.020000000000003</v>
      </c>
      <c r="F30">
        <v>28.46</v>
      </c>
      <c r="G30">
        <v>53.37</v>
      </c>
      <c r="H30">
        <v>0.67</v>
      </c>
      <c r="I30">
        <v>32</v>
      </c>
      <c r="J30">
        <v>185.7</v>
      </c>
      <c r="K30">
        <v>52.44</v>
      </c>
      <c r="L30">
        <v>7</v>
      </c>
      <c r="M30">
        <v>20</v>
      </c>
      <c r="N30">
        <v>36.26</v>
      </c>
      <c r="O30">
        <v>23137.49</v>
      </c>
      <c r="P30">
        <v>294.11</v>
      </c>
      <c r="Q30">
        <v>2599.4499999999998</v>
      </c>
      <c r="R30">
        <v>162.5</v>
      </c>
      <c r="S30">
        <v>113.82</v>
      </c>
      <c r="T30">
        <v>19852.240000000002</v>
      </c>
      <c r="U30">
        <v>0.7</v>
      </c>
      <c r="V30">
        <v>0.81</v>
      </c>
      <c r="W30">
        <v>9.48</v>
      </c>
      <c r="X30">
        <v>1.19</v>
      </c>
      <c r="Y30">
        <v>2</v>
      </c>
      <c r="Z30">
        <v>10</v>
      </c>
    </row>
    <row r="31" spans="1:26" x14ac:dyDescent="0.25">
      <c r="A31">
        <v>7</v>
      </c>
      <c r="B31">
        <v>90</v>
      </c>
      <c r="C31" t="s">
        <v>34</v>
      </c>
      <c r="D31">
        <v>3.1381999999999999</v>
      </c>
      <c r="E31">
        <v>31.87</v>
      </c>
      <c r="F31">
        <v>28.38</v>
      </c>
      <c r="G31">
        <v>56.76</v>
      </c>
      <c r="H31">
        <v>0.76</v>
      </c>
      <c r="I31">
        <v>30</v>
      </c>
      <c r="J31">
        <v>187.22</v>
      </c>
      <c r="K31">
        <v>52.44</v>
      </c>
      <c r="L31">
        <v>8</v>
      </c>
      <c r="M31">
        <v>0</v>
      </c>
      <c r="N31">
        <v>36.78</v>
      </c>
      <c r="O31">
        <v>23324.240000000002</v>
      </c>
      <c r="P31">
        <v>291.08</v>
      </c>
      <c r="Q31">
        <v>2599.7800000000002</v>
      </c>
      <c r="R31">
        <v>158.46</v>
      </c>
      <c r="S31">
        <v>113.82</v>
      </c>
      <c r="T31">
        <v>17840.57</v>
      </c>
      <c r="U31">
        <v>0.72</v>
      </c>
      <c r="V31">
        <v>0.81</v>
      </c>
      <c r="W31">
        <v>9.5</v>
      </c>
      <c r="X31">
        <v>1.1000000000000001</v>
      </c>
      <c r="Y31">
        <v>2</v>
      </c>
      <c r="Z31">
        <v>10</v>
      </c>
    </row>
    <row r="32" spans="1:26" x14ac:dyDescent="0.25">
      <c r="A32">
        <v>0</v>
      </c>
      <c r="B32">
        <v>10</v>
      </c>
      <c r="C32" t="s">
        <v>34</v>
      </c>
      <c r="D32">
        <v>2.3919999999999999</v>
      </c>
      <c r="E32">
        <v>41.81</v>
      </c>
      <c r="F32">
        <v>37.26</v>
      </c>
      <c r="G32">
        <v>8.57</v>
      </c>
      <c r="H32">
        <v>0.64</v>
      </c>
      <c r="I32">
        <v>261</v>
      </c>
      <c r="J32">
        <v>26.11</v>
      </c>
      <c r="K32">
        <v>12.1</v>
      </c>
      <c r="L32">
        <v>1</v>
      </c>
      <c r="M32">
        <v>0</v>
      </c>
      <c r="N32">
        <v>3.01</v>
      </c>
      <c r="O32">
        <v>3454.41</v>
      </c>
      <c r="P32">
        <v>108.38</v>
      </c>
      <c r="Q32">
        <v>2603.7399999999998</v>
      </c>
      <c r="R32">
        <v>443.52</v>
      </c>
      <c r="S32">
        <v>113.82</v>
      </c>
      <c r="T32">
        <v>159217.57999999999</v>
      </c>
      <c r="U32">
        <v>0.26</v>
      </c>
      <c r="V32">
        <v>0.62</v>
      </c>
      <c r="W32">
        <v>10.19</v>
      </c>
      <c r="X32">
        <v>9.9700000000000006</v>
      </c>
      <c r="Y32">
        <v>2</v>
      </c>
      <c r="Z32">
        <v>10</v>
      </c>
    </row>
    <row r="33" spans="1:26" x14ac:dyDescent="0.25">
      <c r="A33">
        <v>0</v>
      </c>
      <c r="B33">
        <v>45</v>
      </c>
      <c r="C33" t="s">
        <v>34</v>
      </c>
      <c r="D33">
        <v>2.3553000000000002</v>
      </c>
      <c r="E33">
        <v>42.46</v>
      </c>
      <c r="F33">
        <v>35.869999999999997</v>
      </c>
      <c r="G33">
        <v>9.61</v>
      </c>
      <c r="H33">
        <v>0.18</v>
      </c>
      <c r="I33">
        <v>224</v>
      </c>
      <c r="J33">
        <v>98.71</v>
      </c>
      <c r="K33">
        <v>39.72</v>
      </c>
      <c r="L33">
        <v>1</v>
      </c>
      <c r="M33">
        <v>222</v>
      </c>
      <c r="N33">
        <v>12.99</v>
      </c>
      <c r="O33">
        <v>12407.75</v>
      </c>
      <c r="P33">
        <v>308.48</v>
      </c>
      <c r="Q33">
        <v>2600.5700000000002</v>
      </c>
      <c r="R33">
        <v>410.32</v>
      </c>
      <c r="S33">
        <v>113.82</v>
      </c>
      <c r="T33">
        <v>142801.85</v>
      </c>
      <c r="U33">
        <v>0.28000000000000003</v>
      </c>
      <c r="V33">
        <v>0.64</v>
      </c>
      <c r="W33">
        <v>9.77</v>
      </c>
      <c r="X33">
        <v>8.58</v>
      </c>
      <c r="Y33">
        <v>2</v>
      </c>
      <c r="Z33">
        <v>10</v>
      </c>
    </row>
    <row r="34" spans="1:26" x14ac:dyDescent="0.25">
      <c r="A34">
        <v>1</v>
      </c>
      <c r="B34">
        <v>45</v>
      </c>
      <c r="C34" t="s">
        <v>34</v>
      </c>
      <c r="D34">
        <v>2.9148999999999998</v>
      </c>
      <c r="E34">
        <v>34.31</v>
      </c>
      <c r="F34">
        <v>30.53</v>
      </c>
      <c r="G34">
        <v>21.06</v>
      </c>
      <c r="H34">
        <v>0.35</v>
      </c>
      <c r="I34">
        <v>87</v>
      </c>
      <c r="J34">
        <v>99.95</v>
      </c>
      <c r="K34">
        <v>39.72</v>
      </c>
      <c r="L34">
        <v>2</v>
      </c>
      <c r="M34">
        <v>85</v>
      </c>
      <c r="N34">
        <v>13.24</v>
      </c>
      <c r="O34">
        <v>12561.45</v>
      </c>
      <c r="P34">
        <v>237.45</v>
      </c>
      <c r="Q34">
        <v>2599.9299999999998</v>
      </c>
      <c r="R34">
        <v>231.58</v>
      </c>
      <c r="S34">
        <v>113.82</v>
      </c>
      <c r="T34">
        <v>54115.53</v>
      </c>
      <c r="U34">
        <v>0.49</v>
      </c>
      <c r="V34">
        <v>0.75</v>
      </c>
      <c r="W34">
        <v>9.56</v>
      </c>
      <c r="X34">
        <v>3.25</v>
      </c>
      <c r="Y34">
        <v>2</v>
      </c>
      <c r="Z34">
        <v>10</v>
      </c>
    </row>
    <row r="35" spans="1:26" x14ac:dyDescent="0.25">
      <c r="A35">
        <v>2</v>
      </c>
      <c r="B35">
        <v>45</v>
      </c>
      <c r="C35" t="s">
        <v>34</v>
      </c>
      <c r="D35">
        <v>3.0592000000000001</v>
      </c>
      <c r="E35">
        <v>32.69</v>
      </c>
      <c r="F35">
        <v>29.49</v>
      </c>
      <c r="G35">
        <v>29.99</v>
      </c>
      <c r="H35">
        <v>0.52</v>
      </c>
      <c r="I35">
        <v>59</v>
      </c>
      <c r="J35">
        <v>101.2</v>
      </c>
      <c r="K35">
        <v>39.72</v>
      </c>
      <c r="L35">
        <v>3</v>
      </c>
      <c r="M35">
        <v>1</v>
      </c>
      <c r="N35">
        <v>13.49</v>
      </c>
      <c r="O35">
        <v>12715.54</v>
      </c>
      <c r="P35">
        <v>212.35</v>
      </c>
      <c r="Q35">
        <v>2600.58</v>
      </c>
      <c r="R35">
        <v>194.22</v>
      </c>
      <c r="S35">
        <v>113.82</v>
      </c>
      <c r="T35">
        <v>35573.51</v>
      </c>
      <c r="U35">
        <v>0.59</v>
      </c>
      <c r="V35">
        <v>0.78</v>
      </c>
      <c r="W35">
        <v>9.58</v>
      </c>
      <c r="X35">
        <v>2.21</v>
      </c>
      <c r="Y35">
        <v>2</v>
      </c>
      <c r="Z35">
        <v>10</v>
      </c>
    </row>
    <row r="36" spans="1:26" x14ac:dyDescent="0.25">
      <c r="A36">
        <v>3</v>
      </c>
      <c r="B36">
        <v>45</v>
      </c>
      <c r="C36" t="s">
        <v>34</v>
      </c>
      <c r="D36">
        <v>3.0590000000000002</v>
      </c>
      <c r="E36">
        <v>32.69</v>
      </c>
      <c r="F36">
        <v>29.49</v>
      </c>
      <c r="G36">
        <v>29.99</v>
      </c>
      <c r="H36">
        <v>0.69</v>
      </c>
      <c r="I36">
        <v>59</v>
      </c>
      <c r="J36">
        <v>102.45</v>
      </c>
      <c r="K36">
        <v>39.72</v>
      </c>
      <c r="L36">
        <v>4</v>
      </c>
      <c r="M36">
        <v>0</v>
      </c>
      <c r="N36">
        <v>13.74</v>
      </c>
      <c r="O36">
        <v>12870.03</v>
      </c>
      <c r="P36">
        <v>214.78</v>
      </c>
      <c r="Q36">
        <v>2600.58</v>
      </c>
      <c r="R36">
        <v>194.22</v>
      </c>
      <c r="S36">
        <v>113.82</v>
      </c>
      <c r="T36">
        <v>35573.730000000003</v>
      </c>
      <c r="U36">
        <v>0.59</v>
      </c>
      <c r="V36">
        <v>0.78</v>
      </c>
      <c r="W36">
        <v>9.59</v>
      </c>
      <c r="X36">
        <v>2.21</v>
      </c>
      <c r="Y36">
        <v>2</v>
      </c>
      <c r="Z36">
        <v>10</v>
      </c>
    </row>
    <row r="37" spans="1:26" x14ac:dyDescent="0.25">
      <c r="A37">
        <v>0</v>
      </c>
      <c r="B37">
        <v>60</v>
      </c>
      <c r="C37" t="s">
        <v>34</v>
      </c>
      <c r="D37">
        <v>2.089</v>
      </c>
      <c r="E37">
        <v>47.87</v>
      </c>
      <c r="F37">
        <v>38.4</v>
      </c>
      <c r="G37">
        <v>8.0299999999999994</v>
      </c>
      <c r="H37">
        <v>0.14000000000000001</v>
      </c>
      <c r="I37">
        <v>287</v>
      </c>
      <c r="J37">
        <v>124.63</v>
      </c>
      <c r="K37">
        <v>45</v>
      </c>
      <c r="L37">
        <v>1</v>
      </c>
      <c r="M37">
        <v>285</v>
      </c>
      <c r="N37">
        <v>18.64</v>
      </c>
      <c r="O37">
        <v>15605.44</v>
      </c>
      <c r="P37">
        <v>393.89</v>
      </c>
      <c r="Q37">
        <v>2601.38</v>
      </c>
      <c r="R37">
        <v>495.18</v>
      </c>
      <c r="S37">
        <v>113.82</v>
      </c>
      <c r="T37">
        <v>184917.11</v>
      </c>
      <c r="U37">
        <v>0.23</v>
      </c>
      <c r="V37">
        <v>0.6</v>
      </c>
      <c r="W37">
        <v>9.8800000000000008</v>
      </c>
      <c r="X37">
        <v>11.11</v>
      </c>
      <c r="Y37">
        <v>2</v>
      </c>
      <c r="Z37">
        <v>10</v>
      </c>
    </row>
    <row r="38" spans="1:26" x14ac:dyDescent="0.25">
      <c r="A38">
        <v>1</v>
      </c>
      <c r="B38">
        <v>60</v>
      </c>
      <c r="C38" t="s">
        <v>34</v>
      </c>
      <c r="D38">
        <v>2.7450000000000001</v>
      </c>
      <c r="E38">
        <v>36.43</v>
      </c>
      <c r="F38">
        <v>31.46</v>
      </c>
      <c r="G38">
        <v>17.010000000000002</v>
      </c>
      <c r="H38">
        <v>0.28000000000000003</v>
      </c>
      <c r="I38">
        <v>111</v>
      </c>
      <c r="J38">
        <v>125.95</v>
      </c>
      <c r="K38">
        <v>45</v>
      </c>
      <c r="L38">
        <v>2</v>
      </c>
      <c r="M38">
        <v>109</v>
      </c>
      <c r="N38">
        <v>18.95</v>
      </c>
      <c r="O38">
        <v>15767.7</v>
      </c>
      <c r="P38">
        <v>304.57</v>
      </c>
      <c r="Q38">
        <v>2599.6999999999998</v>
      </c>
      <c r="R38">
        <v>262.62</v>
      </c>
      <c r="S38">
        <v>113.82</v>
      </c>
      <c r="T38">
        <v>69516.89</v>
      </c>
      <c r="U38">
        <v>0.43</v>
      </c>
      <c r="V38">
        <v>0.73</v>
      </c>
      <c r="W38">
        <v>9.6</v>
      </c>
      <c r="X38">
        <v>4.18</v>
      </c>
      <c r="Y38">
        <v>2</v>
      </c>
      <c r="Z38">
        <v>10</v>
      </c>
    </row>
    <row r="39" spans="1:26" x14ac:dyDescent="0.25">
      <c r="A39">
        <v>2</v>
      </c>
      <c r="B39">
        <v>60</v>
      </c>
      <c r="C39" t="s">
        <v>34</v>
      </c>
      <c r="D39">
        <v>2.9864999999999999</v>
      </c>
      <c r="E39">
        <v>33.479999999999997</v>
      </c>
      <c r="F39">
        <v>29.69</v>
      </c>
      <c r="G39">
        <v>27.41</v>
      </c>
      <c r="H39">
        <v>0.42</v>
      </c>
      <c r="I39">
        <v>65</v>
      </c>
      <c r="J39">
        <v>127.27</v>
      </c>
      <c r="K39">
        <v>45</v>
      </c>
      <c r="L39">
        <v>3</v>
      </c>
      <c r="M39">
        <v>63</v>
      </c>
      <c r="N39">
        <v>19.27</v>
      </c>
      <c r="O39">
        <v>15930.42</v>
      </c>
      <c r="P39">
        <v>266.8</v>
      </c>
      <c r="Q39">
        <v>2599.7600000000002</v>
      </c>
      <c r="R39">
        <v>203.71</v>
      </c>
      <c r="S39">
        <v>113.82</v>
      </c>
      <c r="T39">
        <v>40291.64</v>
      </c>
      <c r="U39">
        <v>0.56000000000000005</v>
      </c>
      <c r="V39">
        <v>0.77</v>
      </c>
      <c r="W39">
        <v>9.52</v>
      </c>
      <c r="X39">
        <v>2.41</v>
      </c>
      <c r="Y39">
        <v>2</v>
      </c>
      <c r="Z39">
        <v>10</v>
      </c>
    </row>
    <row r="40" spans="1:26" x14ac:dyDescent="0.25">
      <c r="A40">
        <v>3</v>
      </c>
      <c r="B40">
        <v>60</v>
      </c>
      <c r="C40" t="s">
        <v>34</v>
      </c>
      <c r="D40">
        <v>3.097</v>
      </c>
      <c r="E40">
        <v>32.29</v>
      </c>
      <c r="F40">
        <v>28.98</v>
      </c>
      <c r="G40">
        <v>37.799999999999997</v>
      </c>
      <c r="H40">
        <v>0.55000000000000004</v>
      </c>
      <c r="I40">
        <v>46</v>
      </c>
      <c r="J40">
        <v>128.59</v>
      </c>
      <c r="K40">
        <v>45</v>
      </c>
      <c r="L40">
        <v>4</v>
      </c>
      <c r="M40">
        <v>16</v>
      </c>
      <c r="N40">
        <v>19.59</v>
      </c>
      <c r="O40">
        <v>16093.6</v>
      </c>
      <c r="P40">
        <v>241.01</v>
      </c>
      <c r="Q40">
        <v>2599.4499999999998</v>
      </c>
      <c r="R40">
        <v>178.7</v>
      </c>
      <c r="S40">
        <v>113.82</v>
      </c>
      <c r="T40">
        <v>27879.03</v>
      </c>
      <c r="U40">
        <v>0.64</v>
      </c>
      <c r="V40">
        <v>0.79</v>
      </c>
      <c r="W40">
        <v>9.5299999999999994</v>
      </c>
      <c r="X40">
        <v>1.7</v>
      </c>
      <c r="Y40">
        <v>2</v>
      </c>
      <c r="Z40">
        <v>10</v>
      </c>
    </row>
    <row r="41" spans="1:26" x14ac:dyDescent="0.25">
      <c r="A41">
        <v>4</v>
      </c>
      <c r="B41">
        <v>60</v>
      </c>
      <c r="C41" t="s">
        <v>34</v>
      </c>
      <c r="D41">
        <v>3.1006999999999998</v>
      </c>
      <c r="E41">
        <v>32.25</v>
      </c>
      <c r="F41">
        <v>28.97</v>
      </c>
      <c r="G41">
        <v>38.619999999999997</v>
      </c>
      <c r="H41">
        <v>0.68</v>
      </c>
      <c r="I41">
        <v>45</v>
      </c>
      <c r="J41">
        <v>129.91999999999999</v>
      </c>
      <c r="K41">
        <v>45</v>
      </c>
      <c r="L41">
        <v>5</v>
      </c>
      <c r="M41">
        <v>0</v>
      </c>
      <c r="N41">
        <v>19.920000000000002</v>
      </c>
      <c r="O41">
        <v>16257.24</v>
      </c>
      <c r="P41">
        <v>241.16</v>
      </c>
      <c r="Q41">
        <v>2600.0500000000002</v>
      </c>
      <c r="R41">
        <v>177.47</v>
      </c>
      <c r="S41">
        <v>113.82</v>
      </c>
      <c r="T41">
        <v>27269.18</v>
      </c>
      <c r="U41">
        <v>0.64</v>
      </c>
      <c r="V41">
        <v>0.79</v>
      </c>
      <c r="W41">
        <v>9.5500000000000007</v>
      </c>
      <c r="X41">
        <v>1.69</v>
      </c>
      <c r="Y41">
        <v>2</v>
      </c>
      <c r="Z41">
        <v>10</v>
      </c>
    </row>
    <row r="42" spans="1:26" x14ac:dyDescent="0.25">
      <c r="A42">
        <v>0</v>
      </c>
      <c r="B42">
        <v>80</v>
      </c>
      <c r="C42" t="s">
        <v>34</v>
      </c>
      <c r="D42">
        <v>1.7825</v>
      </c>
      <c r="E42">
        <v>56.1</v>
      </c>
      <c r="F42">
        <v>41.82</v>
      </c>
      <c r="G42">
        <v>6.76</v>
      </c>
      <c r="H42">
        <v>0.11</v>
      </c>
      <c r="I42">
        <v>371</v>
      </c>
      <c r="J42">
        <v>159.12</v>
      </c>
      <c r="K42">
        <v>50.28</v>
      </c>
      <c r="L42">
        <v>1</v>
      </c>
      <c r="M42">
        <v>369</v>
      </c>
      <c r="N42">
        <v>27.84</v>
      </c>
      <c r="O42">
        <v>19859.16</v>
      </c>
      <c r="P42">
        <v>509.12</v>
      </c>
      <c r="Q42">
        <v>2601.12</v>
      </c>
      <c r="R42">
        <v>609.77</v>
      </c>
      <c r="S42">
        <v>113.82</v>
      </c>
      <c r="T42">
        <v>241789.36</v>
      </c>
      <c r="U42">
        <v>0.19</v>
      </c>
      <c r="V42">
        <v>0.55000000000000004</v>
      </c>
      <c r="W42">
        <v>10.02</v>
      </c>
      <c r="X42">
        <v>14.53</v>
      </c>
      <c r="Y42">
        <v>2</v>
      </c>
      <c r="Z42">
        <v>10</v>
      </c>
    </row>
    <row r="43" spans="1:26" x14ac:dyDescent="0.25">
      <c r="A43">
        <v>1</v>
      </c>
      <c r="B43">
        <v>80</v>
      </c>
      <c r="C43" t="s">
        <v>34</v>
      </c>
      <c r="D43">
        <v>2.5440999999999998</v>
      </c>
      <c r="E43">
        <v>39.31</v>
      </c>
      <c r="F43">
        <v>32.5</v>
      </c>
      <c r="G43">
        <v>14.03</v>
      </c>
      <c r="H43">
        <v>0.22</v>
      </c>
      <c r="I43">
        <v>139</v>
      </c>
      <c r="J43">
        <v>160.54</v>
      </c>
      <c r="K43">
        <v>50.28</v>
      </c>
      <c r="L43">
        <v>2</v>
      </c>
      <c r="M43">
        <v>137</v>
      </c>
      <c r="N43">
        <v>28.26</v>
      </c>
      <c r="O43">
        <v>20034.400000000001</v>
      </c>
      <c r="P43">
        <v>382.35</v>
      </c>
      <c r="Q43">
        <v>2600.06</v>
      </c>
      <c r="R43">
        <v>297.67</v>
      </c>
      <c r="S43">
        <v>113.82</v>
      </c>
      <c r="T43">
        <v>86901.31</v>
      </c>
      <c r="U43">
        <v>0.38</v>
      </c>
      <c r="V43">
        <v>0.71</v>
      </c>
      <c r="W43">
        <v>9.64</v>
      </c>
      <c r="X43">
        <v>5.22</v>
      </c>
      <c r="Y43">
        <v>2</v>
      </c>
      <c r="Z43">
        <v>10</v>
      </c>
    </row>
    <row r="44" spans="1:26" x14ac:dyDescent="0.25">
      <c r="A44">
        <v>2</v>
      </c>
      <c r="B44">
        <v>80</v>
      </c>
      <c r="C44" t="s">
        <v>34</v>
      </c>
      <c r="D44">
        <v>2.8292999999999999</v>
      </c>
      <c r="E44">
        <v>35.340000000000003</v>
      </c>
      <c r="F44">
        <v>30.35</v>
      </c>
      <c r="G44">
        <v>21.94</v>
      </c>
      <c r="H44">
        <v>0.33</v>
      </c>
      <c r="I44">
        <v>83</v>
      </c>
      <c r="J44">
        <v>161.97</v>
      </c>
      <c r="K44">
        <v>50.28</v>
      </c>
      <c r="L44">
        <v>3</v>
      </c>
      <c r="M44">
        <v>81</v>
      </c>
      <c r="N44">
        <v>28.69</v>
      </c>
      <c r="O44">
        <v>20210.21</v>
      </c>
      <c r="P44">
        <v>342.44</v>
      </c>
      <c r="Q44">
        <v>2599.8000000000002</v>
      </c>
      <c r="R44">
        <v>225.38</v>
      </c>
      <c r="S44">
        <v>113.82</v>
      </c>
      <c r="T44">
        <v>51037.440000000002</v>
      </c>
      <c r="U44">
        <v>0.5</v>
      </c>
      <c r="V44">
        <v>0.76</v>
      </c>
      <c r="W44">
        <v>9.5500000000000007</v>
      </c>
      <c r="X44">
        <v>3.07</v>
      </c>
      <c r="Y44">
        <v>2</v>
      </c>
      <c r="Z44">
        <v>10</v>
      </c>
    </row>
    <row r="45" spans="1:26" x14ac:dyDescent="0.25">
      <c r="A45">
        <v>3</v>
      </c>
      <c r="B45">
        <v>80</v>
      </c>
      <c r="C45" t="s">
        <v>34</v>
      </c>
      <c r="D45">
        <v>2.9718</v>
      </c>
      <c r="E45">
        <v>33.65</v>
      </c>
      <c r="F45">
        <v>29.46</v>
      </c>
      <c r="G45">
        <v>30.47</v>
      </c>
      <c r="H45">
        <v>0.43</v>
      </c>
      <c r="I45">
        <v>58</v>
      </c>
      <c r="J45">
        <v>163.4</v>
      </c>
      <c r="K45">
        <v>50.28</v>
      </c>
      <c r="L45">
        <v>4</v>
      </c>
      <c r="M45">
        <v>56</v>
      </c>
      <c r="N45">
        <v>29.12</v>
      </c>
      <c r="O45">
        <v>20386.62</v>
      </c>
      <c r="P45">
        <v>317.44</v>
      </c>
      <c r="Q45">
        <v>2599.4499999999998</v>
      </c>
      <c r="R45">
        <v>195.79</v>
      </c>
      <c r="S45">
        <v>113.82</v>
      </c>
      <c r="T45">
        <v>36366.19</v>
      </c>
      <c r="U45">
        <v>0.57999999999999996</v>
      </c>
      <c r="V45">
        <v>0.78</v>
      </c>
      <c r="W45">
        <v>9.51</v>
      </c>
      <c r="X45">
        <v>2.1800000000000002</v>
      </c>
      <c r="Y45">
        <v>2</v>
      </c>
      <c r="Z45">
        <v>10</v>
      </c>
    </row>
    <row r="46" spans="1:26" x14ac:dyDescent="0.25">
      <c r="A46">
        <v>4</v>
      </c>
      <c r="B46">
        <v>80</v>
      </c>
      <c r="C46" t="s">
        <v>34</v>
      </c>
      <c r="D46">
        <v>3.0642999999999998</v>
      </c>
      <c r="E46">
        <v>32.630000000000003</v>
      </c>
      <c r="F46">
        <v>28.89</v>
      </c>
      <c r="G46">
        <v>39.4</v>
      </c>
      <c r="H46">
        <v>0.54</v>
      </c>
      <c r="I46">
        <v>44</v>
      </c>
      <c r="J46">
        <v>164.83</v>
      </c>
      <c r="K46">
        <v>50.28</v>
      </c>
      <c r="L46">
        <v>5</v>
      </c>
      <c r="M46">
        <v>42</v>
      </c>
      <c r="N46">
        <v>29.55</v>
      </c>
      <c r="O46">
        <v>20563.61</v>
      </c>
      <c r="P46">
        <v>294.38</v>
      </c>
      <c r="Q46">
        <v>2599.64</v>
      </c>
      <c r="R46">
        <v>177.04</v>
      </c>
      <c r="S46">
        <v>113.82</v>
      </c>
      <c r="T46">
        <v>27062.59</v>
      </c>
      <c r="U46">
        <v>0.64</v>
      </c>
      <c r="V46">
        <v>0.8</v>
      </c>
      <c r="W46">
        <v>9.49</v>
      </c>
      <c r="X46">
        <v>1.61</v>
      </c>
      <c r="Y46">
        <v>2</v>
      </c>
      <c r="Z46">
        <v>10</v>
      </c>
    </row>
    <row r="47" spans="1:26" x14ac:dyDescent="0.25">
      <c r="A47">
        <v>5</v>
      </c>
      <c r="B47">
        <v>80</v>
      </c>
      <c r="C47" t="s">
        <v>34</v>
      </c>
      <c r="D47">
        <v>3.1221999999999999</v>
      </c>
      <c r="E47">
        <v>32.03</v>
      </c>
      <c r="F47">
        <v>28.58</v>
      </c>
      <c r="G47">
        <v>48.99</v>
      </c>
      <c r="H47">
        <v>0.64</v>
      </c>
      <c r="I47">
        <v>35</v>
      </c>
      <c r="J47">
        <v>166.27</v>
      </c>
      <c r="K47">
        <v>50.28</v>
      </c>
      <c r="L47">
        <v>6</v>
      </c>
      <c r="M47">
        <v>17</v>
      </c>
      <c r="N47">
        <v>29.99</v>
      </c>
      <c r="O47">
        <v>20741.2</v>
      </c>
      <c r="P47">
        <v>273.88</v>
      </c>
      <c r="Q47">
        <v>2599.5100000000002</v>
      </c>
      <c r="R47">
        <v>165.67</v>
      </c>
      <c r="S47">
        <v>113.82</v>
      </c>
      <c r="T47">
        <v>21420.35</v>
      </c>
      <c r="U47">
        <v>0.69</v>
      </c>
      <c r="V47">
        <v>0.8</v>
      </c>
      <c r="W47">
        <v>9.5</v>
      </c>
      <c r="X47">
        <v>1.3</v>
      </c>
      <c r="Y47">
        <v>2</v>
      </c>
      <c r="Z47">
        <v>10</v>
      </c>
    </row>
    <row r="48" spans="1:26" x14ac:dyDescent="0.25">
      <c r="A48">
        <v>6</v>
      </c>
      <c r="B48">
        <v>80</v>
      </c>
      <c r="C48" t="s">
        <v>34</v>
      </c>
      <c r="D48">
        <v>3.129</v>
      </c>
      <c r="E48">
        <v>31.96</v>
      </c>
      <c r="F48">
        <v>28.54</v>
      </c>
      <c r="G48">
        <v>50.36</v>
      </c>
      <c r="H48">
        <v>0.74</v>
      </c>
      <c r="I48">
        <v>34</v>
      </c>
      <c r="J48">
        <v>167.72</v>
      </c>
      <c r="K48">
        <v>50.28</v>
      </c>
      <c r="L48">
        <v>7</v>
      </c>
      <c r="M48">
        <v>0</v>
      </c>
      <c r="N48">
        <v>30.44</v>
      </c>
      <c r="O48">
        <v>20919.39</v>
      </c>
      <c r="P48">
        <v>275.25</v>
      </c>
      <c r="Q48">
        <v>2599.87</v>
      </c>
      <c r="R48">
        <v>163.97</v>
      </c>
      <c r="S48">
        <v>113.82</v>
      </c>
      <c r="T48">
        <v>20577.98</v>
      </c>
      <c r="U48">
        <v>0.69</v>
      </c>
      <c r="V48">
        <v>0.81</v>
      </c>
      <c r="W48">
        <v>9.51</v>
      </c>
      <c r="X48">
        <v>1.26</v>
      </c>
      <c r="Y48">
        <v>2</v>
      </c>
      <c r="Z48">
        <v>10</v>
      </c>
    </row>
    <row r="49" spans="1:26" x14ac:dyDescent="0.25">
      <c r="A49">
        <v>0</v>
      </c>
      <c r="B49">
        <v>35</v>
      </c>
      <c r="C49" t="s">
        <v>34</v>
      </c>
      <c r="D49">
        <v>2.5525000000000002</v>
      </c>
      <c r="E49">
        <v>39.18</v>
      </c>
      <c r="F49">
        <v>34.17</v>
      </c>
      <c r="G49">
        <v>11.33</v>
      </c>
      <c r="H49">
        <v>0.22</v>
      </c>
      <c r="I49">
        <v>181</v>
      </c>
      <c r="J49">
        <v>80.84</v>
      </c>
      <c r="K49">
        <v>35.1</v>
      </c>
      <c r="L49">
        <v>1</v>
      </c>
      <c r="M49">
        <v>179</v>
      </c>
      <c r="N49">
        <v>9.74</v>
      </c>
      <c r="O49">
        <v>10204.209999999999</v>
      </c>
      <c r="P49">
        <v>248.78</v>
      </c>
      <c r="Q49">
        <v>2600.85</v>
      </c>
      <c r="R49">
        <v>353.49</v>
      </c>
      <c r="S49">
        <v>113.82</v>
      </c>
      <c r="T49">
        <v>114598.75</v>
      </c>
      <c r="U49">
        <v>0.32</v>
      </c>
      <c r="V49">
        <v>0.67</v>
      </c>
      <c r="W49">
        <v>9.6999999999999993</v>
      </c>
      <c r="X49">
        <v>6.88</v>
      </c>
      <c r="Y49">
        <v>2</v>
      </c>
      <c r="Z49">
        <v>10</v>
      </c>
    </row>
    <row r="50" spans="1:26" x14ac:dyDescent="0.25">
      <c r="A50">
        <v>1</v>
      </c>
      <c r="B50">
        <v>35</v>
      </c>
      <c r="C50" t="s">
        <v>34</v>
      </c>
      <c r="D50">
        <v>2.9967000000000001</v>
      </c>
      <c r="E50">
        <v>33.369999999999997</v>
      </c>
      <c r="F50">
        <v>30.17</v>
      </c>
      <c r="G50">
        <v>23.82</v>
      </c>
      <c r="H50">
        <v>0.43</v>
      </c>
      <c r="I50">
        <v>76</v>
      </c>
      <c r="J50">
        <v>82.04</v>
      </c>
      <c r="K50">
        <v>35.1</v>
      </c>
      <c r="L50">
        <v>2</v>
      </c>
      <c r="M50">
        <v>10</v>
      </c>
      <c r="N50">
        <v>9.94</v>
      </c>
      <c r="O50">
        <v>10352.530000000001</v>
      </c>
      <c r="P50">
        <v>191.88</v>
      </c>
      <c r="Q50">
        <v>2601.09</v>
      </c>
      <c r="R50">
        <v>216.17</v>
      </c>
      <c r="S50">
        <v>113.82</v>
      </c>
      <c r="T50">
        <v>46466.25</v>
      </c>
      <c r="U50">
        <v>0.53</v>
      </c>
      <c r="V50">
        <v>0.76</v>
      </c>
      <c r="W50">
        <v>9.64</v>
      </c>
      <c r="X50">
        <v>2.89</v>
      </c>
      <c r="Y50">
        <v>2</v>
      </c>
      <c r="Z50">
        <v>10</v>
      </c>
    </row>
    <row r="51" spans="1:26" x14ac:dyDescent="0.25">
      <c r="A51">
        <v>2</v>
      </c>
      <c r="B51">
        <v>35</v>
      </c>
      <c r="C51" t="s">
        <v>34</v>
      </c>
      <c r="D51">
        <v>2.9975999999999998</v>
      </c>
      <c r="E51">
        <v>33.36</v>
      </c>
      <c r="F51">
        <v>30.16</v>
      </c>
      <c r="G51">
        <v>23.81</v>
      </c>
      <c r="H51">
        <v>0.63</v>
      </c>
      <c r="I51">
        <v>76</v>
      </c>
      <c r="J51">
        <v>83.25</v>
      </c>
      <c r="K51">
        <v>35.1</v>
      </c>
      <c r="L51">
        <v>3</v>
      </c>
      <c r="M51">
        <v>0</v>
      </c>
      <c r="N51">
        <v>10.15</v>
      </c>
      <c r="O51">
        <v>10501.19</v>
      </c>
      <c r="P51">
        <v>194.38</v>
      </c>
      <c r="Q51">
        <v>2601.2800000000002</v>
      </c>
      <c r="R51">
        <v>215.83</v>
      </c>
      <c r="S51">
        <v>113.82</v>
      </c>
      <c r="T51">
        <v>46295.39</v>
      </c>
      <c r="U51">
        <v>0.53</v>
      </c>
      <c r="V51">
        <v>0.76</v>
      </c>
      <c r="W51">
        <v>9.64</v>
      </c>
      <c r="X51">
        <v>2.88</v>
      </c>
      <c r="Y51">
        <v>2</v>
      </c>
      <c r="Z51">
        <v>10</v>
      </c>
    </row>
    <row r="52" spans="1:26" x14ac:dyDescent="0.25">
      <c r="A52">
        <v>0</v>
      </c>
      <c r="B52">
        <v>50</v>
      </c>
      <c r="C52" t="s">
        <v>34</v>
      </c>
      <c r="D52">
        <v>2.2618999999999998</v>
      </c>
      <c r="E52">
        <v>44.21</v>
      </c>
      <c r="F52">
        <v>36.729999999999997</v>
      </c>
      <c r="G52">
        <v>9</v>
      </c>
      <c r="H52">
        <v>0.16</v>
      </c>
      <c r="I52">
        <v>245</v>
      </c>
      <c r="J52">
        <v>107.41</v>
      </c>
      <c r="K52">
        <v>41.65</v>
      </c>
      <c r="L52">
        <v>1</v>
      </c>
      <c r="M52">
        <v>243</v>
      </c>
      <c r="N52">
        <v>14.77</v>
      </c>
      <c r="O52">
        <v>13481.73</v>
      </c>
      <c r="P52">
        <v>337.3</v>
      </c>
      <c r="Q52">
        <v>2601.2800000000002</v>
      </c>
      <c r="R52">
        <v>438.59</v>
      </c>
      <c r="S52">
        <v>113.82</v>
      </c>
      <c r="T52">
        <v>156831.48000000001</v>
      </c>
      <c r="U52">
        <v>0.26</v>
      </c>
      <c r="V52">
        <v>0.63</v>
      </c>
      <c r="W52">
        <v>9.82</v>
      </c>
      <c r="X52">
        <v>9.44</v>
      </c>
      <c r="Y52">
        <v>2</v>
      </c>
      <c r="Z52">
        <v>10</v>
      </c>
    </row>
    <row r="53" spans="1:26" x14ac:dyDescent="0.25">
      <c r="A53">
        <v>1</v>
      </c>
      <c r="B53">
        <v>50</v>
      </c>
      <c r="C53" t="s">
        <v>34</v>
      </c>
      <c r="D53">
        <v>2.8593000000000002</v>
      </c>
      <c r="E53">
        <v>34.97</v>
      </c>
      <c r="F53">
        <v>30.83</v>
      </c>
      <c r="G53">
        <v>19.47</v>
      </c>
      <c r="H53">
        <v>0.32</v>
      </c>
      <c r="I53">
        <v>95</v>
      </c>
      <c r="J53">
        <v>108.68</v>
      </c>
      <c r="K53">
        <v>41.65</v>
      </c>
      <c r="L53">
        <v>2</v>
      </c>
      <c r="M53">
        <v>93</v>
      </c>
      <c r="N53">
        <v>15.03</v>
      </c>
      <c r="O53">
        <v>13638.32</v>
      </c>
      <c r="P53">
        <v>260.82</v>
      </c>
      <c r="Q53">
        <v>2600.0100000000002</v>
      </c>
      <c r="R53">
        <v>241.47</v>
      </c>
      <c r="S53">
        <v>113.82</v>
      </c>
      <c r="T53">
        <v>59019.21</v>
      </c>
      <c r="U53">
        <v>0.47</v>
      </c>
      <c r="V53">
        <v>0.75</v>
      </c>
      <c r="W53">
        <v>9.57</v>
      </c>
      <c r="X53">
        <v>3.54</v>
      </c>
      <c r="Y53">
        <v>2</v>
      </c>
      <c r="Z53">
        <v>10</v>
      </c>
    </row>
    <row r="54" spans="1:26" x14ac:dyDescent="0.25">
      <c r="A54">
        <v>2</v>
      </c>
      <c r="B54">
        <v>50</v>
      </c>
      <c r="C54" t="s">
        <v>34</v>
      </c>
      <c r="D54">
        <v>3.0632000000000001</v>
      </c>
      <c r="E54">
        <v>32.65</v>
      </c>
      <c r="F54">
        <v>29.36</v>
      </c>
      <c r="G54">
        <v>31.46</v>
      </c>
      <c r="H54">
        <v>0.48</v>
      </c>
      <c r="I54">
        <v>56</v>
      </c>
      <c r="J54">
        <v>109.96</v>
      </c>
      <c r="K54">
        <v>41.65</v>
      </c>
      <c r="L54">
        <v>3</v>
      </c>
      <c r="M54">
        <v>27</v>
      </c>
      <c r="N54">
        <v>15.31</v>
      </c>
      <c r="O54">
        <v>13795.21</v>
      </c>
      <c r="P54">
        <v>224.18</v>
      </c>
      <c r="Q54">
        <v>2600.02</v>
      </c>
      <c r="R54">
        <v>191.58</v>
      </c>
      <c r="S54">
        <v>113.82</v>
      </c>
      <c r="T54">
        <v>34268.67</v>
      </c>
      <c r="U54">
        <v>0.59</v>
      </c>
      <c r="V54">
        <v>0.78</v>
      </c>
      <c r="W54">
        <v>9.5399999999999991</v>
      </c>
      <c r="X54">
        <v>2.08</v>
      </c>
      <c r="Y54">
        <v>2</v>
      </c>
      <c r="Z54">
        <v>10</v>
      </c>
    </row>
    <row r="55" spans="1:26" x14ac:dyDescent="0.25">
      <c r="A55">
        <v>3</v>
      </c>
      <c r="B55">
        <v>50</v>
      </c>
      <c r="C55" t="s">
        <v>34</v>
      </c>
      <c r="D55">
        <v>3.0781999999999998</v>
      </c>
      <c r="E55">
        <v>32.49</v>
      </c>
      <c r="F55">
        <v>29.27</v>
      </c>
      <c r="G55">
        <v>33.14</v>
      </c>
      <c r="H55">
        <v>0.63</v>
      </c>
      <c r="I55">
        <v>53</v>
      </c>
      <c r="J55">
        <v>111.23</v>
      </c>
      <c r="K55">
        <v>41.65</v>
      </c>
      <c r="L55">
        <v>4</v>
      </c>
      <c r="M55">
        <v>0</v>
      </c>
      <c r="N55">
        <v>15.58</v>
      </c>
      <c r="O55">
        <v>13952.52</v>
      </c>
      <c r="P55">
        <v>223.16</v>
      </c>
      <c r="Q55">
        <v>2600.4899999999998</v>
      </c>
      <c r="R55">
        <v>187.21</v>
      </c>
      <c r="S55">
        <v>113.82</v>
      </c>
      <c r="T55">
        <v>32102.38</v>
      </c>
      <c r="U55">
        <v>0.61</v>
      </c>
      <c r="V55">
        <v>0.79</v>
      </c>
      <c r="W55">
        <v>9.57</v>
      </c>
      <c r="X55">
        <v>1.99</v>
      </c>
      <c r="Y55">
        <v>2</v>
      </c>
      <c r="Z55">
        <v>10</v>
      </c>
    </row>
    <row r="56" spans="1:26" x14ac:dyDescent="0.25">
      <c r="A56">
        <v>0</v>
      </c>
      <c r="B56">
        <v>25</v>
      </c>
      <c r="C56" t="s">
        <v>34</v>
      </c>
      <c r="D56">
        <v>2.7921</v>
      </c>
      <c r="E56">
        <v>35.82</v>
      </c>
      <c r="F56">
        <v>32.200000000000003</v>
      </c>
      <c r="G56">
        <v>14.75</v>
      </c>
      <c r="H56">
        <v>0.28000000000000003</v>
      </c>
      <c r="I56">
        <v>131</v>
      </c>
      <c r="J56">
        <v>61.76</v>
      </c>
      <c r="K56">
        <v>28.92</v>
      </c>
      <c r="L56">
        <v>1</v>
      </c>
      <c r="M56">
        <v>120</v>
      </c>
      <c r="N56">
        <v>6.84</v>
      </c>
      <c r="O56">
        <v>7851.41</v>
      </c>
      <c r="P56">
        <v>179.67</v>
      </c>
      <c r="Q56">
        <v>2599.67</v>
      </c>
      <c r="R56">
        <v>287.43</v>
      </c>
      <c r="S56">
        <v>113.82</v>
      </c>
      <c r="T56">
        <v>81820.160000000003</v>
      </c>
      <c r="U56">
        <v>0.4</v>
      </c>
      <c r="V56">
        <v>0.71</v>
      </c>
      <c r="W56">
        <v>9.6300000000000008</v>
      </c>
      <c r="X56">
        <v>4.92</v>
      </c>
      <c r="Y56">
        <v>2</v>
      </c>
      <c r="Z56">
        <v>10</v>
      </c>
    </row>
    <row r="57" spans="1:26" x14ac:dyDescent="0.25">
      <c r="A57">
        <v>1</v>
      </c>
      <c r="B57">
        <v>25</v>
      </c>
      <c r="C57" t="s">
        <v>34</v>
      </c>
      <c r="D57">
        <v>2.8976000000000002</v>
      </c>
      <c r="E57">
        <v>34.51</v>
      </c>
      <c r="F57">
        <v>31.26</v>
      </c>
      <c r="G57">
        <v>17.86</v>
      </c>
      <c r="H57">
        <v>0.55000000000000004</v>
      </c>
      <c r="I57">
        <v>105</v>
      </c>
      <c r="J57">
        <v>62.92</v>
      </c>
      <c r="K57">
        <v>28.92</v>
      </c>
      <c r="L57">
        <v>2</v>
      </c>
      <c r="M57">
        <v>0</v>
      </c>
      <c r="N57">
        <v>7</v>
      </c>
      <c r="O57">
        <v>7994.37</v>
      </c>
      <c r="P57">
        <v>169.43</v>
      </c>
      <c r="Q57">
        <v>2601.84</v>
      </c>
      <c r="R57">
        <v>251.08</v>
      </c>
      <c r="S57">
        <v>113.82</v>
      </c>
      <c r="T57">
        <v>63776.65</v>
      </c>
      <c r="U57">
        <v>0.45</v>
      </c>
      <c r="V57">
        <v>0.74</v>
      </c>
      <c r="W57">
        <v>9.7200000000000006</v>
      </c>
      <c r="X57">
        <v>3.97</v>
      </c>
      <c r="Y57">
        <v>2</v>
      </c>
      <c r="Z57">
        <v>10</v>
      </c>
    </row>
    <row r="58" spans="1:26" x14ac:dyDescent="0.25">
      <c r="A58">
        <v>0</v>
      </c>
      <c r="B58">
        <v>85</v>
      </c>
      <c r="C58" t="s">
        <v>34</v>
      </c>
      <c r="D58">
        <v>1.7047000000000001</v>
      </c>
      <c r="E58">
        <v>58.66</v>
      </c>
      <c r="F58">
        <v>42.9</v>
      </c>
      <c r="G58">
        <v>6.52</v>
      </c>
      <c r="H58">
        <v>0.11</v>
      </c>
      <c r="I58">
        <v>395</v>
      </c>
      <c r="J58">
        <v>167.88</v>
      </c>
      <c r="K58">
        <v>51.39</v>
      </c>
      <c r="L58">
        <v>1</v>
      </c>
      <c r="M58">
        <v>393</v>
      </c>
      <c r="N58">
        <v>30.49</v>
      </c>
      <c r="O58">
        <v>20939.59</v>
      </c>
      <c r="P58">
        <v>541.59</v>
      </c>
      <c r="Q58">
        <v>2602.15</v>
      </c>
      <c r="R58">
        <v>644.76</v>
      </c>
      <c r="S58">
        <v>113.82</v>
      </c>
      <c r="T58">
        <v>259167.65</v>
      </c>
      <c r="U58">
        <v>0.18</v>
      </c>
      <c r="V58">
        <v>0.54</v>
      </c>
      <c r="W58">
        <v>10.09</v>
      </c>
      <c r="X58">
        <v>15.6</v>
      </c>
      <c r="Y58">
        <v>2</v>
      </c>
      <c r="Z58">
        <v>10</v>
      </c>
    </row>
    <row r="59" spans="1:26" x14ac:dyDescent="0.25">
      <c r="A59">
        <v>1</v>
      </c>
      <c r="B59">
        <v>85</v>
      </c>
      <c r="C59" t="s">
        <v>34</v>
      </c>
      <c r="D59">
        <v>2.4912000000000001</v>
      </c>
      <c r="E59">
        <v>40.14</v>
      </c>
      <c r="F59">
        <v>32.82</v>
      </c>
      <c r="G59">
        <v>13.49</v>
      </c>
      <c r="H59">
        <v>0.21</v>
      </c>
      <c r="I59">
        <v>146</v>
      </c>
      <c r="J59">
        <v>169.33</v>
      </c>
      <c r="K59">
        <v>51.39</v>
      </c>
      <c r="L59">
        <v>2</v>
      </c>
      <c r="M59">
        <v>144</v>
      </c>
      <c r="N59">
        <v>30.94</v>
      </c>
      <c r="O59">
        <v>21118.46</v>
      </c>
      <c r="P59">
        <v>401.62</v>
      </c>
      <c r="Q59">
        <v>2600.3000000000002</v>
      </c>
      <c r="R59">
        <v>308.11</v>
      </c>
      <c r="S59">
        <v>113.82</v>
      </c>
      <c r="T59">
        <v>92087.66</v>
      </c>
      <c r="U59">
        <v>0.37</v>
      </c>
      <c r="V59">
        <v>0.7</v>
      </c>
      <c r="W59">
        <v>9.65</v>
      </c>
      <c r="X59">
        <v>5.54</v>
      </c>
      <c r="Y59">
        <v>2</v>
      </c>
      <c r="Z59">
        <v>10</v>
      </c>
    </row>
    <row r="60" spans="1:26" x14ac:dyDescent="0.25">
      <c r="A60">
        <v>2</v>
      </c>
      <c r="B60">
        <v>85</v>
      </c>
      <c r="C60" t="s">
        <v>34</v>
      </c>
      <c r="D60">
        <v>2.7837999999999998</v>
      </c>
      <c r="E60">
        <v>35.92</v>
      </c>
      <c r="F60">
        <v>30.57</v>
      </c>
      <c r="G60">
        <v>20.84</v>
      </c>
      <c r="H60">
        <v>0.31</v>
      </c>
      <c r="I60">
        <v>88</v>
      </c>
      <c r="J60">
        <v>170.79</v>
      </c>
      <c r="K60">
        <v>51.39</v>
      </c>
      <c r="L60">
        <v>3</v>
      </c>
      <c r="M60">
        <v>86</v>
      </c>
      <c r="N60">
        <v>31.4</v>
      </c>
      <c r="O60">
        <v>21297.94</v>
      </c>
      <c r="P60">
        <v>360.94</v>
      </c>
      <c r="Q60">
        <v>2599.85</v>
      </c>
      <c r="R60">
        <v>232.88</v>
      </c>
      <c r="S60">
        <v>113.82</v>
      </c>
      <c r="T60">
        <v>54758.87</v>
      </c>
      <c r="U60">
        <v>0.49</v>
      </c>
      <c r="V60">
        <v>0.75</v>
      </c>
      <c r="W60">
        <v>9.56</v>
      </c>
      <c r="X60">
        <v>3.29</v>
      </c>
      <c r="Y60">
        <v>2</v>
      </c>
      <c r="Z60">
        <v>10</v>
      </c>
    </row>
    <row r="61" spans="1:26" x14ac:dyDescent="0.25">
      <c r="A61">
        <v>3</v>
      </c>
      <c r="B61">
        <v>85</v>
      </c>
      <c r="C61" t="s">
        <v>34</v>
      </c>
      <c r="D61">
        <v>2.9451999999999998</v>
      </c>
      <c r="E61">
        <v>33.950000000000003</v>
      </c>
      <c r="F61">
        <v>29.51</v>
      </c>
      <c r="G61">
        <v>29.03</v>
      </c>
      <c r="H61">
        <v>0.41</v>
      </c>
      <c r="I61">
        <v>61</v>
      </c>
      <c r="J61">
        <v>172.25</v>
      </c>
      <c r="K61">
        <v>51.39</v>
      </c>
      <c r="L61">
        <v>4</v>
      </c>
      <c r="M61">
        <v>59</v>
      </c>
      <c r="N61">
        <v>31.86</v>
      </c>
      <c r="O61">
        <v>21478.05</v>
      </c>
      <c r="P61">
        <v>334.41</v>
      </c>
      <c r="Q61">
        <v>2599.5300000000002</v>
      </c>
      <c r="R61">
        <v>197.63</v>
      </c>
      <c r="S61">
        <v>113.82</v>
      </c>
      <c r="T61">
        <v>37270.39</v>
      </c>
      <c r="U61">
        <v>0.57999999999999996</v>
      </c>
      <c r="V61">
        <v>0.78</v>
      </c>
      <c r="W61">
        <v>9.51</v>
      </c>
      <c r="X61">
        <v>2.2400000000000002</v>
      </c>
      <c r="Y61">
        <v>2</v>
      </c>
      <c r="Z61">
        <v>10</v>
      </c>
    </row>
    <row r="62" spans="1:26" x14ac:dyDescent="0.25">
      <c r="A62">
        <v>4</v>
      </c>
      <c r="B62">
        <v>85</v>
      </c>
      <c r="C62" t="s">
        <v>34</v>
      </c>
      <c r="D62">
        <v>3.0398000000000001</v>
      </c>
      <c r="E62">
        <v>32.9</v>
      </c>
      <c r="F62">
        <v>28.97</v>
      </c>
      <c r="G62">
        <v>37.78</v>
      </c>
      <c r="H62">
        <v>0.51</v>
      </c>
      <c r="I62">
        <v>46</v>
      </c>
      <c r="J62">
        <v>173.71</v>
      </c>
      <c r="K62">
        <v>51.39</v>
      </c>
      <c r="L62">
        <v>5</v>
      </c>
      <c r="M62">
        <v>44</v>
      </c>
      <c r="N62">
        <v>32.32</v>
      </c>
      <c r="O62">
        <v>21658.78</v>
      </c>
      <c r="P62">
        <v>312.82</v>
      </c>
      <c r="Q62">
        <v>2599.8000000000002</v>
      </c>
      <c r="R62">
        <v>179.4</v>
      </c>
      <c r="S62">
        <v>113.82</v>
      </c>
      <c r="T62">
        <v>28233.1</v>
      </c>
      <c r="U62">
        <v>0.63</v>
      </c>
      <c r="V62">
        <v>0.79</v>
      </c>
      <c r="W62">
        <v>9.49</v>
      </c>
      <c r="X62">
        <v>1.69</v>
      </c>
      <c r="Y62">
        <v>2</v>
      </c>
      <c r="Z62">
        <v>10</v>
      </c>
    </row>
    <row r="63" spans="1:26" x14ac:dyDescent="0.25">
      <c r="A63">
        <v>5</v>
      </c>
      <c r="B63">
        <v>85</v>
      </c>
      <c r="C63" t="s">
        <v>34</v>
      </c>
      <c r="D63">
        <v>3.1093000000000002</v>
      </c>
      <c r="E63">
        <v>32.159999999999997</v>
      </c>
      <c r="F63">
        <v>28.57</v>
      </c>
      <c r="G63">
        <v>47.61</v>
      </c>
      <c r="H63">
        <v>0.61</v>
      </c>
      <c r="I63">
        <v>36</v>
      </c>
      <c r="J63">
        <v>175.18</v>
      </c>
      <c r="K63">
        <v>51.39</v>
      </c>
      <c r="L63">
        <v>6</v>
      </c>
      <c r="M63">
        <v>33</v>
      </c>
      <c r="N63">
        <v>32.79</v>
      </c>
      <c r="O63">
        <v>21840.16</v>
      </c>
      <c r="P63">
        <v>291.33</v>
      </c>
      <c r="Q63">
        <v>2599.54</v>
      </c>
      <c r="R63">
        <v>166.63</v>
      </c>
      <c r="S63">
        <v>113.82</v>
      </c>
      <c r="T63">
        <v>21898.15</v>
      </c>
      <c r="U63">
        <v>0.68</v>
      </c>
      <c r="V63">
        <v>0.8</v>
      </c>
      <c r="W63">
        <v>9.4600000000000009</v>
      </c>
      <c r="X63">
        <v>1.29</v>
      </c>
      <c r="Y63">
        <v>2</v>
      </c>
      <c r="Z63">
        <v>10</v>
      </c>
    </row>
    <row r="64" spans="1:26" x14ac:dyDescent="0.25">
      <c r="A64">
        <v>6</v>
      </c>
      <c r="B64">
        <v>85</v>
      </c>
      <c r="C64" t="s">
        <v>34</v>
      </c>
      <c r="D64">
        <v>3.1337000000000002</v>
      </c>
      <c r="E64">
        <v>31.91</v>
      </c>
      <c r="F64">
        <v>28.45</v>
      </c>
      <c r="G64">
        <v>53.35</v>
      </c>
      <c r="H64">
        <v>0.7</v>
      </c>
      <c r="I64">
        <v>32</v>
      </c>
      <c r="J64">
        <v>176.66</v>
      </c>
      <c r="K64">
        <v>51.39</v>
      </c>
      <c r="L64">
        <v>7</v>
      </c>
      <c r="M64">
        <v>1</v>
      </c>
      <c r="N64">
        <v>33.270000000000003</v>
      </c>
      <c r="O64">
        <v>22022.17</v>
      </c>
      <c r="P64">
        <v>282.91000000000003</v>
      </c>
      <c r="Q64">
        <v>2599.9699999999998</v>
      </c>
      <c r="R64">
        <v>161.24</v>
      </c>
      <c r="S64">
        <v>113.82</v>
      </c>
      <c r="T64">
        <v>19221.150000000001</v>
      </c>
      <c r="U64">
        <v>0.71</v>
      </c>
      <c r="V64">
        <v>0.81</v>
      </c>
      <c r="W64">
        <v>9.5</v>
      </c>
      <c r="X64">
        <v>1.18</v>
      </c>
      <c r="Y64">
        <v>2</v>
      </c>
      <c r="Z64">
        <v>10</v>
      </c>
    </row>
    <row r="65" spans="1:26" x14ac:dyDescent="0.25">
      <c r="A65">
        <v>7</v>
      </c>
      <c r="B65">
        <v>85</v>
      </c>
      <c r="C65" t="s">
        <v>34</v>
      </c>
      <c r="D65">
        <v>3.133</v>
      </c>
      <c r="E65">
        <v>31.92</v>
      </c>
      <c r="F65">
        <v>28.46</v>
      </c>
      <c r="G65">
        <v>53.37</v>
      </c>
      <c r="H65">
        <v>0.8</v>
      </c>
      <c r="I65">
        <v>32</v>
      </c>
      <c r="J65">
        <v>178.14</v>
      </c>
      <c r="K65">
        <v>51.39</v>
      </c>
      <c r="L65">
        <v>8</v>
      </c>
      <c r="M65">
        <v>0</v>
      </c>
      <c r="N65">
        <v>33.75</v>
      </c>
      <c r="O65">
        <v>22204.83</v>
      </c>
      <c r="P65">
        <v>284.92</v>
      </c>
      <c r="Q65">
        <v>2600.09</v>
      </c>
      <c r="R65">
        <v>161.27000000000001</v>
      </c>
      <c r="S65">
        <v>113.82</v>
      </c>
      <c r="T65">
        <v>19237.919999999998</v>
      </c>
      <c r="U65">
        <v>0.71</v>
      </c>
      <c r="V65">
        <v>0.81</v>
      </c>
      <c r="W65">
        <v>9.51</v>
      </c>
      <c r="X65">
        <v>1.18</v>
      </c>
      <c r="Y65">
        <v>2</v>
      </c>
      <c r="Z65">
        <v>10</v>
      </c>
    </row>
    <row r="66" spans="1:26" x14ac:dyDescent="0.25">
      <c r="A66">
        <v>0</v>
      </c>
      <c r="B66">
        <v>20</v>
      </c>
      <c r="C66" t="s">
        <v>34</v>
      </c>
      <c r="D66">
        <v>2.8007</v>
      </c>
      <c r="E66">
        <v>35.71</v>
      </c>
      <c r="F66">
        <v>32.340000000000003</v>
      </c>
      <c r="G66">
        <v>14.7</v>
      </c>
      <c r="H66">
        <v>0.34</v>
      </c>
      <c r="I66">
        <v>132</v>
      </c>
      <c r="J66">
        <v>51.33</v>
      </c>
      <c r="K66">
        <v>24.83</v>
      </c>
      <c r="L66">
        <v>1</v>
      </c>
      <c r="M66">
        <v>5</v>
      </c>
      <c r="N66">
        <v>5.51</v>
      </c>
      <c r="O66">
        <v>6564.78</v>
      </c>
      <c r="P66">
        <v>153.13999999999999</v>
      </c>
      <c r="Q66">
        <v>2601.7399999999998</v>
      </c>
      <c r="R66">
        <v>285.76</v>
      </c>
      <c r="S66">
        <v>113.82</v>
      </c>
      <c r="T66">
        <v>80981.61</v>
      </c>
      <c r="U66">
        <v>0.4</v>
      </c>
      <c r="V66">
        <v>0.71</v>
      </c>
      <c r="W66">
        <v>9.81</v>
      </c>
      <c r="X66">
        <v>5.0599999999999996</v>
      </c>
      <c r="Y66">
        <v>2</v>
      </c>
      <c r="Z66">
        <v>10</v>
      </c>
    </row>
    <row r="67" spans="1:26" x14ac:dyDescent="0.25">
      <c r="A67">
        <v>1</v>
      </c>
      <c r="B67">
        <v>20</v>
      </c>
      <c r="C67" t="s">
        <v>34</v>
      </c>
      <c r="D67">
        <v>2.8077999999999999</v>
      </c>
      <c r="E67">
        <v>35.619999999999997</v>
      </c>
      <c r="F67">
        <v>32.270000000000003</v>
      </c>
      <c r="G67">
        <v>14.78</v>
      </c>
      <c r="H67">
        <v>0.66</v>
      </c>
      <c r="I67">
        <v>131</v>
      </c>
      <c r="J67">
        <v>52.47</v>
      </c>
      <c r="K67">
        <v>24.83</v>
      </c>
      <c r="L67">
        <v>2</v>
      </c>
      <c r="M67">
        <v>0</v>
      </c>
      <c r="N67">
        <v>5.64</v>
      </c>
      <c r="O67">
        <v>6705.1</v>
      </c>
      <c r="P67">
        <v>155.96</v>
      </c>
      <c r="Q67">
        <v>2602.5500000000002</v>
      </c>
      <c r="R67">
        <v>283.27</v>
      </c>
      <c r="S67">
        <v>113.82</v>
      </c>
      <c r="T67">
        <v>79742.86</v>
      </c>
      <c r="U67">
        <v>0.4</v>
      </c>
      <c r="V67">
        <v>0.71</v>
      </c>
      <c r="W67">
        <v>9.8000000000000007</v>
      </c>
      <c r="X67">
        <v>4.9800000000000004</v>
      </c>
      <c r="Y67">
        <v>2</v>
      </c>
      <c r="Z67">
        <v>10</v>
      </c>
    </row>
    <row r="68" spans="1:26" x14ac:dyDescent="0.25">
      <c r="A68">
        <v>0</v>
      </c>
      <c r="B68">
        <v>65</v>
      </c>
      <c r="C68" t="s">
        <v>34</v>
      </c>
      <c r="D68">
        <v>2.0063</v>
      </c>
      <c r="E68">
        <v>49.84</v>
      </c>
      <c r="F68">
        <v>39.28</v>
      </c>
      <c r="G68">
        <v>7.65</v>
      </c>
      <c r="H68">
        <v>0.13</v>
      </c>
      <c r="I68">
        <v>308</v>
      </c>
      <c r="J68">
        <v>133.21</v>
      </c>
      <c r="K68">
        <v>46.47</v>
      </c>
      <c r="L68">
        <v>1</v>
      </c>
      <c r="M68">
        <v>306</v>
      </c>
      <c r="N68">
        <v>20.75</v>
      </c>
      <c r="O68">
        <v>16663.419999999998</v>
      </c>
      <c r="P68">
        <v>422.58</v>
      </c>
      <c r="Q68">
        <v>2601.52</v>
      </c>
      <c r="R68">
        <v>523.73</v>
      </c>
      <c r="S68">
        <v>113.82</v>
      </c>
      <c r="T68">
        <v>199084.35</v>
      </c>
      <c r="U68">
        <v>0.22</v>
      </c>
      <c r="V68">
        <v>0.59</v>
      </c>
      <c r="W68">
        <v>9.93</v>
      </c>
      <c r="X68">
        <v>11.98</v>
      </c>
      <c r="Y68">
        <v>2</v>
      </c>
      <c r="Z68">
        <v>10</v>
      </c>
    </row>
    <row r="69" spans="1:26" x14ac:dyDescent="0.25">
      <c r="A69">
        <v>1</v>
      </c>
      <c r="B69">
        <v>65</v>
      </c>
      <c r="C69" t="s">
        <v>34</v>
      </c>
      <c r="D69">
        <v>2.6949999999999998</v>
      </c>
      <c r="E69">
        <v>37.11</v>
      </c>
      <c r="F69">
        <v>31.71</v>
      </c>
      <c r="G69">
        <v>16.13</v>
      </c>
      <c r="H69">
        <v>0.26</v>
      </c>
      <c r="I69">
        <v>118</v>
      </c>
      <c r="J69">
        <v>134.55000000000001</v>
      </c>
      <c r="K69">
        <v>46.47</v>
      </c>
      <c r="L69">
        <v>2</v>
      </c>
      <c r="M69">
        <v>116</v>
      </c>
      <c r="N69">
        <v>21.09</v>
      </c>
      <c r="O69">
        <v>16828.84</v>
      </c>
      <c r="P69">
        <v>324.16000000000003</v>
      </c>
      <c r="Q69">
        <v>2600.6799999999998</v>
      </c>
      <c r="R69">
        <v>271.23</v>
      </c>
      <c r="S69">
        <v>113.82</v>
      </c>
      <c r="T69">
        <v>73787.360000000001</v>
      </c>
      <c r="U69">
        <v>0.42</v>
      </c>
      <c r="V69">
        <v>0.73</v>
      </c>
      <c r="W69">
        <v>9.61</v>
      </c>
      <c r="X69">
        <v>4.43</v>
      </c>
      <c r="Y69">
        <v>2</v>
      </c>
      <c r="Z69">
        <v>10</v>
      </c>
    </row>
    <row r="70" spans="1:26" x14ac:dyDescent="0.25">
      <c r="A70">
        <v>2</v>
      </c>
      <c r="B70">
        <v>65</v>
      </c>
      <c r="C70" t="s">
        <v>34</v>
      </c>
      <c r="D70">
        <v>2.9430999999999998</v>
      </c>
      <c r="E70">
        <v>33.979999999999997</v>
      </c>
      <c r="F70">
        <v>29.89</v>
      </c>
      <c r="G70">
        <v>25.62</v>
      </c>
      <c r="H70">
        <v>0.39</v>
      </c>
      <c r="I70">
        <v>70</v>
      </c>
      <c r="J70">
        <v>135.9</v>
      </c>
      <c r="K70">
        <v>46.47</v>
      </c>
      <c r="L70">
        <v>3</v>
      </c>
      <c r="M70">
        <v>68</v>
      </c>
      <c r="N70">
        <v>21.43</v>
      </c>
      <c r="O70">
        <v>16994.64</v>
      </c>
      <c r="P70">
        <v>287.3</v>
      </c>
      <c r="Q70">
        <v>2599.96</v>
      </c>
      <c r="R70">
        <v>210.55</v>
      </c>
      <c r="S70">
        <v>113.82</v>
      </c>
      <c r="T70">
        <v>43685.85</v>
      </c>
      <c r="U70">
        <v>0.54</v>
      </c>
      <c r="V70">
        <v>0.77</v>
      </c>
      <c r="W70">
        <v>9.52</v>
      </c>
      <c r="X70">
        <v>2.61</v>
      </c>
      <c r="Y70">
        <v>2</v>
      </c>
      <c r="Z70">
        <v>10</v>
      </c>
    </row>
    <row r="71" spans="1:26" x14ac:dyDescent="0.25">
      <c r="A71">
        <v>3</v>
      </c>
      <c r="B71">
        <v>65</v>
      </c>
      <c r="C71" t="s">
        <v>34</v>
      </c>
      <c r="D71">
        <v>3.0735000000000001</v>
      </c>
      <c r="E71">
        <v>32.54</v>
      </c>
      <c r="F71">
        <v>29.05</v>
      </c>
      <c r="G71">
        <v>36.31</v>
      </c>
      <c r="H71">
        <v>0.52</v>
      </c>
      <c r="I71">
        <v>48</v>
      </c>
      <c r="J71">
        <v>137.25</v>
      </c>
      <c r="K71">
        <v>46.47</v>
      </c>
      <c r="L71">
        <v>4</v>
      </c>
      <c r="M71">
        <v>44</v>
      </c>
      <c r="N71">
        <v>21.78</v>
      </c>
      <c r="O71">
        <v>17160.919999999998</v>
      </c>
      <c r="P71">
        <v>257.89999999999998</v>
      </c>
      <c r="Q71">
        <v>2599.56</v>
      </c>
      <c r="R71">
        <v>182.21</v>
      </c>
      <c r="S71">
        <v>113.82</v>
      </c>
      <c r="T71">
        <v>29627.16</v>
      </c>
      <c r="U71">
        <v>0.62</v>
      </c>
      <c r="V71">
        <v>0.79</v>
      </c>
      <c r="W71">
        <v>9.49</v>
      </c>
      <c r="X71">
        <v>1.77</v>
      </c>
      <c r="Y71">
        <v>2</v>
      </c>
      <c r="Z71">
        <v>10</v>
      </c>
    </row>
    <row r="72" spans="1:26" x14ac:dyDescent="0.25">
      <c r="A72">
        <v>4</v>
      </c>
      <c r="B72">
        <v>65</v>
      </c>
      <c r="C72" t="s">
        <v>34</v>
      </c>
      <c r="D72">
        <v>3.1160000000000001</v>
      </c>
      <c r="E72">
        <v>32.090000000000003</v>
      </c>
      <c r="F72">
        <v>28.8</v>
      </c>
      <c r="G72">
        <v>42.14</v>
      </c>
      <c r="H72">
        <v>0.64</v>
      </c>
      <c r="I72">
        <v>41</v>
      </c>
      <c r="J72">
        <v>138.6</v>
      </c>
      <c r="K72">
        <v>46.47</v>
      </c>
      <c r="L72">
        <v>5</v>
      </c>
      <c r="M72">
        <v>0</v>
      </c>
      <c r="N72">
        <v>22.13</v>
      </c>
      <c r="O72">
        <v>17327.689999999999</v>
      </c>
      <c r="P72">
        <v>247.14</v>
      </c>
      <c r="Q72">
        <v>2600.29</v>
      </c>
      <c r="R72">
        <v>172.12</v>
      </c>
      <c r="S72">
        <v>113.82</v>
      </c>
      <c r="T72">
        <v>24617.7</v>
      </c>
      <c r="U72">
        <v>0.66</v>
      </c>
      <c r="V72">
        <v>0.8</v>
      </c>
      <c r="W72">
        <v>9.5299999999999994</v>
      </c>
      <c r="X72">
        <v>1.52</v>
      </c>
      <c r="Y72">
        <v>2</v>
      </c>
      <c r="Z72">
        <v>10</v>
      </c>
    </row>
    <row r="73" spans="1:26" x14ac:dyDescent="0.25">
      <c r="A73">
        <v>0</v>
      </c>
      <c r="B73">
        <v>75</v>
      </c>
      <c r="C73" t="s">
        <v>34</v>
      </c>
      <c r="D73">
        <v>1.8523000000000001</v>
      </c>
      <c r="E73">
        <v>53.99</v>
      </c>
      <c r="F73">
        <v>41.02</v>
      </c>
      <c r="G73">
        <v>7.03</v>
      </c>
      <c r="H73">
        <v>0.12</v>
      </c>
      <c r="I73">
        <v>350</v>
      </c>
      <c r="J73">
        <v>150.44</v>
      </c>
      <c r="K73">
        <v>49.1</v>
      </c>
      <c r="L73">
        <v>1</v>
      </c>
      <c r="M73">
        <v>348</v>
      </c>
      <c r="N73">
        <v>25.34</v>
      </c>
      <c r="O73">
        <v>18787.759999999998</v>
      </c>
      <c r="P73">
        <v>480.4</v>
      </c>
      <c r="Q73">
        <v>2601.48</v>
      </c>
      <c r="R73">
        <v>581.77</v>
      </c>
      <c r="S73">
        <v>113.82</v>
      </c>
      <c r="T73">
        <v>227898.11</v>
      </c>
      <c r="U73">
        <v>0.2</v>
      </c>
      <c r="V73">
        <v>0.56000000000000005</v>
      </c>
      <c r="W73">
        <v>10.01</v>
      </c>
      <c r="X73">
        <v>13.72</v>
      </c>
      <c r="Y73">
        <v>2</v>
      </c>
      <c r="Z73">
        <v>10</v>
      </c>
    </row>
    <row r="74" spans="1:26" x14ac:dyDescent="0.25">
      <c r="A74">
        <v>1</v>
      </c>
      <c r="B74">
        <v>75</v>
      </c>
      <c r="C74" t="s">
        <v>34</v>
      </c>
      <c r="D74">
        <v>2.5943000000000001</v>
      </c>
      <c r="E74">
        <v>38.549999999999997</v>
      </c>
      <c r="F74">
        <v>32.24</v>
      </c>
      <c r="G74">
        <v>14.65</v>
      </c>
      <c r="H74">
        <v>0.23</v>
      </c>
      <c r="I74">
        <v>132</v>
      </c>
      <c r="J74">
        <v>151.83000000000001</v>
      </c>
      <c r="K74">
        <v>49.1</v>
      </c>
      <c r="L74">
        <v>2</v>
      </c>
      <c r="M74">
        <v>130</v>
      </c>
      <c r="N74">
        <v>25.73</v>
      </c>
      <c r="O74">
        <v>18959.54</v>
      </c>
      <c r="P74">
        <v>363.1</v>
      </c>
      <c r="Q74">
        <v>2599.8000000000002</v>
      </c>
      <c r="R74">
        <v>288.45999999999998</v>
      </c>
      <c r="S74">
        <v>113.82</v>
      </c>
      <c r="T74">
        <v>82333.03</v>
      </c>
      <c r="U74">
        <v>0.39</v>
      </c>
      <c r="V74">
        <v>0.71</v>
      </c>
      <c r="W74">
        <v>9.6300000000000008</v>
      </c>
      <c r="X74">
        <v>4.95</v>
      </c>
      <c r="Y74">
        <v>2</v>
      </c>
      <c r="Z74">
        <v>10</v>
      </c>
    </row>
    <row r="75" spans="1:26" x14ac:dyDescent="0.25">
      <c r="A75">
        <v>2</v>
      </c>
      <c r="B75">
        <v>75</v>
      </c>
      <c r="C75" t="s">
        <v>34</v>
      </c>
      <c r="D75">
        <v>2.8639999999999999</v>
      </c>
      <c r="E75">
        <v>34.92</v>
      </c>
      <c r="F75">
        <v>30.23</v>
      </c>
      <c r="G75">
        <v>22.96</v>
      </c>
      <c r="H75">
        <v>0.35</v>
      </c>
      <c r="I75">
        <v>79</v>
      </c>
      <c r="J75">
        <v>153.22999999999999</v>
      </c>
      <c r="K75">
        <v>49.1</v>
      </c>
      <c r="L75">
        <v>3</v>
      </c>
      <c r="M75">
        <v>77</v>
      </c>
      <c r="N75">
        <v>26.13</v>
      </c>
      <c r="O75">
        <v>19131.849999999999</v>
      </c>
      <c r="P75">
        <v>325.22000000000003</v>
      </c>
      <c r="Q75">
        <v>2599.86</v>
      </c>
      <c r="R75">
        <v>221.47</v>
      </c>
      <c r="S75">
        <v>113.82</v>
      </c>
      <c r="T75">
        <v>49102.85</v>
      </c>
      <c r="U75">
        <v>0.51</v>
      </c>
      <c r="V75">
        <v>0.76</v>
      </c>
      <c r="W75">
        <v>9.5399999999999991</v>
      </c>
      <c r="X75">
        <v>2.95</v>
      </c>
      <c r="Y75">
        <v>2</v>
      </c>
      <c r="Z75">
        <v>10</v>
      </c>
    </row>
    <row r="76" spans="1:26" x14ac:dyDescent="0.25">
      <c r="A76">
        <v>3</v>
      </c>
      <c r="B76">
        <v>75</v>
      </c>
      <c r="C76" t="s">
        <v>34</v>
      </c>
      <c r="D76">
        <v>3.0038</v>
      </c>
      <c r="E76">
        <v>33.29</v>
      </c>
      <c r="F76">
        <v>29.33</v>
      </c>
      <c r="G76">
        <v>32</v>
      </c>
      <c r="H76">
        <v>0.46</v>
      </c>
      <c r="I76">
        <v>55</v>
      </c>
      <c r="J76">
        <v>154.63</v>
      </c>
      <c r="K76">
        <v>49.1</v>
      </c>
      <c r="L76">
        <v>4</v>
      </c>
      <c r="M76">
        <v>53</v>
      </c>
      <c r="N76">
        <v>26.53</v>
      </c>
      <c r="O76">
        <v>19304.72</v>
      </c>
      <c r="P76">
        <v>298.7</v>
      </c>
      <c r="Q76">
        <v>2599.4699999999998</v>
      </c>
      <c r="R76">
        <v>191.95</v>
      </c>
      <c r="S76">
        <v>113.82</v>
      </c>
      <c r="T76">
        <v>34460.269999999997</v>
      </c>
      <c r="U76">
        <v>0.59</v>
      </c>
      <c r="V76">
        <v>0.78</v>
      </c>
      <c r="W76">
        <v>9.5</v>
      </c>
      <c r="X76">
        <v>2.06</v>
      </c>
      <c r="Y76">
        <v>2</v>
      </c>
      <c r="Z76">
        <v>10</v>
      </c>
    </row>
    <row r="77" spans="1:26" x14ac:dyDescent="0.25">
      <c r="A77">
        <v>4</v>
      </c>
      <c r="B77">
        <v>75</v>
      </c>
      <c r="C77" t="s">
        <v>34</v>
      </c>
      <c r="D77">
        <v>3.0958000000000001</v>
      </c>
      <c r="E77">
        <v>32.299999999999997</v>
      </c>
      <c r="F77">
        <v>28.77</v>
      </c>
      <c r="G77">
        <v>42.11</v>
      </c>
      <c r="H77">
        <v>0.56999999999999995</v>
      </c>
      <c r="I77">
        <v>41</v>
      </c>
      <c r="J77">
        <v>156.03</v>
      </c>
      <c r="K77">
        <v>49.1</v>
      </c>
      <c r="L77">
        <v>5</v>
      </c>
      <c r="M77">
        <v>37</v>
      </c>
      <c r="N77">
        <v>26.94</v>
      </c>
      <c r="O77">
        <v>19478.150000000001</v>
      </c>
      <c r="P77">
        <v>273.69</v>
      </c>
      <c r="Q77">
        <v>2599.39</v>
      </c>
      <c r="R77">
        <v>173.17</v>
      </c>
      <c r="S77">
        <v>113.82</v>
      </c>
      <c r="T77">
        <v>25138.7</v>
      </c>
      <c r="U77">
        <v>0.66</v>
      </c>
      <c r="V77">
        <v>0.8</v>
      </c>
      <c r="W77">
        <v>9.48</v>
      </c>
      <c r="X77">
        <v>1.5</v>
      </c>
      <c r="Y77">
        <v>2</v>
      </c>
      <c r="Z77">
        <v>10</v>
      </c>
    </row>
    <row r="78" spans="1:26" x14ac:dyDescent="0.25">
      <c r="A78">
        <v>5</v>
      </c>
      <c r="B78">
        <v>75</v>
      </c>
      <c r="C78" t="s">
        <v>34</v>
      </c>
      <c r="D78">
        <v>3.1261000000000001</v>
      </c>
      <c r="E78">
        <v>31.99</v>
      </c>
      <c r="F78">
        <v>28.61</v>
      </c>
      <c r="G78">
        <v>47.69</v>
      </c>
      <c r="H78">
        <v>0.67</v>
      </c>
      <c r="I78">
        <v>36</v>
      </c>
      <c r="J78">
        <v>157.44</v>
      </c>
      <c r="K78">
        <v>49.1</v>
      </c>
      <c r="L78">
        <v>6</v>
      </c>
      <c r="M78">
        <v>0</v>
      </c>
      <c r="N78">
        <v>27.35</v>
      </c>
      <c r="O78">
        <v>19652.13</v>
      </c>
      <c r="P78">
        <v>265.95999999999998</v>
      </c>
      <c r="Q78">
        <v>2599.7399999999998</v>
      </c>
      <c r="R78">
        <v>166.01</v>
      </c>
      <c r="S78">
        <v>113.82</v>
      </c>
      <c r="T78">
        <v>21585.72</v>
      </c>
      <c r="U78">
        <v>0.69</v>
      </c>
      <c r="V78">
        <v>0.8</v>
      </c>
      <c r="W78">
        <v>9.52</v>
      </c>
      <c r="X78">
        <v>1.34</v>
      </c>
      <c r="Y78">
        <v>2</v>
      </c>
      <c r="Z78">
        <v>10</v>
      </c>
    </row>
    <row r="79" spans="1:26" x14ac:dyDescent="0.25">
      <c r="A79">
        <v>0</v>
      </c>
      <c r="B79">
        <v>95</v>
      </c>
      <c r="C79" t="s">
        <v>34</v>
      </c>
      <c r="D79">
        <v>1.5678000000000001</v>
      </c>
      <c r="E79">
        <v>63.79</v>
      </c>
      <c r="F79">
        <v>44.86</v>
      </c>
      <c r="G79">
        <v>6.09</v>
      </c>
      <c r="H79">
        <v>0.1</v>
      </c>
      <c r="I79">
        <v>442</v>
      </c>
      <c r="J79">
        <v>185.69</v>
      </c>
      <c r="K79">
        <v>53.44</v>
      </c>
      <c r="L79">
        <v>1</v>
      </c>
      <c r="M79">
        <v>440</v>
      </c>
      <c r="N79">
        <v>36.26</v>
      </c>
      <c r="O79">
        <v>23136.14</v>
      </c>
      <c r="P79">
        <v>605.83000000000004</v>
      </c>
      <c r="Q79">
        <v>2602.46</v>
      </c>
      <c r="R79">
        <v>710.68</v>
      </c>
      <c r="S79">
        <v>113.82</v>
      </c>
      <c r="T79">
        <v>291888.59000000003</v>
      </c>
      <c r="U79">
        <v>0.16</v>
      </c>
      <c r="V79">
        <v>0.51</v>
      </c>
      <c r="W79">
        <v>10.17</v>
      </c>
      <c r="X79">
        <v>17.559999999999999</v>
      </c>
      <c r="Y79">
        <v>2</v>
      </c>
      <c r="Z79">
        <v>10</v>
      </c>
    </row>
    <row r="80" spans="1:26" x14ac:dyDescent="0.25">
      <c r="A80">
        <v>1</v>
      </c>
      <c r="B80">
        <v>95</v>
      </c>
      <c r="C80" t="s">
        <v>34</v>
      </c>
      <c r="D80">
        <v>2.3932000000000002</v>
      </c>
      <c r="E80">
        <v>41.79</v>
      </c>
      <c r="F80">
        <v>33.36</v>
      </c>
      <c r="G80">
        <v>12.51</v>
      </c>
      <c r="H80">
        <v>0.19</v>
      </c>
      <c r="I80">
        <v>160</v>
      </c>
      <c r="J80">
        <v>187.21</v>
      </c>
      <c r="K80">
        <v>53.44</v>
      </c>
      <c r="L80">
        <v>2</v>
      </c>
      <c r="M80">
        <v>158</v>
      </c>
      <c r="N80">
        <v>36.770000000000003</v>
      </c>
      <c r="O80">
        <v>23322.880000000001</v>
      </c>
      <c r="P80">
        <v>439.41</v>
      </c>
      <c r="Q80">
        <v>2600.37</v>
      </c>
      <c r="R80">
        <v>325.86</v>
      </c>
      <c r="S80">
        <v>113.82</v>
      </c>
      <c r="T80">
        <v>100892.45</v>
      </c>
      <c r="U80">
        <v>0.35</v>
      </c>
      <c r="V80">
        <v>0.69</v>
      </c>
      <c r="W80">
        <v>9.68</v>
      </c>
      <c r="X80">
        <v>6.07</v>
      </c>
      <c r="Y80">
        <v>2</v>
      </c>
      <c r="Z80">
        <v>10</v>
      </c>
    </row>
    <row r="81" spans="1:26" x14ac:dyDescent="0.25">
      <c r="A81">
        <v>2</v>
      </c>
      <c r="B81">
        <v>95</v>
      </c>
      <c r="C81" t="s">
        <v>34</v>
      </c>
      <c r="D81">
        <v>2.7105000000000001</v>
      </c>
      <c r="E81">
        <v>36.89</v>
      </c>
      <c r="F81">
        <v>30.85</v>
      </c>
      <c r="G81">
        <v>19.28</v>
      </c>
      <c r="H81">
        <v>0.28000000000000003</v>
      </c>
      <c r="I81">
        <v>96</v>
      </c>
      <c r="J81">
        <v>188.73</v>
      </c>
      <c r="K81">
        <v>53.44</v>
      </c>
      <c r="L81">
        <v>3</v>
      </c>
      <c r="M81">
        <v>94</v>
      </c>
      <c r="N81">
        <v>37.29</v>
      </c>
      <c r="O81">
        <v>23510.33</v>
      </c>
      <c r="P81">
        <v>394.8</v>
      </c>
      <c r="Q81">
        <v>2599.65</v>
      </c>
      <c r="R81">
        <v>242.51</v>
      </c>
      <c r="S81">
        <v>113.82</v>
      </c>
      <c r="T81">
        <v>59533.32</v>
      </c>
      <c r="U81">
        <v>0.47</v>
      </c>
      <c r="V81">
        <v>0.75</v>
      </c>
      <c r="W81">
        <v>9.57</v>
      </c>
      <c r="X81">
        <v>3.57</v>
      </c>
      <c r="Y81">
        <v>2</v>
      </c>
      <c r="Z81">
        <v>10</v>
      </c>
    </row>
    <row r="82" spans="1:26" x14ac:dyDescent="0.25">
      <c r="A82">
        <v>3</v>
      </c>
      <c r="B82">
        <v>95</v>
      </c>
      <c r="C82" t="s">
        <v>34</v>
      </c>
      <c r="D82">
        <v>2.8822000000000001</v>
      </c>
      <c r="E82">
        <v>34.700000000000003</v>
      </c>
      <c r="F82">
        <v>29.73</v>
      </c>
      <c r="G82">
        <v>26.63</v>
      </c>
      <c r="H82">
        <v>0.37</v>
      </c>
      <c r="I82">
        <v>67</v>
      </c>
      <c r="J82">
        <v>190.25</v>
      </c>
      <c r="K82">
        <v>53.44</v>
      </c>
      <c r="L82">
        <v>4</v>
      </c>
      <c r="M82">
        <v>65</v>
      </c>
      <c r="N82">
        <v>37.82</v>
      </c>
      <c r="O82">
        <v>23698.48</v>
      </c>
      <c r="P82">
        <v>367.88</v>
      </c>
      <c r="Q82">
        <v>2599.71</v>
      </c>
      <c r="R82">
        <v>205.16</v>
      </c>
      <c r="S82">
        <v>113.82</v>
      </c>
      <c r="T82">
        <v>41007.120000000003</v>
      </c>
      <c r="U82">
        <v>0.55000000000000004</v>
      </c>
      <c r="V82">
        <v>0.77</v>
      </c>
      <c r="W82">
        <v>9.52</v>
      </c>
      <c r="X82">
        <v>2.4500000000000002</v>
      </c>
      <c r="Y82">
        <v>2</v>
      </c>
      <c r="Z82">
        <v>10</v>
      </c>
    </row>
    <row r="83" spans="1:26" x14ac:dyDescent="0.25">
      <c r="A83">
        <v>4</v>
      </c>
      <c r="B83">
        <v>95</v>
      </c>
      <c r="C83" t="s">
        <v>34</v>
      </c>
      <c r="D83">
        <v>2.9849000000000001</v>
      </c>
      <c r="E83">
        <v>33.5</v>
      </c>
      <c r="F83">
        <v>29.14</v>
      </c>
      <c r="G83">
        <v>34.28</v>
      </c>
      <c r="H83">
        <v>0.46</v>
      </c>
      <c r="I83">
        <v>51</v>
      </c>
      <c r="J83">
        <v>191.78</v>
      </c>
      <c r="K83">
        <v>53.44</v>
      </c>
      <c r="L83">
        <v>5</v>
      </c>
      <c r="M83">
        <v>49</v>
      </c>
      <c r="N83">
        <v>38.35</v>
      </c>
      <c r="O83">
        <v>23887.360000000001</v>
      </c>
      <c r="P83">
        <v>347.68</v>
      </c>
      <c r="Q83">
        <v>2599.75</v>
      </c>
      <c r="R83">
        <v>185.1</v>
      </c>
      <c r="S83">
        <v>113.82</v>
      </c>
      <c r="T83">
        <v>31057.27</v>
      </c>
      <c r="U83">
        <v>0.61</v>
      </c>
      <c r="V83">
        <v>0.79</v>
      </c>
      <c r="W83">
        <v>9.49</v>
      </c>
      <c r="X83">
        <v>1.86</v>
      </c>
      <c r="Y83">
        <v>2</v>
      </c>
      <c r="Z83">
        <v>10</v>
      </c>
    </row>
    <row r="84" spans="1:26" x14ac:dyDescent="0.25">
      <c r="A84">
        <v>5</v>
      </c>
      <c r="B84">
        <v>95</v>
      </c>
      <c r="C84" t="s">
        <v>34</v>
      </c>
      <c r="D84">
        <v>3.0525000000000002</v>
      </c>
      <c r="E84">
        <v>32.76</v>
      </c>
      <c r="F84">
        <v>28.77</v>
      </c>
      <c r="G84">
        <v>42.1</v>
      </c>
      <c r="H84">
        <v>0.55000000000000004</v>
      </c>
      <c r="I84">
        <v>41</v>
      </c>
      <c r="J84">
        <v>193.32</v>
      </c>
      <c r="K84">
        <v>53.44</v>
      </c>
      <c r="L84">
        <v>6</v>
      </c>
      <c r="M84">
        <v>39</v>
      </c>
      <c r="N84">
        <v>38.89</v>
      </c>
      <c r="O84">
        <v>24076.95</v>
      </c>
      <c r="P84">
        <v>329.32</v>
      </c>
      <c r="Q84">
        <v>2599.2600000000002</v>
      </c>
      <c r="R84">
        <v>172.9</v>
      </c>
      <c r="S84">
        <v>113.82</v>
      </c>
      <c r="T84">
        <v>25003.84</v>
      </c>
      <c r="U84">
        <v>0.66</v>
      </c>
      <c r="V84">
        <v>0.8</v>
      </c>
      <c r="W84">
        <v>9.48</v>
      </c>
      <c r="X84">
        <v>1.49</v>
      </c>
      <c r="Y84">
        <v>2</v>
      </c>
      <c r="Z84">
        <v>10</v>
      </c>
    </row>
    <row r="85" spans="1:26" x14ac:dyDescent="0.25">
      <c r="A85">
        <v>6</v>
      </c>
      <c r="B85">
        <v>95</v>
      </c>
      <c r="C85" t="s">
        <v>34</v>
      </c>
      <c r="D85">
        <v>3.1067999999999998</v>
      </c>
      <c r="E85">
        <v>32.19</v>
      </c>
      <c r="F85">
        <v>28.49</v>
      </c>
      <c r="G85">
        <v>51.8</v>
      </c>
      <c r="H85">
        <v>0.64</v>
      </c>
      <c r="I85">
        <v>33</v>
      </c>
      <c r="J85">
        <v>194.86</v>
      </c>
      <c r="K85">
        <v>53.44</v>
      </c>
      <c r="L85">
        <v>7</v>
      </c>
      <c r="M85">
        <v>31</v>
      </c>
      <c r="N85">
        <v>39.43</v>
      </c>
      <c r="O85">
        <v>24267.279999999999</v>
      </c>
      <c r="P85">
        <v>311.44</v>
      </c>
      <c r="Q85">
        <v>2599.64</v>
      </c>
      <c r="R85">
        <v>163.9</v>
      </c>
      <c r="S85">
        <v>113.82</v>
      </c>
      <c r="T85">
        <v>20545.810000000001</v>
      </c>
      <c r="U85">
        <v>0.69</v>
      </c>
      <c r="V85">
        <v>0.81</v>
      </c>
      <c r="W85">
        <v>9.4600000000000009</v>
      </c>
      <c r="X85">
        <v>1.21</v>
      </c>
      <c r="Y85">
        <v>2</v>
      </c>
      <c r="Z85">
        <v>10</v>
      </c>
    </row>
    <row r="86" spans="1:26" x14ac:dyDescent="0.25">
      <c r="A86">
        <v>7</v>
      </c>
      <c r="B86">
        <v>95</v>
      </c>
      <c r="C86" t="s">
        <v>34</v>
      </c>
      <c r="D86">
        <v>3.1358000000000001</v>
      </c>
      <c r="E86">
        <v>31.89</v>
      </c>
      <c r="F86">
        <v>28.34</v>
      </c>
      <c r="G86">
        <v>58.64</v>
      </c>
      <c r="H86">
        <v>0.72</v>
      </c>
      <c r="I86">
        <v>29</v>
      </c>
      <c r="J86">
        <v>196.41</v>
      </c>
      <c r="K86">
        <v>53.44</v>
      </c>
      <c r="L86">
        <v>8</v>
      </c>
      <c r="M86">
        <v>7</v>
      </c>
      <c r="N86">
        <v>39.979999999999997</v>
      </c>
      <c r="O86">
        <v>24458.36</v>
      </c>
      <c r="P86">
        <v>300.27</v>
      </c>
      <c r="Q86">
        <v>2599.89</v>
      </c>
      <c r="R86">
        <v>157.91</v>
      </c>
      <c r="S86">
        <v>113.82</v>
      </c>
      <c r="T86">
        <v>17569.740000000002</v>
      </c>
      <c r="U86">
        <v>0.72</v>
      </c>
      <c r="V86">
        <v>0.81</v>
      </c>
      <c r="W86">
        <v>9.48</v>
      </c>
      <c r="X86">
        <v>1.06</v>
      </c>
      <c r="Y86">
        <v>2</v>
      </c>
      <c r="Z86">
        <v>10</v>
      </c>
    </row>
    <row r="87" spans="1:26" x14ac:dyDescent="0.25">
      <c r="A87">
        <v>8</v>
      </c>
      <c r="B87">
        <v>95</v>
      </c>
      <c r="C87" t="s">
        <v>34</v>
      </c>
      <c r="D87">
        <v>3.1341000000000001</v>
      </c>
      <c r="E87">
        <v>31.91</v>
      </c>
      <c r="F87">
        <v>28.36</v>
      </c>
      <c r="G87">
        <v>58.67</v>
      </c>
      <c r="H87">
        <v>0.81</v>
      </c>
      <c r="I87">
        <v>29</v>
      </c>
      <c r="J87">
        <v>197.97</v>
      </c>
      <c r="K87">
        <v>53.44</v>
      </c>
      <c r="L87">
        <v>9</v>
      </c>
      <c r="M87">
        <v>0</v>
      </c>
      <c r="N87">
        <v>40.53</v>
      </c>
      <c r="O87">
        <v>24650.18</v>
      </c>
      <c r="P87">
        <v>301.18</v>
      </c>
      <c r="Q87">
        <v>2600.2600000000002</v>
      </c>
      <c r="R87">
        <v>158.13999999999999</v>
      </c>
      <c r="S87">
        <v>113.82</v>
      </c>
      <c r="T87">
        <v>17688.16</v>
      </c>
      <c r="U87">
        <v>0.72</v>
      </c>
      <c r="V87">
        <v>0.81</v>
      </c>
      <c r="W87">
        <v>9.49</v>
      </c>
      <c r="X87">
        <v>1.08</v>
      </c>
      <c r="Y87">
        <v>2</v>
      </c>
      <c r="Z87">
        <v>10</v>
      </c>
    </row>
    <row r="88" spans="1:26" x14ac:dyDescent="0.25">
      <c r="A88">
        <v>0</v>
      </c>
      <c r="B88">
        <v>55</v>
      </c>
      <c r="C88" t="s">
        <v>34</v>
      </c>
      <c r="D88">
        <v>2.1757</v>
      </c>
      <c r="E88">
        <v>45.96</v>
      </c>
      <c r="F88">
        <v>37.520000000000003</v>
      </c>
      <c r="G88">
        <v>8.4600000000000009</v>
      </c>
      <c r="H88">
        <v>0.15</v>
      </c>
      <c r="I88">
        <v>266</v>
      </c>
      <c r="J88">
        <v>116.05</v>
      </c>
      <c r="K88">
        <v>43.4</v>
      </c>
      <c r="L88">
        <v>1</v>
      </c>
      <c r="M88">
        <v>264</v>
      </c>
      <c r="N88">
        <v>16.649999999999999</v>
      </c>
      <c r="O88">
        <v>14546.17</v>
      </c>
      <c r="P88">
        <v>365.2</v>
      </c>
      <c r="Q88">
        <v>2600.7199999999998</v>
      </c>
      <c r="R88">
        <v>465.81</v>
      </c>
      <c r="S88">
        <v>113.82</v>
      </c>
      <c r="T88">
        <v>170333.29</v>
      </c>
      <c r="U88">
        <v>0.24</v>
      </c>
      <c r="V88">
        <v>0.61</v>
      </c>
      <c r="W88">
        <v>9.84</v>
      </c>
      <c r="X88">
        <v>10.23</v>
      </c>
      <c r="Y88">
        <v>2</v>
      </c>
      <c r="Z88">
        <v>10</v>
      </c>
    </row>
    <row r="89" spans="1:26" x14ac:dyDescent="0.25">
      <c r="A89">
        <v>1</v>
      </c>
      <c r="B89">
        <v>55</v>
      </c>
      <c r="C89" t="s">
        <v>34</v>
      </c>
      <c r="D89">
        <v>2.8039000000000001</v>
      </c>
      <c r="E89">
        <v>35.659999999999997</v>
      </c>
      <c r="F89">
        <v>31.12</v>
      </c>
      <c r="G89">
        <v>18.13</v>
      </c>
      <c r="H89">
        <v>0.3</v>
      </c>
      <c r="I89">
        <v>103</v>
      </c>
      <c r="J89">
        <v>117.34</v>
      </c>
      <c r="K89">
        <v>43.4</v>
      </c>
      <c r="L89">
        <v>2</v>
      </c>
      <c r="M89">
        <v>101</v>
      </c>
      <c r="N89">
        <v>16.940000000000001</v>
      </c>
      <c r="O89">
        <v>14705.49</v>
      </c>
      <c r="P89">
        <v>282.58999999999997</v>
      </c>
      <c r="Q89">
        <v>2599.7199999999998</v>
      </c>
      <c r="R89">
        <v>251.87</v>
      </c>
      <c r="S89">
        <v>113.82</v>
      </c>
      <c r="T89">
        <v>64180.22</v>
      </c>
      <c r="U89">
        <v>0.45</v>
      </c>
      <c r="V89">
        <v>0.74</v>
      </c>
      <c r="W89">
        <v>9.57</v>
      </c>
      <c r="X89">
        <v>3.84</v>
      </c>
      <c r="Y89">
        <v>2</v>
      </c>
      <c r="Z89">
        <v>10</v>
      </c>
    </row>
    <row r="90" spans="1:26" x14ac:dyDescent="0.25">
      <c r="A90">
        <v>2</v>
      </c>
      <c r="B90">
        <v>55</v>
      </c>
      <c r="C90" t="s">
        <v>34</v>
      </c>
      <c r="D90">
        <v>3.0303</v>
      </c>
      <c r="E90">
        <v>33</v>
      </c>
      <c r="F90">
        <v>29.48</v>
      </c>
      <c r="G90">
        <v>29.48</v>
      </c>
      <c r="H90">
        <v>0.45</v>
      </c>
      <c r="I90">
        <v>60</v>
      </c>
      <c r="J90">
        <v>118.63</v>
      </c>
      <c r="K90">
        <v>43.4</v>
      </c>
      <c r="L90">
        <v>3</v>
      </c>
      <c r="M90">
        <v>57</v>
      </c>
      <c r="N90">
        <v>17.23</v>
      </c>
      <c r="O90">
        <v>14865.24</v>
      </c>
      <c r="P90">
        <v>245.04</v>
      </c>
      <c r="Q90">
        <v>2599.4499999999998</v>
      </c>
      <c r="R90">
        <v>197</v>
      </c>
      <c r="S90">
        <v>113.82</v>
      </c>
      <c r="T90">
        <v>36961.31</v>
      </c>
      <c r="U90">
        <v>0.57999999999999996</v>
      </c>
      <c r="V90">
        <v>0.78</v>
      </c>
      <c r="W90">
        <v>9.5</v>
      </c>
      <c r="X90">
        <v>2.2000000000000002</v>
      </c>
      <c r="Y90">
        <v>2</v>
      </c>
      <c r="Z90">
        <v>10</v>
      </c>
    </row>
    <row r="91" spans="1:26" x14ac:dyDescent="0.25">
      <c r="A91">
        <v>3</v>
      </c>
      <c r="B91">
        <v>55</v>
      </c>
      <c r="C91" t="s">
        <v>34</v>
      </c>
      <c r="D91">
        <v>3.0884999999999998</v>
      </c>
      <c r="E91">
        <v>32.380000000000003</v>
      </c>
      <c r="F91">
        <v>29.12</v>
      </c>
      <c r="G91">
        <v>35.659999999999997</v>
      </c>
      <c r="H91">
        <v>0.59</v>
      </c>
      <c r="I91">
        <v>49</v>
      </c>
      <c r="J91">
        <v>119.93</v>
      </c>
      <c r="K91">
        <v>43.4</v>
      </c>
      <c r="L91">
        <v>4</v>
      </c>
      <c r="M91">
        <v>0</v>
      </c>
      <c r="N91">
        <v>17.53</v>
      </c>
      <c r="O91">
        <v>15025.44</v>
      </c>
      <c r="P91">
        <v>231.13</v>
      </c>
      <c r="Q91">
        <v>2600.48</v>
      </c>
      <c r="R91">
        <v>182.84</v>
      </c>
      <c r="S91">
        <v>113.82</v>
      </c>
      <c r="T91">
        <v>29934.78</v>
      </c>
      <c r="U91">
        <v>0.62</v>
      </c>
      <c r="V91">
        <v>0.79</v>
      </c>
      <c r="W91">
        <v>9.5500000000000007</v>
      </c>
      <c r="X91">
        <v>1.84</v>
      </c>
      <c r="Y91">
        <v>2</v>
      </c>
      <c r="Z9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96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INDEX(resultados!$A$2:$ZZ$91, 1, MATCH($B$1, resultados!$A$1:$ZZ$1, 0))</f>
        <v>#N/A</v>
      </c>
      <c r="B7" t="e">
        <f>INDEX(resultados!$A$2:$ZZ$91, 1, MATCH($B$2, resultados!$A$1:$ZZ$1, 0))</f>
        <v>#N/A</v>
      </c>
      <c r="C7" t="e">
        <f>INDEX(resultados!$A$2:$ZZ$91, 1, MATCH($B$3, resultados!$A$1:$ZZ$1, 0))</f>
        <v>#N/A</v>
      </c>
    </row>
    <row r="8" spans="1:3" x14ac:dyDescent="0.25">
      <c r="A8" t="e">
        <f>INDEX(resultados!$A$2:$ZZ$91, 2, MATCH($B$1, resultados!$A$1:$ZZ$1, 0))</f>
        <v>#N/A</v>
      </c>
      <c r="B8" t="e">
        <f>INDEX(resultados!$A$2:$ZZ$91, 2, MATCH($B$2, resultados!$A$1:$ZZ$1, 0))</f>
        <v>#N/A</v>
      </c>
      <c r="C8" t="e">
        <f>INDEX(resultados!$A$2:$ZZ$91, 2, MATCH($B$3, resultados!$A$1:$ZZ$1, 0))</f>
        <v>#N/A</v>
      </c>
    </row>
    <row r="9" spans="1:3" x14ac:dyDescent="0.25">
      <c r="A9" t="e">
        <f>INDEX(resultados!$A$2:$ZZ$91, 3, MATCH($B$1, resultados!$A$1:$ZZ$1, 0))</f>
        <v>#N/A</v>
      </c>
      <c r="B9" t="e">
        <f>INDEX(resultados!$A$2:$ZZ$91, 3, MATCH($B$2, resultados!$A$1:$ZZ$1, 0))</f>
        <v>#N/A</v>
      </c>
      <c r="C9" t="e">
        <f>INDEX(resultados!$A$2:$ZZ$91, 3, MATCH($B$3, resultados!$A$1:$ZZ$1, 0))</f>
        <v>#N/A</v>
      </c>
    </row>
    <row r="10" spans="1:3" x14ac:dyDescent="0.25">
      <c r="A10" t="e">
        <f>INDEX(resultados!$A$2:$ZZ$91, 4, MATCH($B$1, resultados!$A$1:$ZZ$1, 0))</f>
        <v>#N/A</v>
      </c>
      <c r="B10" t="e">
        <f>INDEX(resultados!$A$2:$ZZ$91, 4, MATCH($B$2, resultados!$A$1:$ZZ$1, 0))</f>
        <v>#N/A</v>
      </c>
      <c r="C10" t="e">
        <f>INDEX(resultados!$A$2:$ZZ$91, 4, MATCH($B$3, resultados!$A$1:$ZZ$1, 0))</f>
        <v>#N/A</v>
      </c>
    </row>
    <row r="11" spans="1:3" x14ac:dyDescent="0.25">
      <c r="A11" t="e">
        <f>INDEX(resultados!$A$2:$ZZ$91, 5, MATCH($B$1, resultados!$A$1:$ZZ$1, 0))</f>
        <v>#N/A</v>
      </c>
      <c r="B11" t="e">
        <f>INDEX(resultados!$A$2:$ZZ$91, 5, MATCH($B$2, resultados!$A$1:$ZZ$1, 0))</f>
        <v>#N/A</v>
      </c>
      <c r="C11" t="e">
        <f>INDEX(resultados!$A$2:$ZZ$91, 5, MATCH($B$3, resultados!$A$1:$ZZ$1, 0))</f>
        <v>#N/A</v>
      </c>
    </row>
    <row r="12" spans="1:3" x14ac:dyDescent="0.25">
      <c r="A12" t="e">
        <f>INDEX(resultados!$A$2:$ZZ$91, 6, MATCH($B$1, resultados!$A$1:$ZZ$1, 0))</f>
        <v>#N/A</v>
      </c>
      <c r="B12" t="e">
        <f>INDEX(resultados!$A$2:$ZZ$91, 6, MATCH($B$2, resultados!$A$1:$ZZ$1, 0))</f>
        <v>#N/A</v>
      </c>
      <c r="C12" t="e">
        <f>INDEX(resultados!$A$2:$ZZ$91, 6, MATCH($B$3, resultados!$A$1:$ZZ$1, 0))</f>
        <v>#N/A</v>
      </c>
    </row>
    <row r="13" spans="1:3" x14ac:dyDescent="0.25">
      <c r="A13" t="e">
        <f>INDEX(resultados!$A$2:$ZZ$91, 7, MATCH($B$1, resultados!$A$1:$ZZ$1, 0))</f>
        <v>#N/A</v>
      </c>
      <c r="B13" t="e">
        <f>INDEX(resultados!$A$2:$ZZ$91, 7, MATCH($B$2, resultados!$A$1:$ZZ$1, 0))</f>
        <v>#N/A</v>
      </c>
      <c r="C13" t="e">
        <f>INDEX(resultados!$A$2:$ZZ$91, 7, MATCH($B$3, resultados!$A$1:$ZZ$1, 0))</f>
        <v>#N/A</v>
      </c>
    </row>
    <row r="14" spans="1:3" x14ac:dyDescent="0.25">
      <c r="A14" t="e">
        <f>INDEX(resultados!$A$2:$ZZ$91, 8, MATCH($B$1, resultados!$A$1:$ZZ$1, 0))</f>
        <v>#N/A</v>
      </c>
      <c r="B14" t="e">
        <f>INDEX(resultados!$A$2:$ZZ$91, 8, MATCH($B$2, resultados!$A$1:$ZZ$1, 0))</f>
        <v>#N/A</v>
      </c>
      <c r="C14" t="e">
        <f>INDEX(resultados!$A$2:$ZZ$91, 8, MATCH($B$3, resultados!$A$1:$ZZ$1, 0))</f>
        <v>#N/A</v>
      </c>
    </row>
    <row r="15" spans="1:3" x14ac:dyDescent="0.25">
      <c r="A15" t="e">
        <f>INDEX(resultados!$A$2:$ZZ$91, 9, MATCH($B$1, resultados!$A$1:$ZZ$1, 0))</f>
        <v>#N/A</v>
      </c>
      <c r="B15" t="e">
        <f>INDEX(resultados!$A$2:$ZZ$91, 9, MATCH($B$2, resultados!$A$1:$ZZ$1, 0))</f>
        <v>#N/A</v>
      </c>
      <c r="C15" t="e">
        <f>INDEX(resultados!$A$2:$ZZ$91, 9, MATCH($B$3, resultados!$A$1:$ZZ$1, 0))</f>
        <v>#N/A</v>
      </c>
    </row>
    <row r="16" spans="1:3" x14ac:dyDescent="0.25">
      <c r="A16" t="e">
        <f>INDEX(resultados!$A$2:$ZZ$91, 10, MATCH($B$1, resultados!$A$1:$ZZ$1, 0))</f>
        <v>#N/A</v>
      </c>
      <c r="B16" t="e">
        <f>INDEX(resultados!$A$2:$ZZ$91, 10, MATCH($B$2, resultados!$A$1:$ZZ$1, 0))</f>
        <v>#N/A</v>
      </c>
      <c r="C16" t="e">
        <f>INDEX(resultados!$A$2:$ZZ$91, 10, MATCH($B$3, resultados!$A$1:$ZZ$1, 0))</f>
        <v>#N/A</v>
      </c>
    </row>
    <row r="17" spans="1:3" x14ac:dyDescent="0.25">
      <c r="A17" t="e">
        <f>INDEX(resultados!$A$2:$ZZ$91, 11, MATCH($B$1, resultados!$A$1:$ZZ$1, 0))</f>
        <v>#N/A</v>
      </c>
      <c r="B17" t="e">
        <f>INDEX(resultados!$A$2:$ZZ$91, 11, MATCH($B$2, resultados!$A$1:$ZZ$1, 0))</f>
        <v>#N/A</v>
      </c>
      <c r="C17" t="e">
        <f>INDEX(resultados!$A$2:$ZZ$91, 11, MATCH($B$3, resultados!$A$1:$ZZ$1, 0))</f>
        <v>#N/A</v>
      </c>
    </row>
    <row r="18" spans="1:3" x14ac:dyDescent="0.25">
      <c r="A18" t="e">
        <f>INDEX(resultados!$A$2:$ZZ$91, 12, MATCH($B$1, resultados!$A$1:$ZZ$1, 0))</f>
        <v>#N/A</v>
      </c>
      <c r="B18" t="e">
        <f>INDEX(resultados!$A$2:$ZZ$91, 12, MATCH($B$2, resultados!$A$1:$ZZ$1, 0))</f>
        <v>#N/A</v>
      </c>
      <c r="C18" t="e">
        <f>INDEX(resultados!$A$2:$ZZ$91, 12, MATCH($B$3, resultados!$A$1:$ZZ$1, 0))</f>
        <v>#N/A</v>
      </c>
    </row>
    <row r="19" spans="1:3" x14ac:dyDescent="0.25">
      <c r="A19" t="e">
        <f>INDEX(resultados!$A$2:$ZZ$91, 13, MATCH($B$1, resultados!$A$1:$ZZ$1, 0))</f>
        <v>#N/A</v>
      </c>
      <c r="B19" t="e">
        <f>INDEX(resultados!$A$2:$ZZ$91, 13, MATCH($B$2, resultados!$A$1:$ZZ$1, 0))</f>
        <v>#N/A</v>
      </c>
      <c r="C19" t="e">
        <f>INDEX(resultados!$A$2:$ZZ$91, 13, MATCH($B$3, resultados!$A$1:$ZZ$1, 0))</f>
        <v>#N/A</v>
      </c>
    </row>
    <row r="20" spans="1:3" x14ac:dyDescent="0.25">
      <c r="A20" t="e">
        <f>INDEX(resultados!$A$2:$ZZ$91, 14, MATCH($B$1, resultados!$A$1:$ZZ$1, 0))</f>
        <v>#N/A</v>
      </c>
      <c r="B20" t="e">
        <f>INDEX(resultados!$A$2:$ZZ$91, 14, MATCH($B$2, resultados!$A$1:$ZZ$1, 0))</f>
        <v>#N/A</v>
      </c>
      <c r="C20" t="e">
        <f>INDEX(resultados!$A$2:$ZZ$91, 14, MATCH($B$3, resultados!$A$1:$ZZ$1, 0))</f>
        <v>#N/A</v>
      </c>
    </row>
    <row r="21" spans="1:3" x14ac:dyDescent="0.25">
      <c r="A21" t="e">
        <f>INDEX(resultados!$A$2:$ZZ$91, 15, MATCH($B$1, resultados!$A$1:$ZZ$1, 0))</f>
        <v>#N/A</v>
      </c>
      <c r="B21" t="e">
        <f>INDEX(resultados!$A$2:$ZZ$91, 15, MATCH($B$2, resultados!$A$1:$ZZ$1, 0))</f>
        <v>#N/A</v>
      </c>
      <c r="C21" t="e">
        <f>INDEX(resultados!$A$2:$ZZ$91, 15, MATCH($B$3, resultados!$A$1:$ZZ$1, 0))</f>
        <v>#N/A</v>
      </c>
    </row>
    <row r="22" spans="1:3" x14ac:dyDescent="0.25">
      <c r="A22" t="e">
        <f>INDEX(resultados!$A$2:$ZZ$91, 16, MATCH($B$1, resultados!$A$1:$ZZ$1, 0))</f>
        <v>#N/A</v>
      </c>
      <c r="B22" t="e">
        <f>INDEX(resultados!$A$2:$ZZ$91, 16, MATCH($B$2, resultados!$A$1:$ZZ$1, 0))</f>
        <v>#N/A</v>
      </c>
      <c r="C22" t="e">
        <f>INDEX(resultados!$A$2:$ZZ$91, 16, MATCH($B$3, resultados!$A$1:$ZZ$1, 0))</f>
        <v>#N/A</v>
      </c>
    </row>
    <row r="23" spans="1:3" x14ac:dyDescent="0.25">
      <c r="A23" t="e">
        <f>INDEX(resultados!$A$2:$ZZ$91, 17, MATCH($B$1, resultados!$A$1:$ZZ$1, 0))</f>
        <v>#N/A</v>
      </c>
      <c r="B23" t="e">
        <f>INDEX(resultados!$A$2:$ZZ$91, 17, MATCH($B$2, resultados!$A$1:$ZZ$1, 0))</f>
        <v>#N/A</v>
      </c>
      <c r="C23" t="e">
        <f>INDEX(resultados!$A$2:$ZZ$91, 17, MATCH($B$3, resultados!$A$1:$ZZ$1, 0))</f>
        <v>#N/A</v>
      </c>
    </row>
    <row r="24" spans="1:3" x14ac:dyDescent="0.25">
      <c r="A24" t="e">
        <f>INDEX(resultados!$A$2:$ZZ$91, 18, MATCH($B$1, resultados!$A$1:$ZZ$1, 0))</f>
        <v>#N/A</v>
      </c>
      <c r="B24" t="e">
        <f>INDEX(resultados!$A$2:$ZZ$91, 18, MATCH($B$2, resultados!$A$1:$ZZ$1, 0))</f>
        <v>#N/A</v>
      </c>
      <c r="C24" t="e">
        <f>INDEX(resultados!$A$2:$ZZ$91, 18, MATCH($B$3, resultados!$A$1:$ZZ$1, 0))</f>
        <v>#N/A</v>
      </c>
    </row>
    <row r="25" spans="1:3" x14ac:dyDescent="0.25">
      <c r="A25" t="e">
        <f>INDEX(resultados!$A$2:$ZZ$91, 19, MATCH($B$1, resultados!$A$1:$ZZ$1, 0))</f>
        <v>#N/A</v>
      </c>
      <c r="B25" t="e">
        <f>INDEX(resultados!$A$2:$ZZ$91, 19, MATCH($B$2, resultados!$A$1:$ZZ$1, 0))</f>
        <v>#N/A</v>
      </c>
      <c r="C25" t="e">
        <f>INDEX(resultados!$A$2:$ZZ$91, 19, MATCH($B$3, resultados!$A$1:$ZZ$1, 0))</f>
        <v>#N/A</v>
      </c>
    </row>
    <row r="26" spans="1:3" x14ac:dyDescent="0.25">
      <c r="A26" t="e">
        <f>INDEX(resultados!$A$2:$ZZ$91, 20, MATCH($B$1, resultados!$A$1:$ZZ$1, 0))</f>
        <v>#N/A</v>
      </c>
      <c r="B26" t="e">
        <f>INDEX(resultados!$A$2:$ZZ$91, 20, MATCH($B$2, resultados!$A$1:$ZZ$1, 0))</f>
        <v>#N/A</v>
      </c>
      <c r="C26" t="e">
        <f>INDEX(resultados!$A$2:$ZZ$91, 20, MATCH($B$3, resultados!$A$1:$ZZ$1, 0))</f>
        <v>#N/A</v>
      </c>
    </row>
    <row r="27" spans="1:3" x14ac:dyDescent="0.25">
      <c r="A27" t="e">
        <f>INDEX(resultados!$A$2:$ZZ$91, 21, MATCH($B$1, resultados!$A$1:$ZZ$1, 0))</f>
        <v>#N/A</v>
      </c>
      <c r="B27" t="e">
        <f>INDEX(resultados!$A$2:$ZZ$91, 21, MATCH($B$2, resultados!$A$1:$ZZ$1, 0))</f>
        <v>#N/A</v>
      </c>
      <c r="C27" t="e">
        <f>INDEX(resultados!$A$2:$ZZ$91, 21, MATCH($B$3, resultados!$A$1:$ZZ$1, 0))</f>
        <v>#N/A</v>
      </c>
    </row>
    <row r="28" spans="1:3" x14ac:dyDescent="0.25">
      <c r="A28" t="e">
        <f>INDEX(resultados!$A$2:$ZZ$91, 22, MATCH($B$1, resultados!$A$1:$ZZ$1, 0))</f>
        <v>#N/A</v>
      </c>
      <c r="B28" t="e">
        <f>INDEX(resultados!$A$2:$ZZ$91, 22, MATCH($B$2, resultados!$A$1:$ZZ$1, 0))</f>
        <v>#N/A</v>
      </c>
      <c r="C28" t="e">
        <f>INDEX(resultados!$A$2:$ZZ$91, 22, MATCH($B$3, resultados!$A$1:$ZZ$1, 0))</f>
        <v>#N/A</v>
      </c>
    </row>
    <row r="29" spans="1:3" x14ac:dyDescent="0.25">
      <c r="A29" t="e">
        <f>INDEX(resultados!$A$2:$ZZ$91, 23, MATCH($B$1, resultados!$A$1:$ZZ$1, 0))</f>
        <v>#N/A</v>
      </c>
      <c r="B29" t="e">
        <f>INDEX(resultados!$A$2:$ZZ$91, 23, MATCH($B$2, resultados!$A$1:$ZZ$1, 0))</f>
        <v>#N/A</v>
      </c>
      <c r="C29" t="e">
        <f>INDEX(resultados!$A$2:$ZZ$91, 23, MATCH($B$3, resultados!$A$1:$ZZ$1, 0))</f>
        <v>#N/A</v>
      </c>
    </row>
    <row r="30" spans="1:3" x14ac:dyDescent="0.25">
      <c r="A30" t="e">
        <f>INDEX(resultados!$A$2:$ZZ$91, 24, MATCH($B$1, resultados!$A$1:$ZZ$1, 0))</f>
        <v>#N/A</v>
      </c>
      <c r="B30" t="e">
        <f>INDEX(resultados!$A$2:$ZZ$91, 24, MATCH($B$2, resultados!$A$1:$ZZ$1, 0))</f>
        <v>#N/A</v>
      </c>
      <c r="C30" t="e">
        <f>INDEX(resultados!$A$2:$ZZ$91, 24, MATCH($B$3, resultados!$A$1:$ZZ$1, 0))</f>
        <v>#N/A</v>
      </c>
    </row>
    <row r="31" spans="1:3" x14ac:dyDescent="0.25">
      <c r="A31" t="e">
        <f>INDEX(resultados!$A$2:$ZZ$91, 25, MATCH($B$1, resultados!$A$1:$ZZ$1, 0))</f>
        <v>#N/A</v>
      </c>
      <c r="B31" t="e">
        <f>INDEX(resultados!$A$2:$ZZ$91, 25, MATCH($B$2, resultados!$A$1:$ZZ$1, 0))</f>
        <v>#N/A</v>
      </c>
      <c r="C31" t="e">
        <f>INDEX(resultados!$A$2:$ZZ$91, 25, MATCH($B$3, resultados!$A$1:$ZZ$1, 0))</f>
        <v>#N/A</v>
      </c>
    </row>
    <row r="32" spans="1:3" x14ac:dyDescent="0.25">
      <c r="A32" t="e">
        <f>INDEX(resultados!$A$2:$ZZ$91, 26, MATCH($B$1, resultados!$A$1:$ZZ$1, 0))</f>
        <v>#N/A</v>
      </c>
      <c r="B32" t="e">
        <f>INDEX(resultados!$A$2:$ZZ$91, 26, MATCH($B$2, resultados!$A$1:$ZZ$1, 0))</f>
        <v>#N/A</v>
      </c>
      <c r="C32" t="e">
        <f>INDEX(resultados!$A$2:$ZZ$91, 26, MATCH($B$3, resultados!$A$1:$ZZ$1, 0))</f>
        <v>#N/A</v>
      </c>
    </row>
    <row r="33" spans="1:3" x14ac:dyDescent="0.25">
      <c r="A33" t="e">
        <f>INDEX(resultados!$A$2:$ZZ$91, 27, MATCH($B$1, resultados!$A$1:$ZZ$1, 0))</f>
        <v>#N/A</v>
      </c>
      <c r="B33" t="e">
        <f>INDEX(resultados!$A$2:$ZZ$91, 27, MATCH($B$2, resultados!$A$1:$ZZ$1, 0))</f>
        <v>#N/A</v>
      </c>
      <c r="C33" t="e">
        <f>INDEX(resultados!$A$2:$ZZ$91, 27, MATCH($B$3, resultados!$A$1:$ZZ$1, 0))</f>
        <v>#N/A</v>
      </c>
    </row>
    <row r="34" spans="1:3" x14ac:dyDescent="0.25">
      <c r="A34" t="e">
        <f>INDEX(resultados!$A$2:$ZZ$91, 28, MATCH($B$1, resultados!$A$1:$ZZ$1, 0))</f>
        <v>#N/A</v>
      </c>
      <c r="B34" t="e">
        <f>INDEX(resultados!$A$2:$ZZ$91, 28, MATCH($B$2, resultados!$A$1:$ZZ$1, 0))</f>
        <v>#N/A</v>
      </c>
      <c r="C34" t="e">
        <f>INDEX(resultados!$A$2:$ZZ$91, 28, MATCH($B$3, resultados!$A$1:$ZZ$1, 0))</f>
        <v>#N/A</v>
      </c>
    </row>
    <row r="35" spans="1:3" x14ac:dyDescent="0.25">
      <c r="A35" t="e">
        <f>INDEX(resultados!$A$2:$ZZ$91, 29, MATCH($B$1, resultados!$A$1:$ZZ$1, 0))</f>
        <v>#N/A</v>
      </c>
      <c r="B35" t="e">
        <f>INDEX(resultados!$A$2:$ZZ$91, 29, MATCH($B$2, resultados!$A$1:$ZZ$1, 0))</f>
        <v>#N/A</v>
      </c>
      <c r="C35" t="e">
        <f>INDEX(resultados!$A$2:$ZZ$91, 29, MATCH($B$3, resultados!$A$1:$ZZ$1, 0))</f>
        <v>#N/A</v>
      </c>
    </row>
    <row r="36" spans="1:3" x14ac:dyDescent="0.25">
      <c r="A36" t="e">
        <f>INDEX(resultados!$A$2:$ZZ$91, 30, MATCH($B$1, resultados!$A$1:$ZZ$1, 0))</f>
        <v>#N/A</v>
      </c>
      <c r="B36" t="e">
        <f>INDEX(resultados!$A$2:$ZZ$91, 30, MATCH($B$2, resultados!$A$1:$ZZ$1, 0))</f>
        <v>#N/A</v>
      </c>
      <c r="C36" t="e">
        <f>INDEX(resultados!$A$2:$ZZ$91, 30, MATCH($B$3, resultados!$A$1:$ZZ$1, 0))</f>
        <v>#N/A</v>
      </c>
    </row>
    <row r="37" spans="1:3" x14ac:dyDescent="0.25">
      <c r="A37" t="e">
        <f>INDEX(resultados!$A$2:$ZZ$91, 31, MATCH($B$1, resultados!$A$1:$ZZ$1, 0))</f>
        <v>#N/A</v>
      </c>
      <c r="B37" t="e">
        <f>INDEX(resultados!$A$2:$ZZ$91, 31, MATCH($B$2, resultados!$A$1:$ZZ$1, 0))</f>
        <v>#N/A</v>
      </c>
      <c r="C37" t="e">
        <f>INDEX(resultados!$A$2:$ZZ$91, 31, MATCH($B$3, resultados!$A$1:$ZZ$1, 0))</f>
        <v>#N/A</v>
      </c>
    </row>
    <row r="38" spans="1:3" x14ac:dyDescent="0.25">
      <c r="A38" t="e">
        <f>INDEX(resultados!$A$2:$ZZ$91, 32, MATCH($B$1, resultados!$A$1:$ZZ$1, 0))</f>
        <v>#N/A</v>
      </c>
      <c r="B38" t="e">
        <f>INDEX(resultados!$A$2:$ZZ$91, 32, MATCH($B$2, resultados!$A$1:$ZZ$1, 0))</f>
        <v>#N/A</v>
      </c>
      <c r="C38" t="e">
        <f>INDEX(resultados!$A$2:$ZZ$91, 32, MATCH($B$3, resultados!$A$1:$ZZ$1, 0))</f>
        <v>#N/A</v>
      </c>
    </row>
    <row r="39" spans="1:3" x14ac:dyDescent="0.25">
      <c r="A39" t="e">
        <f>INDEX(resultados!$A$2:$ZZ$91, 33, MATCH($B$1, resultados!$A$1:$ZZ$1, 0))</f>
        <v>#N/A</v>
      </c>
      <c r="B39" t="e">
        <f>INDEX(resultados!$A$2:$ZZ$91, 33, MATCH($B$2, resultados!$A$1:$ZZ$1, 0))</f>
        <v>#N/A</v>
      </c>
      <c r="C39" t="e">
        <f>INDEX(resultados!$A$2:$ZZ$91, 33, MATCH($B$3, resultados!$A$1:$ZZ$1, 0))</f>
        <v>#N/A</v>
      </c>
    </row>
    <row r="40" spans="1:3" x14ac:dyDescent="0.25">
      <c r="A40" t="e">
        <f>INDEX(resultados!$A$2:$ZZ$91, 34, MATCH($B$1, resultados!$A$1:$ZZ$1, 0))</f>
        <v>#N/A</v>
      </c>
      <c r="B40" t="e">
        <f>INDEX(resultados!$A$2:$ZZ$91, 34, MATCH($B$2, resultados!$A$1:$ZZ$1, 0))</f>
        <v>#N/A</v>
      </c>
      <c r="C40" t="e">
        <f>INDEX(resultados!$A$2:$ZZ$91, 34, MATCH($B$3, resultados!$A$1:$ZZ$1, 0))</f>
        <v>#N/A</v>
      </c>
    </row>
    <row r="41" spans="1:3" x14ac:dyDescent="0.25">
      <c r="A41" t="e">
        <f>INDEX(resultados!$A$2:$ZZ$91, 35, MATCH($B$1, resultados!$A$1:$ZZ$1, 0))</f>
        <v>#N/A</v>
      </c>
      <c r="B41" t="e">
        <f>INDEX(resultados!$A$2:$ZZ$91, 35, MATCH($B$2, resultados!$A$1:$ZZ$1, 0))</f>
        <v>#N/A</v>
      </c>
      <c r="C41" t="e">
        <f>INDEX(resultados!$A$2:$ZZ$91, 35, MATCH($B$3, resultados!$A$1:$ZZ$1, 0))</f>
        <v>#N/A</v>
      </c>
    </row>
    <row r="42" spans="1:3" x14ac:dyDescent="0.25">
      <c r="A42" t="e">
        <f>INDEX(resultados!$A$2:$ZZ$91, 36, MATCH($B$1, resultados!$A$1:$ZZ$1, 0))</f>
        <v>#N/A</v>
      </c>
      <c r="B42" t="e">
        <f>INDEX(resultados!$A$2:$ZZ$91, 36, MATCH($B$2, resultados!$A$1:$ZZ$1, 0))</f>
        <v>#N/A</v>
      </c>
      <c r="C42" t="e">
        <f>INDEX(resultados!$A$2:$ZZ$91, 36, MATCH($B$3, resultados!$A$1:$ZZ$1, 0))</f>
        <v>#N/A</v>
      </c>
    </row>
    <row r="43" spans="1:3" x14ac:dyDescent="0.25">
      <c r="A43" t="e">
        <f>INDEX(resultados!$A$2:$ZZ$91, 37, MATCH($B$1, resultados!$A$1:$ZZ$1, 0))</f>
        <v>#N/A</v>
      </c>
      <c r="B43" t="e">
        <f>INDEX(resultados!$A$2:$ZZ$91, 37, MATCH($B$2, resultados!$A$1:$ZZ$1, 0))</f>
        <v>#N/A</v>
      </c>
      <c r="C43" t="e">
        <f>INDEX(resultados!$A$2:$ZZ$91, 37, MATCH($B$3, resultados!$A$1:$ZZ$1, 0))</f>
        <v>#N/A</v>
      </c>
    </row>
    <row r="44" spans="1:3" x14ac:dyDescent="0.25">
      <c r="A44" t="e">
        <f>INDEX(resultados!$A$2:$ZZ$91, 38, MATCH($B$1, resultados!$A$1:$ZZ$1, 0))</f>
        <v>#N/A</v>
      </c>
      <c r="B44" t="e">
        <f>INDEX(resultados!$A$2:$ZZ$91, 38, MATCH($B$2, resultados!$A$1:$ZZ$1, 0))</f>
        <v>#N/A</v>
      </c>
      <c r="C44" t="e">
        <f>INDEX(resultados!$A$2:$ZZ$91, 38, MATCH($B$3, resultados!$A$1:$ZZ$1, 0))</f>
        <v>#N/A</v>
      </c>
    </row>
    <row r="45" spans="1:3" x14ac:dyDescent="0.25">
      <c r="A45" t="e">
        <f>INDEX(resultados!$A$2:$ZZ$91, 39, MATCH($B$1, resultados!$A$1:$ZZ$1, 0))</f>
        <v>#N/A</v>
      </c>
      <c r="B45" t="e">
        <f>INDEX(resultados!$A$2:$ZZ$91, 39, MATCH($B$2, resultados!$A$1:$ZZ$1, 0))</f>
        <v>#N/A</v>
      </c>
      <c r="C45" t="e">
        <f>INDEX(resultados!$A$2:$ZZ$91, 39, MATCH($B$3, resultados!$A$1:$ZZ$1, 0))</f>
        <v>#N/A</v>
      </c>
    </row>
    <row r="46" spans="1:3" x14ac:dyDescent="0.25">
      <c r="A46" t="e">
        <f>INDEX(resultados!$A$2:$ZZ$91, 40, MATCH($B$1, resultados!$A$1:$ZZ$1, 0))</f>
        <v>#N/A</v>
      </c>
      <c r="B46" t="e">
        <f>INDEX(resultados!$A$2:$ZZ$91, 40, MATCH($B$2, resultados!$A$1:$ZZ$1, 0))</f>
        <v>#N/A</v>
      </c>
      <c r="C46" t="e">
        <f>INDEX(resultados!$A$2:$ZZ$91, 40, MATCH($B$3, resultados!$A$1:$ZZ$1, 0))</f>
        <v>#N/A</v>
      </c>
    </row>
    <row r="47" spans="1:3" x14ac:dyDescent="0.25">
      <c r="A47" t="e">
        <f>INDEX(resultados!$A$2:$ZZ$91, 41, MATCH($B$1, resultados!$A$1:$ZZ$1, 0))</f>
        <v>#N/A</v>
      </c>
      <c r="B47" t="e">
        <f>INDEX(resultados!$A$2:$ZZ$91, 41, MATCH($B$2, resultados!$A$1:$ZZ$1, 0))</f>
        <v>#N/A</v>
      </c>
      <c r="C47" t="e">
        <f>INDEX(resultados!$A$2:$ZZ$91, 41, MATCH($B$3, resultados!$A$1:$ZZ$1, 0))</f>
        <v>#N/A</v>
      </c>
    </row>
    <row r="48" spans="1:3" x14ac:dyDescent="0.25">
      <c r="A48" t="e">
        <f>INDEX(resultados!$A$2:$ZZ$91, 42, MATCH($B$1, resultados!$A$1:$ZZ$1, 0))</f>
        <v>#N/A</v>
      </c>
      <c r="B48" t="e">
        <f>INDEX(resultados!$A$2:$ZZ$91, 42, MATCH($B$2, resultados!$A$1:$ZZ$1, 0))</f>
        <v>#N/A</v>
      </c>
      <c r="C48" t="e">
        <f>INDEX(resultados!$A$2:$ZZ$91, 42, MATCH($B$3, resultados!$A$1:$ZZ$1, 0))</f>
        <v>#N/A</v>
      </c>
    </row>
    <row r="49" spans="1:3" x14ac:dyDescent="0.25">
      <c r="A49" t="e">
        <f>INDEX(resultados!$A$2:$ZZ$91, 43, MATCH($B$1, resultados!$A$1:$ZZ$1, 0))</f>
        <v>#N/A</v>
      </c>
      <c r="B49" t="e">
        <f>INDEX(resultados!$A$2:$ZZ$91, 43, MATCH($B$2, resultados!$A$1:$ZZ$1, 0))</f>
        <v>#N/A</v>
      </c>
      <c r="C49" t="e">
        <f>INDEX(resultados!$A$2:$ZZ$91, 43, MATCH($B$3, resultados!$A$1:$ZZ$1, 0))</f>
        <v>#N/A</v>
      </c>
    </row>
    <row r="50" spans="1:3" x14ac:dyDescent="0.25">
      <c r="A50" t="e">
        <f>INDEX(resultados!$A$2:$ZZ$91, 44, MATCH($B$1, resultados!$A$1:$ZZ$1, 0))</f>
        <v>#N/A</v>
      </c>
      <c r="B50" t="e">
        <f>INDEX(resultados!$A$2:$ZZ$91, 44, MATCH($B$2, resultados!$A$1:$ZZ$1, 0))</f>
        <v>#N/A</v>
      </c>
      <c r="C50" t="e">
        <f>INDEX(resultados!$A$2:$ZZ$91, 44, MATCH($B$3, resultados!$A$1:$ZZ$1, 0))</f>
        <v>#N/A</v>
      </c>
    </row>
    <row r="51" spans="1:3" x14ac:dyDescent="0.25">
      <c r="A51" t="e">
        <f>INDEX(resultados!$A$2:$ZZ$91, 45, MATCH($B$1, resultados!$A$1:$ZZ$1, 0))</f>
        <v>#N/A</v>
      </c>
      <c r="B51" t="e">
        <f>INDEX(resultados!$A$2:$ZZ$91, 45, MATCH($B$2, resultados!$A$1:$ZZ$1, 0))</f>
        <v>#N/A</v>
      </c>
      <c r="C51" t="e">
        <f>INDEX(resultados!$A$2:$ZZ$91, 45, MATCH($B$3, resultados!$A$1:$ZZ$1, 0))</f>
        <v>#N/A</v>
      </c>
    </row>
    <row r="52" spans="1:3" x14ac:dyDescent="0.25">
      <c r="A52" t="e">
        <f>INDEX(resultados!$A$2:$ZZ$91, 46, MATCH($B$1, resultados!$A$1:$ZZ$1, 0))</f>
        <v>#N/A</v>
      </c>
      <c r="B52" t="e">
        <f>INDEX(resultados!$A$2:$ZZ$91, 46, MATCH($B$2, resultados!$A$1:$ZZ$1, 0))</f>
        <v>#N/A</v>
      </c>
      <c r="C52" t="e">
        <f>INDEX(resultados!$A$2:$ZZ$91, 46, MATCH($B$3, resultados!$A$1:$ZZ$1, 0))</f>
        <v>#N/A</v>
      </c>
    </row>
    <row r="53" spans="1:3" x14ac:dyDescent="0.25">
      <c r="A53" t="e">
        <f>INDEX(resultados!$A$2:$ZZ$91, 47, MATCH($B$1, resultados!$A$1:$ZZ$1, 0))</f>
        <v>#N/A</v>
      </c>
      <c r="B53" t="e">
        <f>INDEX(resultados!$A$2:$ZZ$91, 47, MATCH($B$2, resultados!$A$1:$ZZ$1, 0))</f>
        <v>#N/A</v>
      </c>
      <c r="C53" t="e">
        <f>INDEX(resultados!$A$2:$ZZ$91, 47, MATCH($B$3, resultados!$A$1:$ZZ$1, 0))</f>
        <v>#N/A</v>
      </c>
    </row>
    <row r="54" spans="1:3" x14ac:dyDescent="0.25">
      <c r="A54" t="e">
        <f>INDEX(resultados!$A$2:$ZZ$91, 48, MATCH($B$1, resultados!$A$1:$ZZ$1, 0))</f>
        <v>#N/A</v>
      </c>
      <c r="B54" t="e">
        <f>INDEX(resultados!$A$2:$ZZ$91, 48, MATCH($B$2, resultados!$A$1:$ZZ$1, 0))</f>
        <v>#N/A</v>
      </c>
      <c r="C54" t="e">
        <f>INDEX(resultados!$A$2:$ZZ$91, 48, MATCH($B$3, resultados!$A$1:$ZZ$1, 0))</f>
        <v>#N/A</v>
      </c>
    </row>
    <row r="55" spans="1:3" x14ac:dyDescent="0.25">
      <c r="A55" t="e">
        <f>INDEX(resultados!$A$2:$ZZ$91, 49, MATCH($B$1, resultados!$A$1:$ZZ$1, 0))</f>
        <v>#N/A</v>
      </c>
      <c r="B55" t="e">
        <f>INDEX(resultados!$A$2:$ZZ$91, 49, MATCH($B$2, resultados!$A$1:$ZZ$1, 0))</f>
        <v>#N/A</v>
      </c>
      <c r="C55" t="e">
        <f>INDEX(resultados!$A$2:$ZZ$91, 49, MATCH($B$3, resultados!$A$1:$ZZ$1, 0))</f>
        <v>#N/A</v>
      </c>
    </row>
    <row r="56" spans="1:3" x14ac:dyDescent="0.25">
      <c r="A56" t="e">
        <f>INDEX(resultados!$A$2:$ZZ$91, 50, MATCH($B$1, resultados!$A$1:$ZZ$1, 0))</f>
        <v>#N/A</v>
      </c>
      <c r="B56" t="e">
        <f>INDEX(resultados!$A$2:$ZZ$91, 50, MATCH($B$2, resultados!$A$1:$ZZ$1, 0))</f>
        <v>#N/A</v>
      </c>
      <c r="C56" t="e">
        <f>INDEX(resultados!$A$2:$ZZ$91, 50, MATCH($B$3, resultados!$A$1:$ZZ$1, 0))</f>
        <v>#N/A</v>
      </c>
    </row>
    <row r="57" spans="1:3" x14ac:dyDescent="0.25">
      <c r="A57" t="e">
        <f>INDEX(resultados!$A$2:$ZZ$91, 51, MATCH($B$1, resultados!$A$1:$ZZ$1, 0))</f>
        <v>#N/A</v>
      </c>
      <c r="B57" t="e">
        <f>INDEX(resultados!$A$2:$ZZ$91, 51, MATCH($B$2, resultados!$A$1:$ZZ$1, 0))</f>
        <v>#N/A</v>
      </c>
      <c r="C57" t="e">
        <f>INDEX(resultados!$A$2:$ZZ$91, 51, MATCH($B$3, resultados!$A$1:$ZZ$1, 0))</f>
        <v>#N/A</v>
      </c>
    </row>
    <row r="58" spans="1:3" x14ac:dyDescent="0.25">
      <c r="A58" t="e">
        <f>INDEX(resultados!$A$2:$ZZ$91, 52, MATCH($B$1, resultados!$A$1:$ZZ$1, 0))</f>
        <v>#N/A</v>
      </c>
      <c r="B58" t="e">
        <f>INDEX(resultados!$A$2:$ZZ$91, 52, MATCH($B$2, resultados!$A$1:$ZZ$1, 0))</f>
        <v>#N/A</v>
      </c>
      <c r="C58" t="e">
        <f>INDEX(resultados!$A$2:$ZZ$91, 52, MATCH($B$3, resultados!$A$1:$ZZ$1, 0))</f>
        <v>#N/A</v>
      </c>
    </row>
    <row r="59" spans="1:3" x14ac:dyDescent="0.25">
      <c r="A59" t="e">
        <f>INDEX(resultados!$A$2:$ZZ$91, 53, MATCH($B$1, resultados!$A$1:$ZZ$1, 0))</f>
        <v>#N/A</v>
      </c>
      <c r="B59" t="e">
        <f>INDEX(resultados!$A$2:$ZZ$91, 53, MATCH($B$2, resultados!$A$1:$ZZ$1, 0))</f>
        <v>#N/A</v>
      </c>
      <c r="C59" t="e">
        <f>INDEX(resultados!$A$2:$ZZ$91, 53, MATCH($B$3, resultados!$A$1:$ZZ$1, 0))</f>
        <v>#N/A</v>
      </c>
    </row>
    <row r="60" spans="1:3" x14ac:dyDescent="0.25">
      <c r="A60" t="e">
        <f>INDEX(resultados!$A$2:$ZZ$91, 54, MATCH($B$1, resultados!$A$1:$ZZ$1, 0))</f>
        <v>#N/A</v>
      </c>
      <c r="B60" t="e">
        <f>INDEX(resultados!$A$2:$ZZ$91, 54, MATCH($B$2, resultados!$A$1:$ZZ$1, 0))</f>
        <v>#N/A</v>
      </c>
      <c r="C60" t="e">
        <f>INDEX(resultados!$A$2:$ZZ$91, 54, MATCH($B$3, resultados!$A$1:$ZZ$1, 0))</f>
        <v>#N/A</v>
      </c>
    </row>
    <row r="61" spans="1:3" x14ac:dyDescent="0.25">
      <c r="A61" t="e">
        <f>INDEX(resultados!$A$2:$ZZ$91, 55, MATCH($B$1, resultados!$A$1:$ZZ$1, 0))</f>
        <v>#N/A</v>
      </c>
      <c r="B61" t="e">
        <f>INDEX(resultados!$A$2:$ZZ$91, 55, MATCH($B$2, resultados!$A$1:$ZZ$1, 0))</f>
        <v>#N/A</v>
      </c>
      <c r="C61" t="e">
        <f>INDEX(resultados!$A$2:$ZZ$91, 55, MATCH($B$3, resultados!$A$1:$ZZ$1, 0))</f>
        <v>#N/A</v>
      </c>
    </row>
    <row r="62" spans="1:3" x14ac:dyDescent="0.25">
      <c r="A62" t="e">
        <f>INDEX(resultados!$A$2:$ZZ$91, 56, MATCH($B$1, resultados!$A$1:$ZZ$1, 0))</f>
        <v>#N/A</v>
      </c>
      <c r="B62" t="e">
        <f>INDEX(resultados!$A$2:$ZZ$91, 56, MATCH($B$2, resultados!$A$1:$ZZ$1, 0))</f>
        <v>#N/A</v>
      </c>
      <c r="C62" t="e">
        <f>INDEX(resultados!$A$2:$ZZ$91, 56, MATCH($B$3, resultados!$A$1:$ZZ$1, 0))</f>
        <v>#N/A</v>
      </c>
    </row>
    <row r="63" spans="1:3" x14ac:dyDescent="0.25">
      <c r="A63" t="e">
        <f>INDEX(resultados!$A$2:$ZZ$91, 57, MATCH($B$1, resultados!$A$1:$ZZ$1, 0))</f>
        <v>#N/A</v>
      </c>
      <c r="B63" t="e">
        <f>INDEX(resultados!$A$2:$ZZ$91, 57, MATCH($B$2, resultados!$A$1:$ZZ$1, 0))</f>
        <v>#N/A</v>
      </c>
      <c r="C63" t="e">
        <f>INDEX(resultados!$A$2:$ZZ$91, 57, MATCH($B$3, resultados!$A$1:$ZZ$1, 0))</f>
        <v>#N/A</v>
      </c>
    </row>
    <row r="64" spans="1:3" x14ac:dyDescent="0.25">
      <c r="A64" t="e">
        <f>INDEX(resultados!$A$2:$ZZ$91, 58, MATCH($B$1, resultados!$A$1:$ZZ$1, 0))</f>
        <v>#N/A</v>
      </c>
      <c r="B64" t="e">
        <f>INDEX(resultados!$A$2:$ZZ$91, 58, MATCH($B$2, resultados!$A$1:$ZZ$1, 0))</f>
        <v>#N/A</v>
      </c>
      <c r="C64" t="e">
        <f>INDEX(resultados!$A$2:$ZZ$91, 58, MATCH($B$3, resultados!$A$1:$ZZ$1, 0))</f>
        <v>#N/A</v>
      </c>
    </row>
    <row r="65" spans="1:3" x14ac:dyDescent="0.25">
      <c r="A65" t="e">
        <f>INDEX(resultados!$A$2:$ZZ$91, 59, MATCH($B$1, resultados!$A$1:$ZZ$1, 0))</f>
        <v>#N/A</v>
      </c>
      <c r="B65" t="e">
        <f>INDEX(resultados!$A$2:$ZZ$91, 59, MATCH($B$2, resultados!$A$1:$ZZ$1, 0))</f>
        <v>#N/A</v>
      </c>
      <c r="C65" t="e">
        <f>INDEX(resultados!$A$2:$ZZ$91, 59, MATCH($B$3, resultados!$A$1:$ZZ$1, 0))</f>
        <v>#N/A</v>
      </c>
    </row>
    <row r="66" spans="1:3" x14ac:dyDescent="0.25">
      <c r="A66" t="e">
        <f>INDEX(resultados!$A$2:$ZZ$91, 60, MATCH($B$1, resultados!$A$1:$ZZ$1, 0))</f>
        <v>#N/A</v>
      </c>
      <c r="B66" t="e">
        <f>INDEX(resultados!$A$2:$ZZ$91, 60, MATCH($B$2, resultados!$A$1:$ZZ$1, 0))</f>
        <v>#N/A</v>
      </c>
      <c r="C66" t="e">
        <f>INDEX(resultados!$A$2:$ZZ$91, 60, MATCH($B$3, resultados!$A$1:$ZZ$1, 0))</f>
        <v>#N/A</v>
      </c>
    </row>
    <row r="67" spans="1:3" x14ac:dyDescent="0.25">
      <c r="A67" t="e">
        <f>INDEX(resultados!$A$2:$ZZ$91, 61, MATCH($B$1, resultados!$A$1:$ZZ$1, 0))</f>
        <v>#N/A</v>
      </c>
      <c r="B67" t="e">
        <f>INDEX(resultados!$A$2:$ZZ$91, 61, MATCH($B$2, resultados!$A$1:$ZZ$1, 0))</f>
        <v>#N/A</v>
      </c>
      <c r="C67" t="e">
        <f>INDEX(resultados!$A$2:$ZZ$91, 61, MATCH($B$3, resultados!$A$1:$ZZ$1, 0))</f>
        <v>#N/A</v>
      </c>
    </row>
    <row r="68" spans="1:3" x14ac:dyDescent="0.25">
      <c r="A68" t="e">
        <f>INDEX(resultados!$A$2:$ZZ$91, 62, MATCH($B$1, resultados!$A$1:$ZZ$1, 0))</f>
        <v>#N/A</v>
      </c>
      <c r="B68" t="e">
        <f>INDEX(resultados!$A$2:$ZZ$91, 62, MATCH($B$2, resultados!$A$1:$ZZ$1, 0))</f>
        <v>#N/A</v>
      </c>
      <c r="C68" t="e">
        <f>INDEX(resultados!$A$2:$ZZ$91, 62, MATCH($B$3, resultados!$A$1:$ZZ$1, 0))</f>
        <v>#N/A</v>
      </c>
    </row>
    <row r="69" spans="1:3" x14ac:dyDescent="0.25">
      <c r="A69" t="e">
        <f>INDEX(resultados!$A$2:$ZZ$91, 63, MATCH($B$1, resultados!$A$1:$ZZ$1, 0))</f>
        <v>#N/A</v>
      </c>
      <c r="B69" t="e">
        <f>INDEX(resultados!$A$2:$ZZ$91, 63, MATCH($B$2, resultados!$A$1:$ZZ$1, 0))</f>
        <v>#N/A</v>
      </c>
      <c r="C69" t="e">
        <f>INDEX(resultados!$A$2:$ZZ$91, 63, MATCH($B$3, resultados!$A$1:$ZZ$1, 0))</f>
        <v>#N/A</v>
      </c>
    </row>
    <row r="70" spans="1:3" x14ac:dyDescent="0.25">
      <c r="A70" t="e">
        <f>INDEX(resultados!$A$2:$ZZ$91, 64, MATCH($B$1, resultados!$A$1:$ZZ$1, 0))</f>
        <v>#N/A</v>
      </c>
      <c r="B70" t="e">
        <f>INDEX(resultados!$A$2:$ZZ$91, 64, MATCH($B$2, resultados!$A$1:$ZZ$1, 0))</f>
        <v>#N/A</v>
      </c>
      <c r="C70" t="e">
        <f>INDEX(resultados!$A$2:$ZZ$91, 64, MATCH($B$3, resultados!$A$1:$ZZ$1, 0))</f>
        <v>#N/A</v>
      </c>
    </row>
    <row r="71" spans="1:3" x14ac:dyDescent="0.25">
      <c r="A71" t="e">
        <f>INDEX(resultados!$A$2:$ZZ$91, 65, MATCH($B$1, resultados!$A$1:$ZZ$1, 0))</f>
        <v>#N/A</v>
      </c>
      <c r="B71" t="e">
        <f>INDEX(resultados!$A$2:$ZZ$91, 65, MATCH($B$2, resultados!$A$1:$ZZ$1, 0))</f>
        <v>#N/A</v>
      </c>
      <c r="C71" t="e">
        <f>INDEX(resultados!$A$2:$ZZ$91, 65, MATCH($B$3, resultados!$A$1:$ZZ$1, 0))</f>
        <v>#N/A</v>
      </c>
    </row>
    <row r="72" spans="1:3" x14ac:dyDescent="0.25">
      <c r="A72" t="e">
        <f>INDEX(resultados!$A$2:$ZZ$91, 66, MATCH($B$1, resultados!$A$1:$ZZ$1, 0))</f>
        <v>#N/A</v>
      </c>
      <c r="B72" t="e">
        <f>INDEX(resultados!$A$2:$ZZ$91, 66, MATCH($B$2, resultados!$A$1:$ZZ$1, 0))</f>
        <v>#N/A</v>
      </c>
      <c r="C72" t="e">
        <f>INDEX(resultados!$A$2:$ZZ$91, 66, MATCH($B$3, resultados!$A$1:$ZZ$1, 0))</f>
        <v>#N/A</v>
      </c>
    </row>
    <row r="73" spans="1:3" x14ac:dyDescent="0.25">
      <c r="A73" t="e">
        <f>INDEX(resultados!$A$2:$ZZ$91, 67, MATCH($B$1, resultados!$A$1:$ZZ$1, 0))</f>
        <v>#N/A</v>
      </c>
      <c r="B73" t="e">
        <f>INDEX(resultados!$A$2:$ZZ$91, 67, MATCH($B$2, resultados!$A$1:$ZZ$1, 0))</f>
        <v>#N/A</v>
      </c>
      <c r="C73" t="e">
        <f>INDEX(resultados!$A$2:$ZZ$91, 67, MATCH($B$3, resultados!$A$1:$ZZ$1, 0))</f>
        <v>#N/A</v>
      </c>
    </row>
    <row r="74" spans="1:3" x14ac:dyDescent="0.25">
      <c r="A74" t="e">
        <f>INDEX(resultados!$A$2:$ZZ$91, 68, MATCH($B$1, resultados!$A$1:$ZZ$1, 0))</f>
        <v>#N/A</v>
      </c>
      <c r="B74" t="e">
        <f>INDEX(resultados!$A$2:$ZZ$91, 68, MATCH($B$2, resultados!$A$1:$ZZ$1, 0))</f>
        <v>#N/A</v>
      </c>
      <c r="C74" t="e">
        <f>INDEX(resultados!$A$2:$ZZ$91, 68, MATCH($B$3, resultados!$A$1:$ZZ$1, 0))</f>
        <v>#N/A</v>
      </c>
    </row>
    <row r="75" spans="1:3" x14ac:dyDescent="0.25">
      <c r="A75" t="e">
        <f>INDEX(resultados!$A$2:$ZZ$91, 69, MATCH($B$1, resultados!$A$1:$ZZ$1, 0))</f>
        <v>#N/A</v>
      </c>
      <c r="B75" t="e">
        <f>INDEX(resultados!$A$2:$ZZ$91, 69, MATCH($B$2, resultados!$A$1:$ZZ$1, 0))</f>
        <v>#N/A</v>
      </c>
      <c r="C75" t="e">
        <f>INDEX(resultados!$A$2:$ZZ$91, 69, MATCH($B$3, resultados!$A$1:$ZZ$1, 0))</f>
        <v>#N/A</v>
      </c>
    </row>
    <row r="76" spans="1:3" x14ac:dyDescent="0.25">
      <c r="A76" t="e">
        <f>INDEX(resultados!$A$2:$ZZ$91, 70, MATCH($B$1, resultados!$A$1:$ZZ$1, 0))</f>
        <v>#N/A</v>
      </c>
      <c r="B76" t="e">
        <f>INDEX(resultados!$A$2:$ZZ$91, 70, MATCH($B$2, resultados!$A$1:$ZZ$1, 0))</f>
        <v>#N/A</v>
      </c>
      <c r="C76" t="e">
        <f>INDEX(resultados!$A$2:$ZZ$91, 70, MATCH($B$3, resultados!$A$1:$ZZ$1, 0))</f>
        <v>#N/A</v>
      </c>
    </row>
    <row r="77" spans="1:3" x14ac:dyDescent="0.25">
      <c r="A77" t="e">
        <f>INDEX(resultados!$A$2:$ZZ$91, 71, MATCH($B$1, resultados!$A$1:$ZZ$1, 0))</f>
        <v>#N/A</v>
      </c>
      <c r="B77" t="e">
        <f>INDEX(resultados!$A$2:$ZZ$91, 71, MATCH($B$2, resultados!$A$1:$ZZ$1, 0))</f>
        <v>#N/A</v>
      </c>
      <c r="C77" t="e">
        <f>INDEX(resultados!$A$2:$ZZ$91, 71, MATCH($B$3, resultados!$A$1:$ZZ$1, 0))</f>
        <v>#N/A</v>
      </c>
    </row>
    <row r="78" spans="1:3" x14ac:dyDescent="0.25">
      <c r="A78" t="e">
        <f>INDEX(resultados!$A$2:$ZZ$91, 72, MATCH($B$1, resultados!$A$1:$ZZ$1, 0))</f>
        <v>#N/A</v>
      </c>
      <c r="B78" t="e">
        <f>INDEX(resultados!$A$2:$ZZ$91, 72, MATCH($B$2, resultados!$A$1:$ZZ$1, 0))</f>
        <v>#N/A</v>
      </c>
      <c r="C78" t="e">
        <f>INDEX(resultados!$A$2:$ZZ$91, 72, MATCH($B$3, resultados!$A$1:$ZZ$1, 0))</f>
        <v>#N/A</v>
      </c>
    </row>
    <row r="79" spans="1:3" x14ac:dyDescent="0.25">
      <c r="A79" t="e">
        <f>INDEX(resultados!$A$2:$ZZ$91, 73, MATCH($B$1, resultados!$A$1:$ZZ$1, 0))</f>
        <v>#N/A</v>
      </c>
      <c r="B79" t="e">
        <f>INDEX(resultados!$A$2:$ZZ$91, 73, MATCH($B$2, resultados!$A$1:$ZZ$1, 0))</f>
        <v>#N/A</v>
      </c>
      <c r="C79" t="e">
        <f>INDEX(resultados!$A$2:$ZZ$91, 73, MATCH($B$3, resultados!$A$1:$ZZ$1, 0))</f>
        <v>#N/A</v>
      </c>
    </row>
    <row r="80" spans="1:3" x14ac:dyDescent="0.25">
      <c r="A80" t="e">
        <f>INDEX(resultados!$A$2:$ZZ$91, 74, MATCH($B$1, resultados!$A$1:$ZZ$1, 0))</f>
        <v>#N/A</v>
      </c>
      <c r="B80" t="e">
        <f>INDEX(resultados!$A$2:$ZZ$91, 74, MATCH($B$2, resultados!$A$1:$ZZ$1, 0))</f>
        <v>#N/A</v>
      </c>
      <c r="C80" t="e">
        <f>INDEX(resultados!$A$2:$ZZ$91, 74, MATCH($B$3, resultados!$A$1:$ZZ$1, 0))</f>
        <v>#N/A</v>
      </c>
    </row>
    <row r="81" spans="1:3" x14ac:dyDescent="0.25">
      <c r="A81" t="e">
        <f>INDEX(resultados!$A$2:$ZZ$91, 75, MATCH($B$1, resultados!$A$1:$ZZ$1, 0))</f>
        <v>#N/A</v>
      </c>
      <c r="B81" t="e">
        <f>INDEX(resultados!$A$2:$ZZ$91, 75, MATCH($B$2, resultados!$A$1:$ZZ$1, 0))</f>
        <v>#N/A</v>
      </c>
      <c r="C81" t="e">
        <f>INDEX(resultados!$A$2:$ZZ$91, 75, MATCH($B$3, resultados!$A$1:$ZZ$1, 0))</f>
        <v>#N/A</v>
      </c>
    </row>
    <row r="82" spans="1:3" x14ac:dyDescent="0.25">
      <c r="A82" t="e">
        <f>INDEX(resultados!$A$2:$ZZ$91, 76, MATCH($B$1, resultados!$A$1:$ZZ$1, 0))</f>
        <v>#N/A</v>
      </c>
      <c r="B82" t="e">
        <f>INDEX(resultados!$A$2:$ZZ$91, 76, MATCH($B$2, resultados!$A$1:$ZZ$1, 0))</f>
        <v>#N/A</v>
      </c>
      <c r="C82" t="e">
        <f>INDEX(resultados!$A$2:$ZZ$91, 76, MATCH($B$3, resultados!$A$1:$ZZ$1, 0))</f>
        <v>#N/A</v>
      </c>
    </row>
    <row r="83" spans="1:3" x14ac:dyDescent="0.25">
      <c r="A83" t="e">
        <f>INDEX(resultados!$A$2:$ZZ$91, 77, MATCH($B$1, resultados!$A$1:$ZZ$1, 0))</f>
        <v>#N/A</v>
      </c>
      <c r="B83" t="e">
        <f>INDEX(resultados!$A$2:$ZZ$91, 77, MATCH($B$2, resultados!$A$1:$ZZ$1, 0))</f>
        <v>#N/A</v>
      </c>
      <c r="C83" t="e">
        <f>INDEX(resultados!$A$2:$ZZ$91, 77, MATCH($B$3, resultados!$A$1:$ZZ$1, 0))</f>
        <v>#N/A</v>
      </c>
    </row>
    <row r="84" spans="1:3" x14ac:dyDescent="0.25">
      <c r="A84" t="e">
        <f>INDEX(resultados!$A$2:$ZZ$91, 78, MATCH($B$1, resultados!$A$1:$ZZ$1, 0))</f>
        <v>#N/A</v>
      </c>
      <c r="B84" t="e">
        <f>INDEX(resultados!$A$2:$ZZ$91, 78, MATCH($B$2, resultados!$A$1:$ZZ$1, 0))</f>
        <v>#N/A</v>
      </c>
      <c r="C84" t="e">
        <f>INDEX(resultados!$A$2:$ZZ$91, 78, MATCH($B$3, resultados!$A$1:$ZZ$1, 0))</f>
        <v>#N/A</v>
      </c>
    </row>
    <row r="85" spans="1:3" x14ac:dyDescent="0.25">
      <c r="A85" t="e">
        <f>INDEX(resultados!$A$2:$ZZ$91, 79, MATCH($B$1, resultados!$A$1:$ZZ$1, 0))</f>
        <v>#N/A</v>
      </c>
      <c r="B85" t="e">
        <f>INDEX(resultados!$A$2:$ZZ$91, 79, MATCH($B$2, resultados!$A$1:$ZZ$1, 0))</f>
        <v>#N/A</v>
      </c>
      <c r="C85" t="e">
        <f>INDEX(resultados!$A$2:$ZZ$91, 79, MATCH($B$3, resultados!$A$1:$ZZ$1, 0))</f>
        <v>#N/A</v>
      </c>
    </row>
    <row r="86" spans="1:3" x14ac:dyDescent="0.25">
      <c r="A86" t="e">
        <f>INDEX(resultados!$A$2:$ZZ$91, 80, MATCH($B$1, resultados!$A$1:$ZZ$1, 0))</f>
        <v>#N/A</v>
      </c>
      <c r="B86" t="e">
        <f>INDEX(resultados!$A$2:$ZZ$91, 80, MATCH($B$2, resultados!$A$1:$ZZ$1, 0))</f>
        <v>#N/A</v>
      </c>
      <c r="C86" t="e">
        <f>INDEX(resultados!$A$2:$ZZ$91, 80, MATCH($B$3, resultados!$A$1:$ZZ$1, 0))</f>
        <v>#N/A</v>
      </c>
    </row>
    <row r="87" spans="1:3" x14ac:dyDescent="0.25">
      <c r="A87" t="e">
        <f>INDEX(resultados!$A$2:$ZZ$91, 81, MATCH($B$1, resultados!$A$1:$ZZ$1, 0))</f>
        <v>#N/A</v>
      </c>
      <c r="B87" t="e">
        <f>INDEX(resultados!$A$2:$ZZ$91, 81, MATCH($B$2, resultados!$A$1:$ZZ$1, 0))</f>
        <v>#N/A</v>
      </c>
      <c r="C87" t="e">
        <f>INDEX(resultados!$A$2:$ZZ$91, 81, MATCH($B$3, resultados!$A$1:$ZZ$1, 0))</f>
        <v>#N/A</v>
      </c>
    </row>
    <row r="88" spans="1:3" x14ac:dyDescent="0.25">
      <c r="A88" t="e">
        <f>INDEX(resultados!$A$2:$ZZ$91, 82, MATCH($B$1, resultados!$A$1:$ZZ$1, 0))</f>
        <v>#N/A</v>
      </c>
      <c r="B88" t="e">
        <f>INDEX(resultados!$A$2:$ZZ$91, 82, MATCH($B$2, resultados!$A$1:$ZZ$1, 0))</f>
        <v>#N/A</v>
      </c>
      <c r="C88" t="e">
        <f>INDEX(resultados!$A$2:$ZZ$91, 82, MATCH($B$3, resultados!$A$1:$ZZ$1, 0))</f>
        <v>#N/A</v>
      </c>
    </row>
    <row r="89" spans="1:3" x14ac:dyDescent="0.25">
      <c r="A89" t="e">
        <f>INDEX(resultados!$A$2:$ZZ$91, 83, MATCH($B$1, resultados!$A$1:$ZZ$1, 0))</f>
        <v>#N/A</v>
      </c>
      <c r="B89" t="e">
        <f>INDEX(resultados!$A$2:$ZZ$91, 83, MATCH($B$2, resultados!$A$1:$ZZ$1, 0))</f>
        <v>#N/A</v>
      </c>
      <c r="C89" t="e">
        <f>INDEX(resultados!$A$2:$ZZ$91, 83, MATCH($B$3, resultados!$A$1:$ZZ$1, 0))</f>
        <v>#N/A</v>
      </c>
    </row>
    <row r="90" spans="1:3" x14ac:dyDescent="0.25">
      <c r="A90" t="e">
        <f>INDEX(resultados!$A$2:$ZZ$91, 84, MATCH($B$1, resultados!$A$1:$ZZ$1, 0))</f>
        <v>#N/A</v>
      </c>
      <c r="B90" t="e">
        <f>INDEX(resultados!$A$2:$ZZ$91, 84, MATCH($B$2, resultados!$A$1:$ZZ$1, 0))</f>
        <v>#N/A</v>
      </c>
      <c r="C90" t="e">
        <f>INDEX(resultados!$A$2:$ZZ$91, 84, MATCH($B$3, resultados!$A$1:$ZZ$1, 0))</f>
        <v>#N/A</v>
      </c>
    </row>
    <row r="91" spans="1:3" x14ac:dyDescent="0.25">
      <c r="A91" t="e">
        <f>INDEX(resultados!$A$2:$ZZ$91, 85, MATCH($B$1, resultados!$A$1:$ZZ$1, 0))</f>
        <v>#N/A</v>
      </c>
      <c r="B91" t="e">
        <f>INDEX(resultados!$A$2:$ZZ$91, 85, MATCH($B$2, resultados!$A$1:$ZZ$1, 0))</f>
        <v>#N/A</v>
      </c>
      <c r="C91" t="e">
        <f>INDEX(resultados!$A$2:$ZZ$91, 85, MATCH($B$3, resultados!$A$1:$ZZ$1, 0))</f>
        <v>#N/A</v>
      </c>
    </row>
    <row r="92" spans="1:3" x14ac:dyDescent="0.25">
      <c r="A92" t="e">
        <f>INDEX(resultados!$A$2:$ZZ$91, 86, MATCH($B$1, resultados!$A$1:$ZZ$1, 0))</f>
        <v>#N/A</v>
      </c>
      <c r="B92" t="e">
        <f>INDEX(resultados!$A$2:$ZZ$91, 86, MATCH($B$2, resultados!$A$1:$ZZ$1, 0))</f>
        <v>#N/A</v>
      </c>
      <c r="C92" t="e">
        <f>INDEX(resultados!$A$2:$ZZ$91, 86, MATCH($B$3, resultados!$A$1:$ZZ$1, 0))</f>
        <v>#N/A</v>
      </c>
    </row>
    <row r="93" spans="1:3" x14ac:dyDescent="0.25">
      <c r="A93" t="e">
        <f>INDEX(resultados!$A$2:$ZZ$91, 87, MATCH($B$1, resultados!$A$1:$ZZ$1, 0))</f>
        <v>#N/A</v>
      </c>
      <c r="B93" t="e">
        <f>INDEX(resultados!$A$2:$ZZ$91, 87, MATCH($B$2, resultados!$A$1:$ZZ$1, 0))</f>
        <v>#N/A</v>
      </c>
      <c r="C93" t="e">
        <f>INDEX(resultados!$A$2:$ZZ$91, 87, MATCH($B$3, resultados!$A$1:$ZZ$1, 0))</f>
        <v>#N/A</v>
      </c>
    </row>
    <row r="94" spans="1:3" x14ac:dyDescent="0.25">
      <c r="A94" t="e">
        <f>INDEX(resultados!$A$2:$ZZ$91, 88, MATCH($B$1, resultados!$A$1:$ZZ$1, 0))</f>
        <v>#N/A</v>
      </c>
      <c r="B94" t="e">
        <f>INDEX(resultados!$A$2:$ZZ$91, 88, MATCH($B$2, resultados!$A$1:$ZZ$1, 0))</f>
        <v>#N/A</v>
      </c>
      <c r="C94" t="e">
        <f>INDEX(resultados!$A$2:$ZZ$91, 88, MATCH($B$3, resultados!$A$1:$ZZ$1, 0))</f>
        <v>#N/A</v>
      </c>
    </row>
    <row r="95" spans="1:3" x14ac:dyDescent="0.25">
      <c r="A95" t="e">
        <f>INDEX(resultados!$A$2:$ZZ$91, 89, MATCH($B$1, resultados!$A$1:$ZZ$1, 0))</f>
        <v>#N/A</v>
      </c>
      <c r="B95" t="e">
        <f>INDEX(resultados!$A$2:$ZZ$91, 89, MATCH($B$2, resultados!$A$1:$ZZ$1, 0))</f>
        <v>#N/A</v>
      </c>
      <c r="C95" t="e">
        <f>INDEX(resultados!$A$2:$ZZ$91, 89, MATCH($B$3, resultados!$A$1:$ZZ$1, 0))</f>
        <v>#N/A</v>
      </c>
    </row>
    <row r="96" spans="1:3" x14ac:dyDescent="0.25">
      <c r="A96" t="e">
        <f>INDEX(resultados!$A$2:$ZZ$91, 90, MATCH($B$1, resultados!$A$1:$ZZ$1, 0))</f>
        <v>#N/A</v>
      </c>
      <c r="B96" t="e">
        <f>INDEX(resultados!$A$2:$ZZ$91, 90, MATCH($B$2, resultados!$A$1:$ZZ$1, 0))</f>
        <v>#N/A</v>
      </c>
      <c r="C96" t="e">
        <f>INDEX(resultados!$A$2:$ZZ$91, 90,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2024-09-25T23:05:37Z</dcterms:created>
  <dcterms:modified xsi:type="dcterms:W3CDTF">2024-09-27T19:30:47Z</dcterms:modified>
</cp:coreProperties>
</file>