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gráficos!$A$7:$A$491</f>
              <numCache>
                <formatCode>General</formatCode>
                <ptCount val="48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</numCache>
            </numRef>
          </xVal>
          <yVal>
            <numRef>
              <f>gráficos!$B$7:$B$491</f>
              <numCache>
                <formatCode>General</formatCode>
                <ptCount val="48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3.3543</v>
      </c>
      <c r="E2" t="n">
        <v>29.81</v>
      </c>
      <c r="F2" t="n">
        <v>19.63</v>
      </c>
      <c r="G2" t="n">
        <v>5.98</v>
      </c>
      <c r="H2" t="n">
        <v>0.09</v>
      </c>
      <c r="I2" t="n">
        <v>197</v>
      </c>
      <c r="J2" t="n">
        <v>194.77</v>
      </c>
      <c r="K2" t="n">
        <v>54.38</v>
      </c>
      <c r="L2" t="n">
        <v>1</v>
      </c>
      <c r="M2" t="n">
        <v>195</v>
      </c>
      <c r="N2" t="n">
        <v>39.4</v>
      </c>
      <c r="O2" t="n">
        <v>24256.19</v>
      </c>
      <c r="P2" t="n">
        <v>273.22</v>
      </c>
      <c r="Q2" t="n">
        <v>198.07</v>
      </c>
      <c r="R2" t="n">
        <v>153.3</v>
      </c>
      <c r="S2" t="n">
        <v>21.27</v>
      </c>
      <c r="T2" t="n">
        <v>62353.7</v>
      </c>
      <c r="U2" t="n">
        <v>0.14</v>
      </c>
      <c r="V2" t="n">
        <v>0.62</v>
      </c>
      <c r="W2" t="n">
        <v>0.42</v>
      </c>
      <c r="X2" t="n">
        <v>4.04</v>
      </c>
      <c r="Y2" t="n">
        <v>0.5</v>
      </c>
      <c r="Z2" t="n">
        <v>10</v>
      </c>
      <c r="AA2" t="n">
        <v>876.7897846808922</v>
      </c>
      <c r="AB2" t="n">
        <v>1199.662464635713</v>
      </c>
      <c r="AC2" t="n">
        <v>1085.168362747724</v>
      </c>
      <c r="AD2" t="n">
        <v>876789.7846808922</v>
      </c>
      <c r="AE2" t="n">
        <v>1199662.464635713</v>
      </c>
      <c r="AF2" t="n">
        <v>7.829442162901475e-07</v>
      </c>
      <c r="AG2" t="n">
        <v>26</v>
      </c>
      <c r="AH2" t="n">
        <v>1085168.362747724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4.2929</v>
      </c>
      <c r="E3" t="n">
        <v>23.29</v>
      </c>
      <c r="F3" t="n">
        <v>17.36</v>
      </c>
      <c r="G3" t="n">
        <v>11.83</v>
      </c>
      <c r="H3" t="n">
        <v>0.18</v>
      </c>
      <c r="I3" t="n">
        <v>88</v>
      </c>
      <c r="J3" t="n">
        <v>196.32</v>
      </c>
      <c r="K3" t="n">
        <v>54.38</v>
      </c>
      <c r="L3" t="n">
        <v>2</v>
      </c>
      <c r="M3" t="n">
        <v>86</v>
      </c>
      <c r="N3" t="n">
        <v>39.95</v>
      </c>
      <c r="O3" t="n">
        <v>24447.22</v>
      </c>
      <c r="P3" t="n">
        <v>240.9</v>
      </c>
      <c r="Q3" t="n">
        <v>198.05</v>
      </c>
      <c r="R3" t="n">
        <v>82.41</v>
      </c>
      <c r="S3" t="n">
        <v>21.27</v>
      </c>
      <c r="T3" t="n">
        <v>27451.48</v>
      </c>
      <c r="U3" t="n">
        <v>0.26</v>
      </c>
      <c r="V3" t="n">
        <v>0.7</v>
      </c>
      <c r="W3" t="n">
        <v>0.24</v>
      </c>
      <c r="X3" t="n">
        <v>1.76</v>
      </c>
      <c r="Y3" t="n">
        <v>0.5</v>
      </c>
      <c r="Z3" t="n">
        <v>10</v>
      </c>
      <c r="AA3" t="n">
        <v>637.2528066370434</v>
      </c>
      <c r="AB3" t="n">
        <v>871.9174036504734</v>
      </c>
      <c r="AC3" t="n">
        <v>788.7028303898334</v>
      </c>
      <c r="AD3" t="n">
        <v>637252.8066370434</v>
      </c>
      <c r="AE3" t="n">
        <v>871917.4036504733</v>
      </c>
      <c r="AF3" t="n">
        <v>1.002027614140648e-06</v>
      </c>
      <c r="AG3" t="n">
        <v>21</v>
      </c>
      <c r="AH3" t="n">
        <v>788702.8303898333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4.6597</v>
      </c>
      <c r="E4" t="n">
        <v>21.46</v>
      </c>
      <c r="F4" t="n">
        <v>16.73</v>
      </c>
      <c r="G4" t="n">
        <v>17.61</v>
      </c>
      <c r="H4" t="n">
        <v>0.27</v>
      </c>
      <c r="I4" t="n">
        <v>57</v>
      </c>
      <c r="J4" t="n">
        <v>197.88</v>
      </c>
      <c r="K4" t="n">
        <v>54.38</v>
      </c>
      <c r="L4" t="n">
        <v>3</v>
      </c>
      <c r="M4" t="n">
        <v>55</v>
      </c>
      <c r="N4" t="n">
        <v>40.5</v>
      </c>
      <c r="O4" t="n">
        <v>24639</v>
      </c>
      <c r="P4" t="n">
        <v>231.84</v>
      </c>
      <c r="Q4" t="n">
        <v>198.05</v>
      </c>
      <c r="R4" t="n">
        <v>62.61</v>
      </c>
      <c r="S4" t="n">
        <v>21.27</v>
      </c>
      <c r="T4" t="n">
        <v>17706.96</v>
      </c>
      <c r="U4" t="n">
        <v>0.34</v>
      </c>
      <c r="V4" t="n">
        <v>0.72</v>
      </c>
      <c r="W4" t="n">
        <v>0.2</v>
      </c>
      <c r="X4" t="n">
        <v>1.13</v>
      </c>
      <c r="Y4" t="n">
        <v>0.5</v>
      </c>
      <c r="Z4" t="n">
        <v>10</v>
      </c>
      <c r="AA4" t="n">
        <v>569.3063733755979</v>
      </c>
      <c r="AB4" t="n">
        <v>778.9500960770871</v>
      </c>
      <c r="AC4" t="n">
        <v>704.6081921708153</v>
      </c>
      <c r="AD4" t="n">
        <v>569306.3733755979</v>
      </c>
      <c r="AE4" t="n">
        <v>778950.0960770871</v>
      </c>
      <c r="AF4" t="n">
        <v>1.087644266955013e-06</v>
      </c>
      <c r="AG4" t="n">
        <v>19</v>
      </c>
      <c r="AH4" t="n">
        <v>704608.1921708153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4.863</v>
      </c>
      <c r="E5" t="n">
        <v>20.56</v>
      </c>
      <c r="F5" t="n">
        <v>16.41</v>
      </c>
      <c r="G5" t="n">
        <v>23.45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40</v>
      </c>
      <c r="N5" t="n">
        <v>41.06</v>
      </c>
      <c r="O5" t="n">
        <v>24831.54</v>
      </c>
      <c r="P5" t="n">
        <v>227.2</v>
      </c>
      <c r="Q5" t="n">
        <v>198.04</v>
      </c>
      <c r="R5" t="n">
        <v>52.67</v>
      </c>
      <c r="S5" t="n">
        <v>21.27</v>
      </c>
      <c r="T5" t="n">
        <v>12814.84</v>
      </c>
      <c r="U5" t="n">
        <v>0.4</v>
      </c>
      <c r="V5" t="n">
        <v>0.74</v>
      </c>
      <c r="W5" t="n">
        <v>0.18</v>
      </c>
      <c r="X5" t="n">
        <v>0.82</v>
      </c>
      <c r="Y5" t="n">
        <v>0.5</v>
      </c>
      <c r="Z5" t="n">
        <v>10</v>
      </c>
      <c r="AA5" t="n">
        <v>536.4266337775865</v>
      </c>
      <c r="AB5" t="n">
        <v>733.9625858073517</v>
      </c>
      <c r="AC5" t="n">
        <v>663.9142267408563</v>
      </c>
      <c r="AD5" t="n">
        <v>536426.6337775865</v>
      </c>
      <c r="AE5" t="n">
        <v>733962.5858073517</v>
      </c>
      <c r="AF5" t="n">
        <v>1.135097553533968e-06</v>
      </c>
      <c r="AG5" t="n">
        <v>18</v>
      </c>
      <c r="AH5" t="n">
        <v>663914.2267408563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4.9723</v>
      </c>
      <c r="E6" t="n">
        <v>20.11</v>
      </c>
      <c r="F6" t="n">
        <v>16.27</v>
      </c>
      <c r="G6" t="n">
        <v>28.72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224.89</v>
      </c>
      <c r="Q6" t="n">
        <v>198.04</v>
      </c>
      <c r="R6" t="n">
        <v>48.81</v>
      </c>
      <c r="S6" t="n">
        <v>21.27</v>
      </c>
      <c r="T6" t="n">
        <v>10921.32</v>
      </c>
      <c r="U6" t="n">
        <v>0.44</v>
      </c>
      <c r="V6" t="n">
        <v>0.75</v>
      </c>
      <c r="W6" t="n">
        <v>0.15</v>
      </c>
      <c r="X6" t="n">
        <v>0.68</v>
      </c>
      <c r="Y6" t="n">
        <v>0.5</v>
      </c>
      <c r="Z6" t="n">
        <v>10</v>
      </c>
      <c r="AA6" t="n">
        <v>525.5280768593751</v>
      </c>
      <c r="AB6" t="n">
        <v>719.0506994214576</v>
      </c>
      <c r="AC6" t="n">
        <v>650.4255098626679</v>
      </c>
      <c r="AD6" t="n">
        <v>525528.0768593751</v>
      </c>
      <c r="AE6" t="n">
        <v>719050.6994214576</v>
      </c>
      <c r="AF6" t="n">
        <v>1.160609822216111e-06</v>
      </c>
      <c r="AG6" t="n">
        <v>18</v>
      </c>
      <c r="AH6" t="n">
        <v>650425.5098626679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5.0637</v>
      </c>
      <c r="E7" t="n">
        <v>19.75</v>
      </c>
      <c r="F7" t="n">
        <v>16.14</v>
      </c>
      <c r="G7" t="n">
        <v>34.59</v>
      </c>
      <c r="H7" t="n">
        <v>0.53</v>
      </c>
      <c r="I7" t="n">
        <v>28</v>
      </c>
      <c r="J7" t="n">
        <v>202.58</v>
      </c>
      <c r="K7" t="n">
        <v>54.38</v>
      </c>
      <c r="L7" t="n">
        <v>6</v>
      </c>
      <c r="M7" t="n">
        <v>26</v>
      </c>
      <c r="N7" t="n">
        <v>42.2</v>
      </c>
      <c r="O7" t="n">
        <v>25218.93</v>
      </c>
      <c r="P7" t="n">
        <v>222.92</v>
      </c>
      <c r="Q7" t="n">
        <v>198.04</v>
      </c>
      <c r="R7" t="n">
        <v>44.42</v>
      </c>
      <c r="S7" t="n">
        <v>21.27</v>
      </c>
      <c r="T7" t="n">
        <v>8757.610000000001</v>
      </c>
      <c r="U7" t="n">
        <v>0.48</v>
      </c>
      <c r="V7" t="n">
        <v>0.75</v>
      </c>
      <c r="W7" t="n">
        <v>0.15</v>
      </c>
      <c r="X7" t="n">
        <v>0.55</v>
      </c>
      <c r="Y7" t="n">
        <v>0.5</v>
      </c>
      <c r="Z7" t="n">
        <v>10</v>
      </c>
      <c r="AA7" t="n">
        <v>516.6650297180737</v>
      </c>
      <c r="AB7" t="n">
        <v>706.9238873126851</v>
      </c>
      <c r="AC7" t="n">
        <v>639.4560636814691</v>
      </c>
      <c r="AD7" t="n">
        <v>516665.0297180737</v>
      </c>
      <c r="AE7" t="n">
        <v>706923.8873126851</v>
      </c>
      <c r="AF7" t="n">
        <v>1.1819439608945e-06</v>
      </c>
      <c r="AG7" t="n">
        <v>18</v>
      </c>
      <c r="AH7" t="n">
        <v>639456.0636814691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5.1248</v>
      </c>
      <c r="E8" t="n">
        <v>19.51</v>
      </c>
      <c r="F8" t="n">
        <v>16.06</v>
      </c>
      <c r="G8" t="n">
        <v>40.16</v>
      </c>
      <c r="H8" t="n">
        <v>0.61</v>
      </c>
      <c r="I8" t="n">
        <v>24</v>
      </c>
      <c r="J8" t="n">
        <v>204.16</v>
      </c>
      <c r="K8" t="n">
        <v>54.38</v>
      </c>
      <c r="L8" t="n">
        <v>7</v>
      </c>
      <c r="M8" t="n">
        <v>22</v>
      </c>
      <c r="N8" t="n">
        <v>42.78</v>
      </c>
      <c r="O8" t="n">
        <v>25413.94</v>
      </c>
      <c r="P8" t="n">
        <v>221.58</v>
      </c>
      <c r="Q8" t="n">
        <v>198.08</v>
      </c>
      <c r="R8" t="n">
        <v>41.87</v>
      </c>
      <c r="S8" t="n">
        <v>21.27</v>
      </c>
      <c r="T8" t="n">
        <v>7502.35</v>
      </c>
      <c r="U8" t="n">
        <v>0.51</v>
      </c>
      <c r="V8" t="n">
        <v>0.75</v>
      </c>
      <c r="W8" t="n">
        <v>0.15</v>
      </c>
      <c r="X8" t="n">
        <v>0.47</v>
      </c>
      <c r="Y8" t="n">
        <v>0.5</v>
      </c>
      <c r="Z8" t="n">
        <v>10</v>
      </c>
      <c r="AA8" t="n">
        <v>500.4289454057549</v>
      </c>
      <c r="AB8" t="n">
        <v>684.7089604710835</v>
      </c>
      <c r="AC8" t="n">
        <v>619.3612982787843</v>
      </c>
      <c r="AD8" t="n">
        <v>500428.9454057548</v>
      </c>
      <c r="AE8" t="n">
        <v>684708.9604710835</v>
      </c>
      <c r="AF8" t="n">
        <v>1.196205622527427e-06</v>
      </c>
      <c r="AG8" t="n">
        <v>17</v>
      </c>
      <c r="AH8" t="n">
        <v>619361.2982787843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5.1729</v>
      </c>
      <c r="E9" t="n">
        <v>19.33</v>
      </c>
      <c r="F9" t="n">
        <v>16</v>
      </c>
      <c r="G9" t="n">
        <v>45.71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220.4</v>
      </c>
      <c r="Q9" t="n">
        <v>198.05</v>
      </c>
      <c r="R9" t="n">
        <v>39.78</v>
      </c>
      <c r="S9" t="n">
        <v>21.27</v>
      </c>
      <c r="T9" t="n">
        <v>6471.2</v>
      </c>
      <c r="U9" t="n">
        <v>0.53</v>
      </c>
      <c r="V9" t="n">
        <v>0.76</v>
      </c>
      <c r="W9" t="n">
        <v>0.14</v>
      </c>
      <c r="X9" t="n">
        <v>0.4</v>
      </c>
      <c r="Y9" t="n">
        <v>0.5</v>
      </c>
      <c r="Z9" t="n">
        <v>10</v>
      </c>
      <c r="AA9" t="n">
        <v>495.8923952900949</v>
      </c>
      <c r="AB9" t="n">
        <v>678.5018524643715</v>
      </c>
      <c r="AC9" t="n">
        <v>613.7465879485019</v>
      </c>
      <c r="AD9" t="n">
        <v>495892.3952900949</v>
      </c>
      <c r="AE9" t="n">
        <v>678501.8524643715</v>
      </c>
      <c r="AF9" t="n">
        <v>1.207432888068242e-06</v>
      </c>
      <c r="AG9" t="n">
        <v>17</v>
      </c>
      <c r="AH9" t="n">
        <v>613746.5879485019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5.2097</v>
      </c>
      <c r="E10" t="n">
        <v>19.2</v>
      </c>
      <c r="F10" t="n">
        <v>15.94</v>
      </c>
      <c r="G10" t="n">
        <v>50.34</v>
      </c>
      <c r="H10" t="n">
        <v>0.77</v>
      </c>
      <c r="I10" t="n">
        <v>19</v>
      </c>
      <c r="J10" t="n">
        <v>207.34</v>
      </c>
      <c r="K10" t="n">
        <v>54.38</v>
      </c>
      <c r="L10" t="n">
        <v>9</v>
      </c>
      <c r="M10" t="n">
        <v>17</v>
      </c>
      <c r="N10" t="n">
        <v>43.96</v>
      </c>
      <c r="O10" t="n">
        <v>25806.1</v>
      </c>
      <c r="P10" t="n">
        <v>219.31</v>
      </c>
      <c r="Q10" t="n">
        <v>198.05</v>
      </c>
      <c r="R10" t="n">
        <v>37.86</v>
      </c>
      <c r="S10" t="n">
        <v>21.27</v>
      </c>
      <c r="T10" t="n">
        <v>5521.21</v>
      </c>
      <c r="U10" t="n">
        <v>0.5600000000000001</v>
      </c>
      <c r="V10" t="n">
        <v>0.76</v>
      </c>
      <c r="W10" t="n">
        <v>0.14</v>
      </c>
      <c r="X10" t="n">
        <v>0.34</v>
      </c>
      <c r="Y10" t="n">
        <v>0.5</v>
      </c>
      <c r="Z10" t="n">
        <v>10</v>
      </c>
      <c r="AA10" t="n">
        <v>492.209062896147</v>
      </c>
      <c r="AB10" t="n">
        <v>673.4621545858153</v>
      </c>
      <c r="AC10" t="n">
        <v>609.1878717622149</v>
      </c>
      <c r="AD10" t="n">
        <v>492209.062896147</v>
      </c>
      <c r="AE10" t="n">
        <v>673462.1545858153</v>
      </c>
      <c r="AF10" t="n">
        <v>1.21602256315976e-06</v>
      </c>
      <c r="AG10" t="n">
        <v>17</v>
      </c>
      <c r="AH10" t="n">
        <v>609187.8717622148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5.2367</v>
      </c>
      <c r="E11" t="n">
        <v>19.1</v>
      </c>
      <c r="F11" t="n">
        <v>15.92</v>
      </c>
      <c r="G11" t="n">
        <v>56.18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218.77</v>
      </c>
      <c r="Q11" t="n">
        <v>198.04</v>
      </c>
      <c r="R11" t="n">
        <v>37.41</v>
      </c>
      <c r="S11" t="n">
        <v>21.27</v>
      </c>
      <c r="T11" t="n">
        <v>5310.42</v>
      </c>
      <c r="U11" t="n">
        <v>0.57</v>
      </c>
      <c r="V11" t="n">
        <v>0.76</v>
      </c>
      <c r="W11" t="n">
        <v>0.13</v>
      </c>
      <c r="X11" t="n">
        <v>0.32</v>
      </c>
      <c r="Y11" t="n">
        <v>0.5</v>
      </c>
      <c r="Z11" t="n">
        <v>10</v>
      </c>
      <c r="AA11" t="n">
        <v>489.9341362787833</v>
      </c>
      <c r="AB11" t="n">
        <v>670.3494996252593</v>
      </c>
      <c r="AC11" t="n">
        <v>606.3722842224556</v>
      </c>
      <c r="AD11" t="n">
        <v>489934.1362787833</v>
      </c>
      <c r="AE11" t="n">
        <v>670349.4996252593</v>
      </c>
      <c r="AF11" t="n">
        <v>1.222324770427993e-06</v>
      </c>
      <c r="AG11" t="n">
        <v>17</v>
      </c>
      <c r="AH11" t="n">
        <v>606372.2842224556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5.2526</v>
      </c>
      <c r="E12" t="n">
        <v>19.04</v>
      </c>
      <c r="F12" t="n">
        <v>15.9</v>
      </c>
      <c r="G12" t="n">
        <v>59.62</v>
      </c>
      <c r="H12" t="n">
        <v>0.93</v>
      </c>
      <c r="I12" t="n">
        <v>16</v>
      </c>
      <c r="J12" t="n">
        <v>210.55</v>
      </c>
      <c r="K12" t="n">
        <v>54.38</v>
      </c>
      <c r="L12" t="n">
        <v>11</v>
      </c>
      <c r="M12" t="n">
        <v>14</v>
      </c>
      <c r="N12" t="n">
        <v>45.17</v>
      </c>
      <c r="O12" t="n">
        <v>26201.54</v>
      </c>
      <c r="P12" t="n">
        <v>218.3</v>
      </c>
      <c r="Q12" t="n">
        <v>198.05</v>
      </c>
      <c r="R12" t="n">
        <v>36.81</v>
      </c>
      <c r="S12" t="n">
        <v>21.27</v>
      </c>
      <c r="T12" t="n">
        <v>5011.25</v>
      </c>
      <c r="U12" t="n">
        <v>0.58</v>
      </c>
      <c r="V12" t="n">
        <v>0.76</v>
      </c>
      <c r="W12" t="n">
        <v>0.13</v>
      </c>
      <c r="X12" t="n">
        <v>0.3</v>
      </c>
      <c r="Y12" t="n">
        <v>0.5</v>
      </c>
      <c r="Z12" t="n">
        <v>10</v>
      </c>
      <c r="AA12" t="n">
        <v>488.4053709009509</v>
      </c>
      <c r="AB12" t="n">
        <v>668.2577753909404</v>
      </c>
      <c r="AC12" t="n">
        <v>604.4801912133066</v>
      </c>
      <c r="AD12" t="n">
        <v>488405.3709009509</v>
      </c>
      <c r="AE12" t="n">
        <v>668257.7753909404</v>
      </c>
      <c r="AF12" t="n">
        <v>1.22603607026373e-06</v>
      </c>
      <c r="AG12" t="n">
        <v>17</v>
      </c>
      <c r="AH12" t="n">
        <v>604480.1912133066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5.2862</v>
      </c>
      <c r="E13" t="n">
        <v>18.92</v>
      </c>
      <c r="F13" t="n">
        <v>15.86</v>
      </c>
      <c r="G13" t="n">
        <v>67.95</v>
      </c>
      <c r="H13" t="n">
        <v>1</v>
      </c>
      <c r="I13" t="n">
        <v>14</v>
      </c>
      <c r="J13" t="n">
        <v>212.16</v>
      </c>
      <c r="K13" t="n">
        <v>54.38</v>
      </c>
      <c r="L13" t="n">
        <v>12</v>
      </c>
      <c r="M13" t="n">
        <v>12</v>
      </c>
      <c r="N13" t="n">
        <v>45.78</v>
      </c>
      <c r="O13" t="n">
        <v>26400.51</v>
      </c>
      <c r="P13" t="n">
        <v>217.3</v>
      </c>
      <c r="Q13" t="n">
        <v>198.05</v>
      </c>
      <c r="R13" t="n">
        <v>35.4</v>
      </c>
      <c r="S13" t="n">
        <v>21.27</v>
      </c>
      <c r="T13" t="n">
        <v>4318.69</v>
      </c>
      <c r="U13" t="n">
        <v>0.6</v>
      </c>
      <c r="V13" t="n">
        <v>0.76</v>
      </c>
      <c r="W13" t="n">
        <v>0.13</v>
      </c>
      <c r="X13" t="n">
        <v>0.26</v>
      </c>
      <c r="Y13" t="n">
        <v>0.5</v>
      </c>
      <c r="Z13" t="n">
        <v>10</v>
      </c>
      <c r="AA13" t="n">
        <v>485.2096731734733</v>
      </c>
      <c r="AB13" t="n">
        <v>663.885280775972</v>
      </c>
      <c r="AC13" t="n">
        <v>600.5250013475562</v>
      </c>
      <c r="AD13" t="n">
        <v>485209.6731734733</v>
      </c>
      <c r="AE13" t="n">
        <v>663885.2807759719</v>
      </c>
      <c r="AF13" t="n">
        <v>1.23387881708642e-06</v>
      </c>
      <c r="AG13" t="n">
        <v>17</v>
      </c>
      <c r="AH13" t="n">
        <v>600525.0013475562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5.3042</v>
      </c>
      <c r="E14" t="n">
        <v>18.85</v>
      </c>
      <c r="F14" t="n">
        <v>15.83</v>
      </c>
      <c r="G14" t="n">
        <v>73.06999999999999</v>
      </c>
      <c r="H14" t="n">
        <v>1.08</v>
      </c>
      <c r="I14" t="n">
        <v>13</v>
      </c>
      <c r="J14" t="n">
        <v>213.78</v>
      </c>
      <c r="K14" t="n">
        <v>54.38</v>
      </c>
      <c r="L14" t="n">
        <v>13</v>
      </c>
      <c r="M14" t="n">
        <v>11</v>
      </c>
      <c r="N14" t="n">
        <v>46.4</v>
      </c>
      <c r="O14" t="n">
        <v>26600.32</v>
      </c>
      <c r="P14" t="n">
        <v>216.94</v>
      </c>
      <c r="Q14" t="n">
        <v>198.04</v>
      </c>
      <c r="R14" t="n">
        <v>34.54</v>
      </c>
      <c r="S14" t="n">
        <v>21.27</v>
      </c>
      <c r="T14" t="n">
        <v>3895.12</v>
      </c>
      <c r="U14" t="n">
        <v>0.62</v>
      </c>
      <c r="V14" t="n">
        <v>0.77</v>
      </c>
      <c r="W14" t="n">
        <v>0.13</v>
      </c>
      <c r="X14" t="n">
        <v>0.24</v>
      </c>
      <c r="Y14" t="n">
        <v>0.5</v>
      </c>
      <c r="Z14" t="n">
        <v>10</v>
      </c>
      <c r="AA14" t="n">
        <v>483.6507005525497</v>
      </c>
      <c r="AB14" t="n">
        <v>661.7522256590062</v>
      </c>
      <c r="AC14" t="n">
        <v>598.5955220171919</v>
      </c>
      <c r="AD14" t="n">
        <v>483650.7005525497</v>
      </c>
      <c r="AE14" t="n">
        <v>661752.2256590062</v>
      </c>
      <c r="AF14" t="n">
        <v>1.238080288598575e-06</v>
      </c>
      <c r="AG14" t="n">
        <v>17</v>
      </c>
      <c r="AH14" t="n">
        <v>598595.5220171919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5.3021</v>
      </c>
      <c r="E15" t="n">
        <v>18.86</v>
      </c>
      <c r="F15" t="n">
        <v>15.84</v>
      </c>
      <c r="G15" t="n">
        <v>73.09999999999999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216.45</v>
      </c>
      <c r="Q15" t="n">
        <v>198.04</v>
      </c>
      <c r="R15" t="n">
        <v>35.11</v>
      </c>
      <c r="S15" t="n">
        <v>21.27</v>
      </c>
      <c r="T15" t="n">
        <v>4180.45</v>
      </c>
      <c r="U15" t="n">
        <v>0.61</v>
      </c>
      <c r="V15" t="n">
        <v>0.77</v>
      </c>
      <c r="W15" t="n">
        <v>0.12</v>
      </c>
      <c r="X15" t="n">
        <v>0.24</v>
      </c>
      <c r="Y15" t="n">
        <v>0.5</v>
      </c>
      <c r="Z15" t="n">
        <v>10</v>
      </c>
      <c r="AA15" t="n">
        <v>483.3193243841873</v>
      </c>
      <c r="AB15" t="n">
        <v>661.2988221661682</v>
      </c>
      <c r="AC15" t="n">
        <v>598.1853907173545</v>
      </c>
      <c r="AD15" t="n">
        <v>483319.3243841873</v>
      </c>
      <c r="AE15" t="n">
        <v>661298.8221661681</v>
      </c>
      <c r="AF15" t="n">
        <v>1.237590116922157e-06</v>
      </c>
      <c r="AG15" t="n">
        <v>17</v>
      </c>
      <c r="AH15" t="n">
        <v>598185.3907173545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5.317</v>
      </c>
      <c r="E16" t="n">
        <v>18.81</v>
      </c>
      <c r="F16" t="n">
        <v>15.82</v>
      </c>
      <c r="G16" t="n">
        <v>79.12</v>
      </c>
      <c r="H16" t="n">
        <v>1.23</v>
      </c>
      <c r="I16" t="n">
        <v>12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216.66</v>
      </c>
      <c r="Q16" t="n">
        <v>198.05</v>
      </c>
      <c r="R16" t="n">
        <v>34.46</v>
      </c>
      <c r="S16" t="n">
        <v>21.27</v>
      </c>
      <c r="T16" t="n">
        <v>3860.06</v>
      </c>
      <c r="U16" t="n">
        <v>0.62</v>
      </c>
      <c r="V16" t="n">
        <v>0.77</v>
      </c>
      <c r="W16" t="n">
        <v>0.13</v>
      </c>
      <c r="X16" t="n">
        <v>0.23</v>
      </c>
      <c r="Y16" t="n">
        <v>0.5</v>
      </c>
      <c r="Z16" t="n">
        <v>10</v>
      </c>
      <c r="AA16" t="n">
        <v>482.5818930194817</v>
      </c>
      <c r="AB16" t="n">
        <v>660.2898360398021</v>
      </c>
      <c r="AC16" t="n">
        <v>597.2727008107679</v>
      </c>
      <c r="AD16" t="n">
        <v>482581.8930194817</v>
      </c>
      <c r="AE16" t="n">
        <v>660289.8360398022</v>
      </c>
      <c r="AF16" t="n">
        <v>1.241068001673886e-06</v>
      </c>
      <c r="AG16" t="n">
        <v>17</v>
      </c>
      <c r="AH16" t="n">
        <v>597272.7008107679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5.3336</v>
      </c>
      <c r="E17" t="n">
        <v>18.75</v>
      </c>
      <c r="F17" t="n">
        <v>15.8</v>
      </c>
      <c r="G17" t="n">
        <v>86.20999999999999</v>
      </c>
      <c r="H17" t="n">
        <v>1.3</v>
      </c>
      <c r="I17" t="n">
        <v>11</v>
      </c>
      <c r="J17" t="n">
        <v>218.68</v>
      </c>
      <c r="K17" t="n">
        <v>54.38</v>
      </c>
      <c r="L17" t="n">
        <v>16</v>
      </c>
      <c r="M17" t="n">
        <v>9</v>
      </c>
      <c r="N17" t="n">
        <v>48.31</v>
      </c>
      <c r="O17" t="n">
        <v>27204.98</v>
      </c>
      <c r="P17" t="n">
        <v>215.97</v>
      </c>
      <c r="Q17" t="n">
        <v>198.06</v>
      </c>
      <c r="R17" t="n">
        <v>33.9</v>
      </c>
      <c r="S17" t="n">
        <v>21.27</v>
      </c>
      <c r="T17" t="n">
        <v>3583.07</v>
      </c>
      <c r="U17" t="n">
        <v>0.63</v>
      </c>
      <c r="V17" t="n">
        <v>0.77</v>
      </c>
      <c r="W17" t="n">
        <v>0.12</v>
      </c>
      <c r="X17" t="n">
        <v>0.21</v>
      </c>
      <c r="Y17" t="n">
        <v>0.5</v>
      </c>
      <c r="Z17" t="n">
        <v>10</v>
      </c>
      <c r="AA17" t="n">
        <v>480.8340751807759</v>
      </c>
      <c r="AB17" t="n">
        <v>657.8983945646039</v>
      </c>
      <c r="AC17" t="n">
        <v>595.1094951535536</v>
      </c>
      <c r="AD17" t="n">
        <v>480834.075180776</v>
      </c>
      <c r="AE17" t="n">
        <v>657898.3945646039</v>
      </c>
      <c r="AF17" t="n">
        <v>1.244942692068429e-06</v>
      </c>
      <c r="AG17" t="n">
        <v>17</v>
      </c>
      <c r="AH17" t="n">
        <v>595109.4951535536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5.334</v>
      </c>
      <c r="E18" t="n">
        <v>18.75</v>
      </c>
      <c r="F18" t="n">
        <v>15.8</v>
      </c>
      <c r="G18" t="n">
        <v>86.2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215.86</v>
      </c>
      <c r="Q18" t="n">
        <v>198.04</v>
      </c>
      <c r="R18" t="n">
        <v>33.78</v>
      </c>
      <c r="S18" t="n">
        <v>21.27</v>
      </c>
      <c r="T18" t="n">
        <v>3523.2</v>
      </c>
      <c r="U18" t="n">
        <v>0.63</v>
      </c>
      <c r="V18" t="n">
        <v>0.77</v>
      </c>
      <c r="W18" t="n">
        <v>0.13</v>
      </c>
      <c r="X18" t="n">
        <v>0.21</v>
      </c>
      <c r="Y18" t="n">
        <v>0.5</v>
      </c>
      <c r="Z18" t="n">
        <v>10</v>
      </c>
      <c r="AA18" t="n">
        <v>480.6992857934854</v>
      </c>
      <c r="AB18" t="n">
        <v>657.7139697784251</v>
      </c>
      <c r="AC18" t="n">
        <v>594.9426716101257</v>
      </c>
      <c r="AD18" t="n">
        <v>480699.2857934855</v>
      </c>
      <c r="AE18" t="n">
        <v>657713.9697784251</v>
      </c>
      <c r="AF18" t="n">
        <v>1.245036058102032e-06</v>
      </c>
      <c r="AG18" t="n">
        <v>17</v>
      </c>
      <c r="AH18" t="n">
        <v>594942.6716101257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5.3548</v>
      </c>
      <c r="E19" t="n">
        <v>18.67</v>
      </c>
      <c r="F19" t="n">
        <v>15.77</v>
      </c>
      <c r="G19" t="n">
        <v>94.61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215.88</v>
      </c>
      <c r="Q19" t="n">
        <v>198.04</v>
      </c>
      <c r="R19" t="n">
        <v>32.53</v>
      </c>
      <c r="S19" t="n">
        <v>21.27</v>
      </c>
      <c r="T19" t="n">
        <v>2900.66</v>
      </c>
      <c r="U19" t="n">
        <v>0.65</v>
      </c>
      <c r="V19" t="n">
        <v>0.77</v>
      </c>
      <c r="W19" t="n">
        <v>0.13</v>
      </c>
      <c r="X19" t="n">
        <v>0.17</v>
      </c>
      <c r="Y19" t="n">
        <v>0.5</v>
      </c>
      <c r="Z19" t="n">
        <v>10</v>
      </c>
      <c r="AA19" t="n">
        <v>479.3991341569304</v>
      </c>
      <c r="AB19" t="n">
        <v>655.9350449506484</v>
      </c>
      <c r="AC19" t="n">
        <v>593.3335248711753</v>
      </c>
      <c r="AD19" t="n">
        <v>479399.1341569304</v>
      </c>
      <c r="AE19" t="n">
        <v>655935.0449506483</v>
      </c>
      <c r="AF19" t="n">
        <v>1.249891091849412e-06</v>
      </c>
      <c r="AG19" t="n">
        <v>17</v>
      </c>
      <c r="AH19" t="n">
        <v>593333.5248711753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5.352</v>
      </c>
      <c r="E20" t="n">
        <v>18.68</v>
      </c>
      <c r="F20" t="n">
        <v>15.78</v>
      </c>
      <c r="G20" t="n">
        <v>94.67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215.07</v>
      </c>
      <c r="Q20" t="n">
        <v>198.04</v>
      </c>
      <c r="R20" t="n">
        <v>33.09</v>
      </c>
      <c r="S20" t="n">
        <v>21.27</v>
      </c>
      <c r="T20" t="n">
        <v>3184.31</v>
      </c>
      <c r="U20" t="n">
        <v>0.64</v>
      </c>
      <c r="V20" t="n">
        <v>0.77</v>
      </c>
      <c r="W20" t="n">
        <v>0.12</v>
      </c>
      <c r="X20" t="n">
        <v>0.18</v>
      </c>
      <c r="Y20" t="n">
        <v>0.5</v>
      </c>
      <c r="Z20" t="n">
        <v>10</v>
      </c>
      <c r="AA20" t="n">
        <v>478.7829655171088</v>
      </c>
      <c r="AB20" t="n">
        <v>655.0919758342025</v>
      </c>
      <c r="AC20" t="n">
        <v>592.570917087948</v>
      </c>
      <c r="AD20" t="n">
        <v>478782.9655171088</v>
      </c>
      <c r="AE20" t="n">
        <v>655091.9758342025</v>
      </c>
      <c r="AF20" t="n">
        <v>1.249237529614188e-06</v>
      </c>
      <c r="AG20" t="n">
        <v>17</v>
      </c>
      <c r="AH20" t="n">
        <v>592570.9170879481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5.3686</v>
      </c>
      <c r="E21" t="n">
        <v>18.63</v>
      </c>
      <c r="F21" t="n">
        <v>15.76</v>
      </c>
      <c r="G21" t="n">
        <v>105.07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215.06</v>
      </c>
      <c r="Q21" t="n">
        <v>198.04</v>
      </c>
      <c r="R21" t="n">
        <v>32.42</v>
      </c>
      <c r="S21" t="n">
        <v>21.27</v>
      </c>
      <c r="T21" t="n">
        <v>2852.32</v>
      </c>
      <c r="U21" t="n">
        <v>0.66</v>
      </c>
      <c r="V21" t="n">
        <v>0.77</v>
      </c>
      <c r="W21" t="n">
        <v>0.12</v>
      </c>
      <c r="X21" t="n">
        <v>0.17</v>
      </c>
      <c r="Y21" t="n">
        <v>0.5</v>
      </c>
      <c r="Z21" t="n">
        <v>10</v>
      </c>
      <c r="AA21" t="n">
        <v>477.7475806490894</v>
      </c>
      <c r="AB21" t="n">
        <v>653.6753165798217</v>
      </c>
      <c r="AC21" t="n">
        <v>591.2894618045117</v>
      </c>
      <c r="AD21" t="n">
        <v>477747.5806490894</v>
      </c>
      <c r="AE21" t="n">
        <v>653675.3165798218</v>
      </c>
      <c r="AF21" t="n">
        <v>1.253112220008731e-06</v>
      </c>
      <c r="AG21" t="n">
        <v>17</v>
      </c>
      <c r="AH21" t="n">
        <v>591289.4618045117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5.3684</v>
      </c>
      <c r="E22" t="n">
        <v>18.63</v>
      </c>
      <c r="F22" t="n">
        <v>15.76</v>
      </c>
      <c r="G22" t="n">
        <v>105.07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214.82</v>
      </c>
      <c r="Q22" t="n">
        <v>198.04</v>
      </c>
      <c r="R22" t="n">
        <v>32.49</v>
      </c>
      <c r="S22" t="n">
        <v>21.27</v>
      </c>
      <c r="T22" t="n">
        <v>2887.32</v>
      </c>
      <c r="U22" t="n">
        <v>0.65</v>
      </c>
      <c r="V22" t="n">
        <v>0.77</v>
      </c>
      <c r="W22" t="n">
        <v>0.12</v>
      </c>
      <c r="X22" t="n">
        <v>0.17</v>
      </c>
      <c r="Y22" t="n">
        <v>0.5</v>
      </c>
      <c r="Z22" t="n">
        <v>10</v>
      </c>
      <c r="AA22" t="n">
        <v>477.5153863676915</v>
      </c>
      <c r="AB22" t="n">
        <v>653.3576181203244</v>
      </c>
      <c r="AC22" t="n">
        <v>591.0020840400963</v>
      </c>
      <c r="AD22" t="n">
        <v>477515.3863676914</v>
      </c>
      <c r="AE22" t="n">
        <v>653357.6181203244</v>
      </c>
      <c r="AF22" t="n">
        <v>1.253065536991929e-06</v>
      </c>
      <c r="AG22" t="n">
        <v>17</v>
      </c>
      <c r="AH22" t="n">
        <v>591002.0840400963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5.388</v>
      </c>
      <c r="E23" t="n">
        <v>18.56</v>
      </c>
      <c r="F23" t="n">
        <v>15.73</v>
      </c>
      <c r="G23" t="n">
        <v>117.99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213.8</v>
      </c>
      <c r="Q23" t="n">
        <v>198.04</v>
      </c>
      <c r="R23" t="n">
        <v>31.52</v>
      </c>
      <c r="S23" t="n">
        <v>21.27</v>
      </c>
      <c r="T23" t="n">
        <v>2408.64</v>
      </c>
      <c r="U23" t="n">
        <v>0.67</v>
      </c>
      <c r="V23" t="n">
        <v>0.77</v>
      </c>
      <c r="W23" t="n">
        <v>0.12</v>
      </c>
      <c r="X23" t="n">
        <v>0.14</v>
      </c>
      <c r="Y23" t="n">
        <v>0.5</v>
      </c>
      <c r="Z23" t="n">
        <v>10</v>
      </c>
      <c r="AA23" t="n">
        <v>475.2513936499378</v>
      </c>
      <c r="AB23" t="n">
        <v>650.2599234035845</v>
      </c>
      <c r="AC23" t="n">
        <v>588.2000289594801</v>
      </c>
      <c r="AD23" t="n">
        <v>475251.3936499378</v>
      </c>
      <c r="AE23" t="n">
        <v>650259.9234035845</v>
      </c>
      <c r="AF23" t="n">
        <v>1.257640472638498e-06</v>
      </c>
      <c r="AG23" t="n">
        <v>17</v>
      </c>
      <c r="AH23" t="n">
        <v>588200.02895948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5.3895</v>
      </c>
      <c r="E24" t="n">
        <v>18.55</v>
      </c>
      <c r="F24" t="n">
        <v>15.73</v>
      </c>
      <c r="G24" t="n">
        <v>117.95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214.2</v>
      </c>
      <c r="Q24" t="n">
        <v>198.04</v>
      </c>
      <c r="R24" t="n">
        <v>31.44</v>
      </c>
      <c r="S24" t="n">
        <v>21.27</v>
      </c>
      <c r="T24" t="n">
        <v>2366.82</v>
      </c>
      <c r="U24" t="n">
        <v>0.68</v>
      </c>
      <c r="V24" t="n">
        <v>0.77</v>
      </c>
      <c r="W24" t="n">
        <v>0.12</v>
      </c>
      <c r="X24" t="n">
        <v>0.13</v>
      </c>
      <c r="Y24" t="n">
        <v>0.5</v>
      </c>
      <c r="Z24" t="n">
        <v>10</v>
      </c>
      <c r="AA24" t="n">
        <v>475.5731007913562</v>
      </c>
      <c r="AB24" t="n">
        <v>650.7000973071904</v>
      </c>
      <c r="AC24" t="n">
        <v>588.5981932835138</v>
      </c>
      <c r="AD24" t="n">
        <v>475573.1007913562</v>
      </c>
      <c r="AE24" t="n">
        <v>650700.0973071904</v>
      </c>
      <c r="AF24" t="n">
        <v>1.257990595264511e-06</v>
      </c>
      <c r="AG24" t="n">
        <v>17</v>
      </c>
      <c r="AH24" t="n">
        <v>588598.1932835138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5.3844</v>
      </c>
      <c r="E25" t="n">
        <v>18.57</v>
      </c>
      <c r="F25" t="n">
        <v>15.74</v>
      </c>
      <c r="G25" t="n">
        <v>118.08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214.62</v>
      </c>
      <c r="Q25" t="n">
        <v>198.04</v>
      </c>
      <c r="R25" t="n">
        <v>31.99</v>
      </c>
      <c r="S25" t="n">
        <v>21.27</v>
      </c>
      <c r="T25" t="n">
        <v>2643.46</v>
      </c>
      <c r="U25" t="n">
        <v>0.66</v>
      </c>
      <c r="V25" t="n">
        <v>0.77</v>
      </c>
      <c r="W25" t="n">
        <v>0.12</v>
      </c>
      <c r="X25" t="n">
        <v>0.15</v>
      </c>
      <c r="Y25" t="n">
        <v>0.5</v>
      </c>
      <c r="Z25" t="n">
        <v>10</v>
      </c>
      <c r="AA25" t="n">
        <v>476.3280745027823</v>
      </c>
      <c r="AB25" t="n">
        <v>651.7330856462532</v>
      </c>
      <c r="AC25" t="n">
        <v>589.5325946653046</v>
      </c>
      <c r="AD25" t="n">
        <v>476328.0745027823</v>
      </c>
      <c r="AE25" t="n">
        <v>651733.0856462532</v>
      </c>
      <c r="AF25" t="n">
        <v>1.256800178336067e-06</v>
      </c>
      <c r="AG25" t="n">
        <v>17</v>
      </c>
      <c r="AH25" t="n">
        <v>589532.5946653046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5.3837</v>
      </c>
      <c r="E26" t="n">
        <v>18.57</v>
      </c>
      <c r="F26" t="n">
        <v>15.75</v>
      </c>
      <c r="G26" t="n">
        <v>118.1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213.51</v>
      </c>
      <c r="Q26" t="n">
        <v>198.05</v>
      </c>
      <c r="R26" t="n">
        <v>32.05</v>
      </c>
      <c r="S26" t="n">
        <v>21.27</v>
      </c>
      <c r="T26" t="n">
        <v>2672.28</v>
      </c>
      <c r="U26" t="n">
        <v>0.66</v>
      </c>
      <c r="V26" t="n">
        <v>0.77</v>
      </c>
      <c r="W26" t="n">
        <v>0.12</v>
      </c>
      <c r="X26" t="n">
        <v>0.15</v>
      </c>
      <c r="Y26" t="n">
        <v>0.5</v>
      </c>
      <c r="Z26" t="n">
        <v>10</v>
      </c>
      <c r="AA26" t="n">
        <v>475.295085660427</v>
      </c>
      <c r="AB26" t="n">
        <v>650.3197047398912</v>
      </c>
      <c r="AC26" t="n">
        <v>588.2541048489533</v>
      </c>
      <c r="AD26" t="n">
        <v>475295.085660427</v>
      </c>
      <c r="AE26" t="n">
        <v>650319.7047398912</v>
      </c>
      <c r="AF26" t="n">
        <v>1.256636787777261e-06</v>
      </c>
      <c r="AG26" t="n">
        <v>17</v>
      </c>
      <c r="AH26" t="n">
        <v>588254.1048489533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5.4045</v>
      </c>
      <c r="E27" t="n">
        <v>18.5</v>
      </c>
      <c r="F27" t="n">
        <v>15.71</v>
      </c>
      <c r="G27" t="n">
        <v>134.69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5</v>
      </c>
      <c r="N27" t="n">
        <v>55.14</v>
      </c>
      <c r="O27" t="n">
        <v>29280.69</v>
      </c>
      <c r="P27" t="n">
        <v>213.15</v>
      </c>
      <c r="Q27" t="n">
        <v>198.04</v>
      </c>
      <c r="R27" t="n">
        <v>30.98</v>
      </c>
      <c r="S27" t="n">
        <v>21.27</v>
      </c>
      <c r="T27" t="n">
        <v>2140.51</v>
      </c>
      <c r="U27" t="n">
        <v>0.6899999999999999</v>
      </c>
      <c r="V27" t="n">
        <v>0.77</v>
      </c>
      <c r="W27" t="n">
        <v>0.12</v>
      </c>
      <c r="X27" t="n">
        <v>0.12</v>
      </c>
      <c r="Y27" t="n">
        <v>0.5</v>
      </c>
      <c r="Z27" t="n">
        <v>10</v>
      </c>
      <c r="AA27" t="n">
        <v>473.5947617555719</v>
      </c>
      <c r="AB27" t="n">
        <v>647.9932465602719</v>
      </c>
      <c r="AC27" t="n">
        <v>586.1496805727922</v>
      </c>
      <c r="AD27" t="n">
        <v>473594.7617555719</v>
      </c>
      <c r="AE27" t="n">
        <v>647993.2465602719</v>
      </c>
      <c r="AF27" t="n">
        <v>1.261491821524641e-06</v>
      </c>
      <c r="AG27" t="n">
        <v>17</v>
      </c>
      <c r="AH27" t="n">
        <v>586149.6805727923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5.4128</v>
      </c>
      <c r="E28" t="n">
        <v>18.47</v>
      </c>
      <c r="F28" t="n">
        <v>15.69</v>
      </c>
      <c r="G28" t="n">
        <v>134.45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5</v>
      </c>
      <c r="N28" t="n">
        <v>55.86</v>
      </c>
      <c r="O28" t="n">
        <v>29493.67</v>
      </c>
      <c r="P28" t="n">
        <v>213.14</v>
      </c>
      <c r="Q28" t="n">
        <v>198.05</v>
      </c>
      <c r="R28" t="n">
        <v>30.02</v>
      </c>
      <c r="S28" t="n">
        <v>21.27</v>
      </c>
      <c r="T28" t="n">
        <v>1661.59</v>
      </c>
      <c r="U28" t="n">
        <v>0.71</v>
      </c>
      <c r="V28" t="n">
        <v>0.77</v>
      </c>
      <c r="W28" t="n">
        <v>0.12</v>
      </c>
      <c r="X28" t="n">
        <v>0.09</v>
      </c>
      <c r="Y28" t="n">
        <v>0.5</v>
      </c>
      <c r="Z28" t="n">
        <v>10</v>
      </c>
      <c r="AA28" t="n">
        <v>473.034008915909</v>
      </c>
      <c r="AB28" t="n">
        <v>647.225999786376</v>
      </c>
      <c r="AC28" t="n">
        <v>585.4556587541593</v>
      </c>
      <c r="AD28" t="n">
        <v>473034.008915909</v>
      </c>
      <c r="AE28" t="n">
        <v>647225.9997863759</v>
      </c>
      <c r="AF28" t="n">
        <v>1.263429166721912e-06</v>
      </c>
      <c r="AG28" t="n">
        <v>17</v>
      </c>
      <c r="AH28" t="n">
        <v>585455.6587541593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5.4035</v>
      </c>
      <c r="E29" t="n">
        <v>18.51</v>
      </c>
      <c r="F29" t="n">
        <v>15.72</v>
      </c>
      <c r="G29" t="n">
        <v>134.72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213.92</v>
      </c>
      <c r="Q29" t="n">
        <v>198.04</v>
      </c>
      <c r="R29" t="n">
        <v>31.11</v>
      </c>
      <c r="S29" t="n">
        <v>21.27</v>
      </c>
      <c r="T29" t="n">
        <v>2207.11</v>
      </c>
      <c r="U29" t="n">
        <v>0.68</v>
      </c>
      <c r="V29" t="n">
        <v>0.77</v>
      </c>
      <c r="W29" t="n">
        <v>0.12</v>
      </c>
      <c r="X29" t="n">
        <v>0.12</v>
      </c>
      <c r="Y29" t="n">
        <v>0.5</v>
      </c>
      <c r="Z29" t="n">
        <v>10</v>
      </c>
      <c r="AA29" t="n">
        <v>474.4748872898412</v>
      </c>
      <c r="AB29" t="n">
        <v>649.1974731446574</v>
      </c>
      <c r="AC29" t="n">
        <v>587.2389774621066</v>
      </c>
      <c r="AD29" t="n">
        <v>474474.8872898412</v>
      </c>
      <c r="AE29" t="n">
        <v>649197.4731446573</v>
      </c>
      <c r="AF29" t="n">
        <v>1.261258406440632e-06</v>
      </c>
      <c r="AG29" t="n">
        <v>17</v>
      </c>
      <c r="AH29" t="n">
        <v>587238.9774621066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5.4032</v>
      </c>
      <c r="E30" t="n">
        <v>18.51</v>
      </c>
      <c r="F30" t="n">
        <v>15.72</v>
      </c>
      <c r="G30" t="n">
        <v>134.73</v>
      </c>
      <c r="H30" t="n">
        <v>2.14</v>
      </c>
      <c r="I30" t="n">
        <v>7</v>
      </c>
      <c r="J30" t="n">
        <v>240.72</v>
      </c>
      <c r="K30" t="n">
        <v>54.38</v>
      </c>
      <c r="L30" t="n">
        <v>29</v>
      </c>
      <c r="M30" t="n">
        <v>5</v>
      </c>
      <c r="N30" t="n">
        <v>57.34</v>
      </c>
      <c r="O30" t="n">
        <v>29922.88</v>
      </c>
      <c r="P30" t="n">
        <v>213.26</v>
      </c>
      <c r="Q30" t="n">
        <v>198.04</v>
      </c>
      <c r="R30" t="n">
        <v>31.2</v>
      </c>
      <c r="S30" t="n">
        <v>21.27</v>
      </c>
      <c r="T30" t="n">
        <v>2253.4</v>
      </c>
      <c r="U30" t="n">
        <v>0.68</v>
      </c>
      <c r="V30" t="n">
        <v>0.77</v>
      </c>
      <c r="W30" t="n">
        <v>0.12</v>
      </c>
      <c r="X30" t="n">
        <v>0.12</v>
      </c>
      <c r="Y30" t="n">
        <v>0.5</v>
      </c>
      <c r="Z30" t="n">
        <v>10</v>
      </c>
      <c r="AA30" t="n">
        <v>473.8265053960599</v>
      </c>
      <c r="AB30" t="n">
        <v>648.3103284329954</v>
      </c>
      <c r="AC30" t="n">
        <v>586.4365005966104</v>
      </c>
      <c r="AD30" t="n">
        <v>473826.5053960599</v>
      </c>
      <c r="AE30" t="n">
        <v>648310.3284329955</v>
      </c>
      <c r="AF30" t="n">
        <v>1.26118838191543e-06</v>
      </c>
      <c r="AG30" t="n">
        <v>17</v>
      </c>
      <c r="AH30" t="n">
        <v>586436.5005966104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5.4029</v>
      </c>
      <c r="E31" t="n">
        <v>18.51</v>
      </c>
      <c r="F31" t="n">
        <v>15.72</v>
      </c>
      <c r="G31" t="n">
        <v>134.74</v>
      </c>
      <c r="H31" t="n">
        <v>2.2</v>
      </c>
      <c r="I31" t="n">
        <v>7</v>
      </c>
      <c r="J31" t="n">
        <v>242.47</v>
      </c>
      <c r="K31" t="n">
        <v>54.38</v>
      </c>
      <c r="L31" t="n">
        <v>30</v>
      </c>
      <c r="M31" t="n">
        <v>5</v>
      </c>
      <c r="N31" t="n">
        <v>58.1</v>
      </c>
      <c r="O31" t="n">
        <v>30139.04</v>
      </c>
      <c r="P31" t="n">
        <v>212.64</v>
      </c>
      <c r="Q31" t="n">
        <v>198.04</v>
      </c>
      <c r="R31" t="n">
        <v>31.2</v>
      </c>
      <c r="S31" t="n">
        <v>21.27</v>
      </c>
      <c r="T31" t="n">
        <v>2255.27</v>
      </c>
      <c r="U31" t="n">
        <v>0.68</v>
      </c>
      <c r="V31" t="n">
        <v>0.77</v>
      </c>
      <c r="W31" t="n">
        <v>0.12</v>
      </c>
      <c r="X31" t="n">
        <v>0.13</v>
      </c>
      <c r="Y31" t="n">
        <v>0.5</v>
      </c>
      <c r="Z31" t="n">
        <v>10</v>
      </c>
      <c r="AA31" t="n">
        <v>473.2183406659394</v>
      </c>
      <c r="AB31" t="n">
        <v>647.4782106189101</v>
      </c>
      <c r="AC31" t="n">
        <v>585.6837989388166</v>
      </c>
      <c r="AD31" t="n">
        <v>473218.3406659394</v>
      </c>
      <c r="AE31" t="n">
        <v>647478.2106189101</v>
      </c>
      <c r="AF31" t="n">
        <v>1.261118357390227e-06</v>
      </c>
      <c r="AG31" t="n">
        <v>17</v>
      </c>
      <c r="AH31" t="n">
        <v>585683.7989388166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5.4242</v>
      </c>
      <c r="E32" t="n">
        <v>18.44</v>
      </c>
      <c r="F32" t="n">
        <v>15.69</v>
      </c>
      <c r="G32" t="n">
        <v>156.86</v>
      </c>
      <c r="H32" t="n">
        <v>2.26</v>
      </c>
      <c r="I32" t="n">
        <v>6</v>
      </c>
      <c r="J32" t="n">
        <v>244.23</v>
      </c>
      <c r="K32" t="n">
        <v>54.38</v>
      </c>
      <c r="L32" t="n">
        <v>31</v>
      </c>
      <c r="M32" t="n">
        <v>4</v>
      </c>
      <c r="N32" t="n">
        <v>58.86</v>
      </c>
      <c r="O32" t="n">
        <v>30356.28</v>
      </c>
      <c r="P32" t="n">
        <v>211.88</v>
      </c>
      <c r="Q32" t="n">
        <v>198.04</v>
      </c>
      <c r="R32" t="n">
        <v>29.99</v>
      </c>
      <c r="S32" t="n">
        <v>21.27</v>
      </c>
      <c r="T32" t="n">
        <v>1651.74</v>
      </c>
      <c r="U32" t="n">
        <v>0.71</v>
      </c>
      <c r="V32" t="n">
        <v>0.77</v>
      </c>
      <c r="W32" t="n">
        <v>0.12</v>
      </c>
      <c r="X32" t="n">
        <v>0.09</v>
      </c>
      <c r="Y32" t="n">
        <v>0.5</v>
      </c>
      <c r="Z32" t="n">
        <v>10</v>
      </c>
      <c r="AA32" t="n">
        <v>471.1539243323704</v>
      </c>
      <c r="AB32" t="n">
        <v>644.6535851157003</v>
      </c>
      <c r="AC32" t="n">
        <v>583.1287517292465</v>
      </c>
      <c r="AD32" t="n">
        <v>471153.9243323704</v>
      </c>
      <c r="AE32" t="n">
        <v>644653.5851157003</v>
      </c>
      <c r="AF32" t="n">
        <v>1.266090098679611e-06</v>
      </c>
      <c r="AG32" t="n">
        <v>17</v>
      </c>
      <c r="AH32" t="n">
        <v>583128.7517292465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5.421</v>
      </c>
      <c r="E33" t="n">
        <v>18.45</v>
      </c>
      <c r="F33" t="n">
        <v>15.7</v>
      </c>
      <c r="G33" t="n">
        <v>156.97</v>
      </c>
      <c r="H33" t="n">
        <v>2.31</v>
      </c>
      <c r="I33" t="n">
        <v>6</v>
      </c>
      <c r="J33" t="n">
        <v>246</v>
      </c>
      <c r="K33" t="n">
        <v>54.38</v>
      </c>
      <c r="L33" t="n">
        <v>32</v>
      </c>
      <c r="M33" t="n">
        <v>4</v>
      </c>
      <c r="N33" t="n">
        <v>59.63</v>
      </c>
      <c r="O33" t="n">
        <v>30574.64</v>
      </c>
      <c r="P33" t="n">
        <v>212.92</v>
      </c>
      <c r="Q33" t="n">
        <v>198.04</v>
      </c>
      <c r="R33" t="n">
        <v>30.54</v>
      </c>
      <c r="S33" t="n">
        <v>21.27</v>
      </c>
      <c r="T33" t="n">
        <v>1926.27</v>
      </c>
      <c r="U33" t="n">
        <v>0.7</v>
      </c>
      <c r="V33" t="n">
        <v>0.77</v>
      </c>
      <c r="W33" t="n">
        <v>0.12</v>
      </c>
      <c r="X33" t="n">
        <v>0.1</v>
      </c>
      <c r="Y33" t="n">
        <v>0.5</v>
      </c>
      <c r="Z33" t="n">
        <v>10</v>
      </c>
      <c r="AA33" t="n">
        <v>472.4199788038962</v>
      </c>
      <c r="AB33" t="n">
        <v>646.3858566980232</v>
      </c>
      <c r="AC33" t="n">
        <v>584.6956977430107</v>
      </c>
      <c r="AD33" t="n">
        <v>472419.9788038962</v>
      </c>
      <c r="AE33" t="n">
        <v>646385.8566980232</v>
      </c>
      <c r="AF33" t="n">
        <v>1.265343170410783e-06</v>
      </c>
      <c r="AG33" t="n">
        <v>17</v>
      </c>
      <c r="AH33" t="n">
        <v>584695.6977430107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5.421</v>
      </c>
      <c r="E34" t="n">
        <v>18.45</v>
      </c>
      <c r="F34" t="n">
        <v>15.7</v>
      </c>
      <c r="G34" t="n">
        <v>156.97</v>
      </c>
      <c r="H34" t="n">
        <v>2.37</v>
      </c>
      <c r="I34" t="n">
        <v>6</v>
      </c>
      <c r="J34" t="n">
        <v>247.78</v>
      </c>
      <c r="K34" t="n">
        <v>54.38</v>
      </c>
      <c r="L34" t="n">
        <v>33</v>
      </c>
      <c r="M34" t="n">
        <v>4</v>
      </c>
      <c r="N34" t="n">
        <v>60.41</v>
      </c>
      <c r="O34" t="n">
        <v>30794.11</v>
      </c>
      <c r="P34" t="n">
        <v>213.41</v>
      </c>
      <c r="Q34" t="n">
        <v>198.04</v>
      </c>
      <c r="R34" t="n">
        <v>30.5</v>
      </c>
      <c r="S34" t="n">
        <v>21.27</v>
      </c>
      <c r="T34" t="n">
        <v>1905.51</v>
      </c>
      <c r="U34" t="n">
        <v>0.7</v>
      </c>
      <c r="V34" t="n">
        <v>0.77</v>
      </c>
      <c r="W34" t="n">
        <v>0.12</v>
      </c>
      <c r="X34" t="n">
        <v>0.1</v>
      </c>
      <c r="Y34" t="n">
        <v>0.5</v>
      </c>
      <c r="Z34" t="n">
        <v>10</v>
      </c>
      <c r="AA34" t="n">
        <v>472.9118732325643</v>
      </c>
      <c r="AB34" t="n">
        <v>647.0588883561775</v>
      </c>
      <c r="AC34" t="n">
        <v>585.3044962043167</v>
      </c>
      <c r="AD34" t="n">
        <v>472911.8732325643</v>
      </c>
      <c r="AE34" t="n">
        <v>647058.8883561775</v>
      </c>
      <c r="AF34" t="n">
        <v>1.265343170410783e-06</v>
      </c>
      <c r="AG34" t="n">
        <v>17</v>
      </c>
      <c r="AH34" t="n">
        <v>585304.4962043167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5.4219</v>
      </c>
      <c r="E35" t="n">
        <v>18.44</v>
      </c>
      <c r="F35" t="n">
        <v>15.69</v>
      </c>
      <c r="G35" t="n">
        <v>156.94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4</v>
      </c>
      <c r="N35" t="n">
        <v>61.2</v>
      </c>
      <c r="O35" t="n">
        <v>31014.73</v>
      </c>
      <c r="P35" t="n">
        <v>213.83</v>
      </c>
      <c r="Q35" t="n">
        <v>198.04</v>
      </c>
      <c r="R35" t="n">
        <v>30.38</v>
      </c>
      <c r="S35" t="n">
        <v>21.27</v>
      </c>
      <c r="T35" t="n">
        <v>1849.11</v>
      </c>
      <c r="U35" t="n">
        <v>0.7</v>
      </c>
      <c r="V35" t="n">
        <v>0.77</v>
      </c>
      <c r="W35" t="n">
        <v>0.12</v>
      </c>
      <c r="X35" t="n">
        <v>0.1</v>
      </c>
      <c r="Y35" t="n">
        <v>0.5</v>
      </c>
      <c r="Z35" t="n">
        <v>10</v>
      </c>
      <c r="AA35" t="n">
        <v>473.234666132829</v>
      </c>
      <c r="AB35" t="n">
        <v>647.5005478429374</v>
      </c>
      <c r="AC35" t="n">
        <v>585.7040043295332</v>
      </c>
      <c r="AD35" t="n">
        <v>473234.666132829</v>
      </c>
      <c r="AE35" t="n">
        <v>647500.5478429374</v>
      </c>
      <c r="AF35" t="n">
        <v>1.265553243986391e-06</v>
      </c>
      <c r="AG35" t="n">
        <v>17</v>
      </c>
      <c r="AH35" t="n">
        <v>585704.0043295332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5.4198</v>
      </c>
      <c r="E36" t="n">
        <v>18.45</v>
      </c>
      <c r="F36" t="n">
        <v>15.7</v>
      </c>
      <c r="G36" t="n">
        <v>157.01</v>
      </c>
      <c r="H36" t="n">
        <v>2.48</v>
      </c>
      <c r="I36" t="n">
        <v>6</v>
      </c>
      <c r="J36" t="n">
        <v>251.37</v>
      </c>
      <c r="K36" t="n">
        <v>54.38</v>
      </c>
      <c r="L36" t="n">
        <v>35</v>
      </c>
      <c r="M36" t="n">
        <v>4</v>
      </c>
      <c r="N36" t="n">
        <v>61.99</v>
      </c>
      <c r="O36" t="n">
        <v>31236.5</v>
      </c>
      <c r="P36" t="n">
        <v>213.31</v>
      </c>
      <c r="Q36" t="n">
        <v>198.04</v>
      </c>
      <c r="R36" t="n">
        <v>30.61</v>
      </c>
      <c r="S36" t="n">
        <v>21.27</v>
      </c>
      <c r="T36" t="n">
        <v>1965.48</v>
      </c>
      <c r="U36" t="n">
        <v>0.6899999999999999</v>
      </c>
      <c r="V36" t="n">
        <v>0.77</v>
      </c>
      <c r="W36" t="n">
        <v>0.12</v>
      </c>
      <c r="X36" t="n">
        <v>0.11</v>
      </c>
      <c r="Y36" t="n">
        <v>0.5</v>
      </c>
      <c r="Z36" t="n">
        <v>10</v>
      </c>
      <c r="AA36" t="n">
        <v>472.8763278156283</v>
      </c>
      <c r="AB36" t="n">
        <v>647.0102535485727</v>
      </c>
      <c r="AC36" t="n">
        <v>585.2605030344903</v>
      </c>
      <c r="AD36" t="n">
        <v>472876.3278156283</v>
      </c>
      <c r="AE36" t="n">
        <v>647010.2535485727</v>
      </c>
      <c r="AF36" t="n">
        <v>1.265063072309973e-06</v>
      </c>
      <c r="AG36" t="n">
        <v>17</v>
      </c>
      <c r="AH36" t="n">
        <v>585260.5030344903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5.427</v>
      </c>
      <c r="E37" t="n">
        <v>18.43</v>
      </c>
      <c r="F37" t="n">
        <v>15.68</v>
      </c>
      <c r="G37" t="n">
        <v>156.76</v>
      </c>
      <c r="H37" t="n">
        <v>2.53</v>
      </c>
      <c r="I37" t="n">
        <v>6</v>
      </c>
      <c r="J37" t="n">
        <v>253.18</v>
      </c>
      <c r="K37" t="n">
        <v>54.38</v>
      </c>
      <c r="L37" t="n">
        <v>36</v>
      </c>
      <c r="M37" t="n">
        <v>4</v>
      </c>
      <c r="N37" t="n">
        <v>62.8</v>
      </c>
      <c r="O37" t="n">
        <v>31459.45</v>
      </c>
      <c r="P37" t="n">
        <v>212.57</v>
      </c>
      <c r="Q37" t="n">
        <v>198.04</v>
      </c>
      <c r="R37" t="n">
        <v>29.82</v>
      </c>
      <c r="S37" t="n">
        <v>21.27</v>
      </c>
      <c r="T37" t="n">
        <v>1567.32</v>
      </c>
      <c r="U37" t="n">
        <v>0.71</v>
      </c>
      <c r="V37" t="n">
        <v>0.77</v>
      </c>
      <c r="W37" t="n">
        <v>0.12</v>
      </c>
      <c r="X37" t="n">
        <v>0.08</v>
      </c>
      <c r="Y37" t="n">
        <v>0.5</v>
      </c>
      <c r="Z37" t="n">
        <v>10</v>
      </c>
      <c r="AA37" t="n">
        <v>461.1458548740309</v>
      </c>
      <c r="AB37" t="n">
        <v>630.9601029579369</v>
      </c>
      <c r="AC37" t="n">
        <v>570.742156289697</v>
      </c>
      <c r="AD37" t="n">
        <v>461145.8548740309</v>
      </c>
      <c r="AE37" t="n">
        <v>630960.1029579369</v>
      </c>
      <c r="AF37" t="n">
        <v>1.266743660914835e-06</v>
      </c>
      <c r="AG37" t="n">
        <v>16</v>
      </c>
      <c r="AH37" t="n">
        <v>570742.156289697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5.4195</v>
      </c>
      <c r="E38" t="n">
        <v>18.45</v>
      </c>
      <c r="F38" t="n">
        <v>15.7</v>
      </c>
      <c r="G38" t="n">
        <v>157.02</v>
      </c>
      <c r="H38" t="n">
        <v>2.58</v>
      </c>
      <c r="I38" t="n">
        <v>6</v>
      </c>
      <c r="J38" t="n">
        <v>255</v>
      </c>
      <c r="K38" t="n">
        <v>54.38</v>
      </c>
      <c r="L38" t="n">
        <v>37</v>
      </c>
      <c r="M38" t="n">
        <v>4</v>
      </c>
      <c r="N38" t="n">
        <v>63.62</v>
      </c>
      <c r="O38" t="n">
        <v>31683.59</v>
      </c>
      <c r="P38" t="n">
        <v>212.43</v>
      </c>
      <c r="Q38" t="n">
        <v>198.04</v>
      </c>
      <c r="R38" t="n">
        <v>30.62</v>
      </c>
      <c r="S38" t="n">
        <v>21.27</v>
      </c>
      <c r="T38" t="n">
        <v>1970.06</v>
      </c>
      <c r="U38" t="n">
        <v>0.6899999999999999</v>
      </c>
      <c r="V38" t="n">
        <v>0.77</v>
      </c>
      <c r="W38" t="n">
        <v>0.12</v>
      </c>
      <c r="X38" t="n">
        <v>0.11</v>
      </c>
      <c r="Y38" t="n">
        <v>0.5</v>
      </c>
      <c r="Z38" t="n">
        <v>10</v>
      </c>
      <c r="AA38" t="n">
        <v>472.0088958567665</v>
      </c>
      <c r="AB38" t="n">
        <v>645.8233948740608</v>
      </c>
      <c r="AC38" t="n">
        <v>584.1869164861072</v>
      </c>
      <c r="AD38" t="n">
        <v>472008.8958567665</v>
      </c>
      <c r="AE38" t="n">
        <v>645823.3948740608</v>
      </c>
      <c r="AF38" t="n">
        <v>1.26499304778477e-06</v>
      </c>
      <c r="AG38" t="n">
        <v>17</v>
      </c>
      <c r="AH38" t="n">
        <v>584186.9164861072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5.4374</v>
      </c>
      <c r="E39" t="n">
        <v>18.39</v>
      </c>
      <c r="F39" t="n">
        <v>15.68</v>
      </c>
      <c r="G39" t="n">
        <v>188.16</v>
      </c>
      <c r="H39" t="n">
        <v>2.63</v>
      </c>
      <c r="I39" t="n">
        <v>5</v>
      </c>
      <c r="J39" t="n">
        <v>256.82</v>
      </c>
      <c r="K39" t="n">
        <v>54.38</v>
      </c>
      <c r="L39" t="n">
        <v>38</v>
      </c>
      <c r="M39" t="n">
        <v>3</v>
      </c>
      <c r="N39" t="n">
        <v>64.45</v>
      </c>
      <c r="O39" t="n">
        <v>31909.08</v>
      </c>
      <c r="P39" t="n">
        <v>211.07</v>
      </c>
      <c r="Q39" t="n">
        <v>198.04</v>
      </c>
      <c r="R39" t="n">
        <v>29.97</v>
      </c>
      <c r="S39" t="n">
        <v>21.27</v>
      </c>
      <c r="T39" t="n">
        <v>1648.81</v>
      </c>
      <c r="U39" t="n">
        <v>0.71</v>
      </c>
      <c r="V39" t="n">
        <v>0.77</v>
      </c>
      <c r="W39" t="n">
        <v>0.12</v>
      </c>
      <c r="X39" t="n">
        <v>0.09</v>
      </c>
      <c r="Y39" t="n">
        <v>0.5</v>
      </c>
      <c r="Z39" t="n">
        <v>10</v>
      </c>
      <c r="AA39" t="n">
        <v>459.0866893604465</v>
      </c>
      <c r="AB39" t="n">
        <v>628.14266185828</v>
      </c>
      <c r="AC39" t="n">
        <v>568.1936078142878</v>
      </c>
      <c r="AD39" t="n">
        <v>459086.6893604465</v>
      </c>
      <c r="AE39" t="n">
        <v>628142.66185828</v>
      </c>
      <c r="AF39" t="n">
        <v>1.269171177788525e-06</v>
      </c>
      <c r="AG39" t="n">
        <v>16</v>
      </c>
      <c r="AH39" t="n">
        <v>568193.6078142878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5.4403</v>
      </c>
      <c r="E40" t="n">
        <v>18.38</v>
      </c>
      <c r="F40" t="n">
        <v>15.67</v>
      </c>
      <c r="G40" t="n">
        <v>188.04</v>
      </c>
      <c r="H40" t="n">
        <v>2.68</v>
      </c>
      <c r="I40" t="n">
        <v>5</v>
      </c>
      <c r="J40" t="n">
        <v>258.66</v>
      </c>
      <c r="K40" t="n">
        <v>54.38</v>
      </c>
      <c r="L40" t="n">
        <v>39</v>
      </c>
      <c r="M40" t="n">
        <v>3</v>
      </c>
      <c r="N40" t="n">
        <v>65.28</v>
      </c>
      <c r="O40" t="n">
        <v>32135.68</v>
      </c>
      <c r="P40" t="n">
        <v>212.03</v>
      </c>
      <c r="Q40" t="n">
        <v>198.05</v>
      </c>
      <c r="R40" t="n">
        <v>29.63</v>
      </c>
      <c r="S40" t="n">
        <v>21.27</v>
      </c>
      <c r="T40" t="n">
        <v>1479.69</v>
      </c>
      <c r="U40" t="n">
        <v>0.72</v>
      </c>
      <c r="V40" t="n">
        <v>0.77</v>
      </c>
      <c r="W40" t="n">
        <v>0.12</v>
      </c>
      <c r="X40" t="n">
        <v>0.08</v>
      </c>
      <c r="Y40" t="n">
        <v>0.5</v>
      </c>
      <c r="Z40" t="n">
        <v>10</v>
      </c>
      <c r="AA40" t="n">
        <v>459.8426295050156</v>
      </c>
      <c r="AB40" t="n">
        <v>629.1769725138047</v>
      </c>
      <c r="AC40" t="n">
        <v>569.1292053125135</v>
      </c>
      <c r="AD40" t="n">
        <v>459842.6295050156</v>
      </c>
      <c r="AE40" t="n">
        <v>629176.9725138047</v>
      </c>
      <c r="AF40" t="n">
        <v>1.26984808153215e-06</v>
      </c>
      <c r="AG40" t="n">
        <v>16</v>
      </c>
      <c r="AH40" t="n">
        <v>569129.2053125135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5.4432</v>
      </c>
      <c r="E41" t="n">
        <v>18.37</v>
      </c>
      <c r="F41" t="n">
        <v>15.66</v>
      </c>
      <c r="G41" t="n">
        <v>187.93</v>
      </c>
      <c r="H41" t="n">
        <v>2.73</v>
      </c>
      <c r="I41" t="n">
        <v>5</v>
      </c>
      <c r="J41" t="n">
        <v>260.51</v>
      </c>
      <c r="K41" t="n">
        <v>54.38</v>
      </c>
      <c r="L41" t="n">
        <v>40</v>
      </c>
      <c r="M41" t="n">
        <v>3</v>
      </c>
      <c r="N41" t="n">
        <v>66.13</v>
      </c>
      <c r="O41" t="n">
        <v>32363.54</v>
      </c>
      <c r="P41" t="n">
        <v>212.68</v>
      </c>
      <c r="Q41" t="n">
        <v>198.04</v>
      </c>
      <c r="R41" t="n">
        <v>29.21</v>
      </c>
      <c r="S41" t="n">
        <v>21.27</v>
      </c>
      <c r="T41" t="n">
        <v>1268.7</v>
      </c>
      <c r="U41" t="n">
        <v>0.73</v>
      </c>
      <c r="V41" t="n">
        <v>0.77</v>
      </c>
      <c r="W41" t="n">
        <v>0.12</v>
      </c>
      <c r="X41" t="n">
        <v>0.07000000000000001</v>
      </c>
      <c r="Y41" t="n">
        <v>0.5</v>
      </c>
      <c r="Z41" t="n">
        <v>10</v>
      </c>
      <c r="AA41" t="n">
        <v>460.2878348596457</v>
      </c>
      <c r="AB41" t="n">
        <v>629.7861221210836</v>
      </c>
      <c r="AC41" t="n">
        <v>569.6802185362205</v>
      </c>
      <c r="AD41" t="n">
        <v>460287.8348596457</v>
      </c>
      <c r="AE41" t="n">
        <v>629786.1221210837</v>
      </c>
      <c r="AF41" t="n">
        <v>1.270524985275775e-06</v>
      </c>
      <c r="AG41" t="n">
        <v>16</v>
      </c>
      <c r="AH41" t="n">
        <v>569680.2185362205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3.737</v>
      </c>
      <c r="E2" t="n">
        <v>26.76</v>
      </c>
      <c r="F2" t="n">
        <v>19.02</v>
      </c>
      <c r="G2" t="n">
        <v>6.79</v>
      </c>
      <c r="H2" t="n">
        <v>0.11</v>
      </c>
      <c r="I2" t="n">
        <v>168</v>
      </c>
      <c r="J2" t="n">
        <v>159.12</v>
      </c>
      <c r="K2" t="n">
        <v>50.28</v>
      </c>
      <c r="L2" t="n">
        <v>1</v>
      </c>
      <c r="M2" t="n">
        <v>166</v>
      </c>
      <c r="N2" t="n">
        <v>27.84</v>
      </c>
      <c r="O2" t="n">
        <v>19859.16</v>
      </c>
      <c r="P2" t="n">
        <v>232.31</v>
      </c>
      <c r="Q2" t="n">
        <v>198.1</v>
      </c>
      <c r="R2" t="n">
        <v>134.56</v>
      </c>
      <c r="S2" t="n">
        <v>21.27</v>
      </c>
      <c r="T2" t="n">
        <v>53128.11</v>
      </c>
      <c r="U2" t="n">
        <v>0.16</v>
      </c>
      <c r="V2" t="n">
        <v>0.64</v>
      </c>
      <c r="W2" t="n">
        <v>0.37</v>
      </c>
      <c r="X2" t="n">
        <v>3.42</v>
      </c>
      <c r="Y2" t="n">
        <v>0.5</v>
      </c>
      <c r="Z2" t="n">
        <v>10</v>
      </c>
      <c r="AA2" t="n">
        <v>710.4125634088855</v>
      </c>
      <c r="AB2" t="n">
        <v>972.0178104463853</v>
      </c>
      <c r="AC2" t="n">
        <v>879.2497948529465</v>
      </c>
      <c r="AD2" t="n">
        <v>710412.5634088855</v>
      </c>
      <c r="AE2" t="n">
        <v>972017.8104463853</v>
      </c>
      <c r="AF2" t="n">
        <v>9.023533549611378e-07</v>
      </c>
      <c r="AG2" t="n">
        <v>24</v>
      </c>
      <c r="AH2" t="n">
        <v>879249.7948529465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4.5693</v>
      </c>
      <c r="E3" t="n">
        <v>21.89</v>
      </c>
      <c r="F3" t="n">
        <v>17.11</v>
      </c>
      <c r="G3" t="n">
        <v>13.51</v>
      </c>
      <c r="H3" t="n">
        <v>0.22</v>
      </c>
      <c r="I3" t="n">
        <v>76</v>
      </c>
      <c r="J3" t="n">
        <v>160.54</v>
      </c>
      <c r="K3" t="n">
        <v>50.28</v>
      </c>
      <c r="L3" t="n">
        <v>2</v>
      </c>
      <c r="M3" t="n">
        <v>74</v>
      </c>
      <c r="N3" t="n">
        <v>28.26</v>
      </c>
      <c r="O3" t="n">
        <v>20034.4</v>
      </c>
      <c r="P3" t="n">
        <v>208.22</v>
      </c>
      <c r="Q3" t="n">
        <v>198.05</v>
      </c>
      <c r="R3" t="n">
        <v>74.61</v>
      </c>
      <c r="S3" t="n">
        <v>21.27</v>
      </c>
      <c r="T3" t="n">
        <v>23610.73</v>
      </c>
      <c r="U3" t="n">
        <v>0.29</v>
      </c>
      <c r="V3" t="n">
        <v>0.71</v>
      </c>
      <c r="W3" t="n">
        <v>0.23</v>
      </c>
      <c r="X3" t="n">
        <v>1.52</v>
      </c>
      <c r="Y3" t="n">
        <v>0.5</v>
      </c>
      <c r="Z3" t="n">
        <v>10</v>
      </c>
      <c r="AA3" t="n">
        <v>545.9836538357597</v>
      </c>
      <c r="AB3" t="n">
        <v>747.0389222769124</v>
      </c>
      <c r="AC3" t="n">
        <v>675.7425760105157</v>
      </c>
      <c r="AD3" t="n">
        <v>545983.6538357597</v>
      </c>
      <c r="AE3" t="n">
        <v>747038.9222769125</v>
      </c>
      <c r="AF3" t="n">
        <v>1.103324373782159e-06</v>
      </c>
      <c r="AG3" t="n">
        <v>20</v>
      </c>
      <c r="AH3" t="n">
        <v>675742.5760105157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4.8871</v>
      </c>
      <c r="E4" t="n">
        <v>20.46</v>
      </c>
      <c r="F4" t="n">
        <v>16.56</v>
      </c>
      <c r="G4" t="n">
        <v>20.28</v>
      </c>
      <c r="H4" t="n">
        <v>0.33</v>
      </c>
      <c r="I4" t="n">
        <v>49</v>
      </c>
      <c r="J4" t="n">
        <v>161.97</v>
      </c>
      <c r="K4" t="n">
        <v>50.28</v>
      </c>
      <c r="L4" t="n">
        <v>3</v>
      </c>
      <c r="M4" t="n">
        <v>47</v>
      </c>
      <c r="N4" t="n">
        <v>28.69</v>
      </c>
      <c r="O4" t="n">
        <v>20210.21</v>
      </c>
      <c r="P4" t="n">
        <v>200.92</v>
      </c>
      <c r="Q4" t="n">
        <v>198.05</v>
      </c>
      <c r="R4" t="n">
        <v>57.16</v>
      </c>
      <c r="S4" t="n">
        <v>21.27</v>
      </c>
      <c r="T4" t="n">
        <v>15021.79</v>
      </c>
      <c r="U4" t="n">
        <v>0.37</v>
      </c>
      <c r="V4" t="n">
        <v>0.73</v>
      </c>
      <c r="W4" t="n">
        <v>0.19</v>
      </c>
      <c r="X4" t="n">
        <v>0.96</v>
      </c>
      <c r="Y4" t="n">
        <v>0.5</v>
      </c>
      <c r="Z4" t="n">
        <v>10</v>
      </c>
      <c r="AA4" t="n">
        <v>492.5325867431277</v>
      </c>
      <c r="AB4" t="n">
        <v>673.9048141861192</v>
      </c>
      <c r="AC4" t="n">
        <v>609.5882845515423</v>
      </c>
      <c r="AD4" t="n">
        <v>492532.5867431277</v>
      </c>
      <c r="AE4" t="n">
        <v>673904.8141861192</v>
      </c>
      <c r="AF4" t="n">
        <v>1.18006183597286e-06</v>
      </c>
      <c r="AG4" t="n">
        <v>18</v>
      </c>
      <c r="AH4" t="n">
        <v>609588.2845515423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5.0523</v>
      </c>
      <c r="E5" t="n">
        <v>19.79</v>
      </c>
      <c r="F5" t="n">
        <v>16.28</v>
      </c>
      <c r="G5" t="n">
        <v>26.39</v>
      </c>
      <c r="H5" t="n">
        <v>0.43</v>
      </c>
      <c r="I5" t="n">
        <v>37</v>
      </c>
      <c r="J5" t="n">
        <v>163.4</v>
      </c>
      <c r="K5" t="n">
        <v>50.28</v>
      </c>
      <c r="L5" t="n">
        <v>4</v>
      </c>
      <c r="M5" t="n">
        <v>35</v>
      </c>
      <c r="N5" t="n">
        <v>29.12</v>
      </c>
      <c r="O5" t="n">
        <v>20386.62</v>
      </c>
      <c r="P5" t="n">
        <v>196.98</v>
      </c>
      <c r="Q5" t="n">
        <v>198.07</v>
      </c>
      <c r="R5" t="n">
        <v>48.07</v>
      </c>
      <c r="S5" t="n">
        <v>21.27</v>
      </c>
      <c r="T5" t="n">
        <v>10537.62</v>
      </c>
      <c r="U5" t="n">
        <v>0.44</v>
      </c>
      <c r="V5" t="n">
        <v>0.75</v>
      </c>
      <c r="W5" t="n">
        <v>0.17</v>
      </c>
      <c r="X5" t="n">
        <v>0.68</v>
      </c>
      <c r="Y5" t="n">
        <v>0.5</v>
      </c>
      <c r="Z5" t="n">
        <v>10</v>
      </c>
      <c r="AA5" t="n">
        <v>476.8440469054087</v>
      </c>
      <c r="AB5" t="n">
        <v>652.4390618506226</v>
      </c>
      <c r="AC5" t="n">
        <v>590.1711934915728</v>
      </c>
      <c r="AD5" t="n">
        <v>476844.0469054087</v>
      </c>
      <c r="AE5" t="n">
        <v>652439.0618506225</v>
      </c>
      <c r="AF5" t="n">
        <v>1.219951794292255e-06</v>
      </c>
      <c r="AG5" t="n">
        <v>18</v>
      </c>
      <c r="AH5" t="n">
        <v>590171.1934915729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5.1477</v>
      </c>
      <c r="E6" t="n">
        <v>19.43</v>
      </c>
      <c r="F6" t="n">
        <v>16.17</v>
      </c>
      <c r="G6" t="n">
        <v>33.45</v>
      </c>
      <c r="H6" t="n">
        <v>0.54</v>
      </c>
      <c r="I6" t="n">
        <v>29</v>
      </c>
      <c r="J6" t="n">
        <v>164.83</v>
      </c>
      <c r="K6" t="n">
        <v>50.28</v>
      </c>
      <c r="L6" t="n">
        <v>5</v>
      </c>
      <c r="M6" t="n">
        <v>27</v>
      </c>
      <c r="N6" t="n">
        <v>29.55</v>
      </c>
      <c r="O6" t="n">
        <v>20563.61</v>
      </c>
      <c r="P6" t="n">
        <v>195</v>
      </c>
      <c r="Q6" t="n">
        <v>198.04</v>
      </c>
      <c r="R6" t="n">
        <v>45.1</v>
      </c>
      <c r="S6" t="n">
        <v>21.27</v>
      </c>
      <c r="T6" t="n">
        <v>9092.52</v>
      </c>
      <c r="U6" t="n">
        <v>0.47</v>
      </c>
      <c r="V6" t="n">
        <v>0.75</v>
      </c>
      <c r="W6" t="n">
        <v>0.16</v>
      </c>
      <c r="X6" t="n">
        <v>0.57</v>
      </c>
      <c r="Y6" t="n">
        <v>0.5</v>
      </c>
      <c r="Z6" t="n">
        <v>10</v>
      </c>
      <c r="AA6" t="n">
        <v>458.6287450670424</v>
      </c>
      <c r="AB6" t="n">
        <v>627.516082272968</v>
      </c>
      <c r="AC6" t="n">
        <v>567.6268281051882</v>
      </c>
      <c r="AD6" t="n">
        <v>458628.7450670424</v>
      </c>
      <c r="AE6" t="n">
        <v>627516.082272968</v>
      </c>
      <c r="AF6" t="n">
        <v>1.242987520827789e-06</v>
      </c>
      <c r="AG6" t="n">
        <v>17</v>
      </c>
      <c r="AH6" t="n">
        <v>567626.8281051882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5.2032</v>
      </c>
      <c r="E7" t="n">
        <v>19.22</v>
      </c>
      <c r="F7" t="n">
        <v>16.09</v>
      </c>
      <c r="G7" t="n">
        <v>38.61</v>
      </c>
      <c r="H7" t="n">
        <v>0.64</v>
      </c>
      <c r="I7" t="n">
        <v>25</v>
      </c>
      <c r="J7" t="n">
        <v>166.27</v>
      </c>
      <c r="K7" t="n">
        <v>50.28</v>
      </c>
      <c r="L7" t="n">
        <v>6</v>
      </c>
      <c r="M7" t="n">
        <v>23</v>
      </c>
      <c r="N7" t="n">
        <v>29.99</v>
      </c>
      <c r="O7" t="n">
        <v>20741.2</v>
      </c>
      <c r="P7" t="n">
        <v>193.61</v>
      </c>
      <c r="Q7" t="n">
        <v>198.05</v>
      </c>
      <c r="R7" t="n">
        <v>42.67</v>
      </c>
      <c r="S7" t="n">
        <v>21.27</v>
      </c>
      <c r="T7" t="n">
        <v>7900.21</v>
      </c>
      <c r="U7" t="n">
        <v>0.5</v>
      </c>
      <c r="V7" t="n">
        <v>0.75</v>
      </c>
      <c r="W7" t="n">
        <v>0.15</v>
      </c>
      <c r="X7" t="n">
        <v>0.49</v>
      </c>
      <c r="Y7" t="n">
        <v>0.5</v>
      </c>
      <c r="Z7" t="n">
        <v>10</v>
      </c>
      <c r="AA7" t="n">
        <v>453.7618202692183</v>
      </c>
      <c r="AB7" t="n">
        <v>620.8569410510167</v>
      </c>
      <c r="AC7" t="n">
        <v>561.6032259752965</v>
      </c>
      <c r="AD7" t="n">
        <v>453761.8202692183</v>
      </c>
      <c r="AE7" t="n">
        <v>620856.9410510168</v>
      </c>
      <c r="AF7" t="n">
        <v>1.256388808277707e-06</v>
      </c>
      <c r="AG7" t="n">
        <v>17</v>
      </c>
      <c r="AH7" t="n">
        <v>561603.2259752965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5.263</v>
      </c>
      <c r="E8" t="n">
        <v>19</v>
      </c>
      <c r="F8" t="n">
        <v>16</v>
      </c>
      <c r="G8" t="n">
        <v>45.71</v>
      </c>
      <c r="H8" t="n">
        <v>0.74</v>
      </c>
      <c r="I8" t="n">
        <v>21</v>
      </c>
      <c r="J8" t="n">
        <v>167.72</v>
      </c>
      <c r="K8" t="n">
        <v>50.28</v>
      </c>
      <c r="L8" t="n">
        <v>7</v>
      </c>
      <c r="M8" t="n">
        <v>19</v>
      </c>
      <c r="N8" t="n">
        <v>30.44</v>
      </c>
      <c r="O8" t="n">
        <v>20919.39</v>
      </c>
      <c r="P8" t="n">
        <v>192.11</v>
      </c>
      <c r="Q8" t="n">
        <v>198.05</v>
      </c>
      <c r="R8" t="n">
        <v>39.92</v>
      </c>
      <c r="S8" t="n">
        <v>21.27</v>
      </c>
      <c r="T8" t="n">
        <v>6540.92</v>
      </c>
      <c r="U8" t="n">
        <v>0.53</v>
      </c>
      <c r="V8" t="n">
        <v>0.76</v>
      </c>
      <c r="W8" t="n">
        <v>0.14</v>
      </c>
      <c r="X8" t="n">
        <v>0.4</v>
      </c>
      <c r="Y8" t="n">
        <v>0.5</v>
      </c>
      <c r="Z8" t="n">
        <v>10</v>
      </c>
      <c r="AA8" t="n">
        <v>448.6123728814714</v>
      </c>
      <c r="AB8" t="n">
        <v>613.8112399575161</v>
      </c>
      <c r="AC8" t="n">
        <v>555.2299567054559</v>
      </c>
      <c r="AD8" t="n">
        <v>448612.3728814714</v>
      </c>
      <c r="AE8" t="n">
        <v>613811.2399575161</v>
      </c>
      <c r="AF8" t="n">
        <v>1.270828393674196e-06</v>
      </c>
      <c r="AG8" t="n">
        <v>17</v>
      </c>
      <c r="AH8" t="n">
        <v>555229.9567054559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5.3299</v>
      </c>
      <c r="E9" t="n">
        <v>18.76</v>
      </c>
      <c r="F9" t="n">
        <v>15.86</v>
      </c>
      <c r="G9" t="n">
        <v>52.86</v>
      </c>
      <c r="H9" t="n">
        <v>0.84</v>
      </c>
      <c r="I9" t="n">
        <v>18</v>
      </c>
      <c r="J9" t="n">
        <v>169.17</v>
      </c>
      <c r="K9" t="n">
        <v>50.28</v>
      </c>
      <c r="L9" t="n">
        <v>8</v>
      </c>
      <c r="M9" t="n">
        <v>16</v>
      </c>
      <c r="N9" t="n">
        <v>30.89</v>
      </c>
      <c r="O9" t="n">
        <v>21098.19</v>
      </c>
      <c r="P9" t="n">
        <v>189.79</v>
      </c>
      <c r="Q9" t="n">
        <v>198.04</v>
      </c>
      <c r="R9" t="n">
        <v>34.97</v>
      </c>
      <c r="S9" t="n">
        <v>21.27</v>
      </c>
      <c r="T9" t="n">
        <v>4081.45</v>
      </c>
      <c r="U9" t="n">
        <v>0.61</v>
      </c>
      <c r="V9" t="n">
        <v>0.76</v>
      </c>
      <c r="W9" t="n">
        <v>0.14</v>
      </c>
      <c r="X9" t="n">
        <v>0.26</v>
      </c>
      <c r="Y9" t="n">
        <v>0.5</v>
      </c>
      <c r="Z9" t="n">
        <v>10</v>
      </c>
      <c r="AA9" t="n">
        <v>442.1498424681356</v>
      </c>
      <c r="AB9" t="n">
        <v>604.9689207392699</v>
      </c>
      <c r="AC9" t="n">
        <v>547.2315360231262</v>
      </c>
      <c r="AD9" t="n">
        <v>442149.8424681356</v>
      </c>
      <c r="AE9" t="n">
        <v>604968.9207392699</v>
      </c>
      <c r="AF9" t="n">
        <v>1.286982378005718e-06</v>
      </c>
      <c r="AG9" t="n">
        <v>17</v>
      </c>
      <c r="AH9" t="n">
        <v>547231.5360231262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5.3199</v>
      </c>
      <c r="E10" t="n">
        <v>18.8</v>
      </c>
      <c r="F10" t="n">
        <v>15.93</v>
      </c>
      <c r="G10" t="n">
        <v>56.21</v>
      </c>
      <c r="H10" t="n">
        <v>0.9399999999999999</v>
      </c>
      <c r="I10" t="n">
        <v>17</v>
      </c>
      <c r="J10" t="n">
        <v>170.62</v>
      </c>
      <c r="K10" t="n">
        <v>50.28</v>
      </c>
      <c r="L10" t="n">
        <v>9</v>
      </c>
      <c r="M10" t="n">
        <v>15</v>
      </c>
      <c r="N10" t="n">
        <v>31.34</v>
      </c>
      <c r="O10" t="n">
        <v>21277.6</v>
      </c>
      <c r="P10" t="n">
        <v>190.2</v>
      </c>
      <c r="Q10" t="n">
        <v>198.04</v>
      </c>
      <c r="R10" t="n">
        <v>37.64</v>
      </c>
      <c r="S10" t="n">
        <v>21.27</v>
      </c>
      <c r="T10" t="n">
        <v>5424.46</v>
      </c>
      <c r="U10" t="n">
        <v>0.57</v>
      </c>
      <c r="V10" t="n">
        <v>0.76</v>
      </c>
      <c r="W10" t="n">
        <v>0.14</v>
      </c>
      <c r="X10" t="n">
        <v>0.33</v>
      </c>
      <c r="Y10" t="n">
        <v>0.5</v>
      </c>
      <c r="Z10" t="n">
        <v>10</v>
      </c>
      <c r="AA10" t="n">
        <v>443.3993226691503</v>
      </c>
      <c r="AB10" t="n">
        <v>606.6785146734743</v>
      </c>
      <c r="AC10" t="n">
        <v>548.7779687116803</v>
      </c>
      <c r="AD10" t="n">
        <v>443399.3226691502</v>
      </c>
      <c r="AE10" t="n">
        <v>606678.5146734742</v>
      </c>
      <c r="AF10" t="n">
        <v>1.284567731618345e-06</v>
      </c>
      <c r="AG10" t="n">
        <v>17</v>
      </c>
      <c r="AH10" t="n">
        <v>548777.9687116803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5.3508</v>
      </c>
      <c r="E11" t="n">
        <v>18.69</v>
      </c>
      <c r="F11" t="n">
        <v>15.88</v>
      </c>
      <c r="G11" t="n">
        <v>63.52</v>
      </c>
      <c r="H11" t="n">
        <v>1.03</v>
      </c>
      <c r="I11" t="n">
        <v>15</v>
      </c>
      <c r="J11" t="n">
        <v>172.08</v>
      </c>
      <c r="K11" t="n">
        <v>50.28</v>
      </c>
      <c r="L11" t="n">
        <v>10</v>
      </c>
      <c r="M11" t="n">
        <v>13</v>
      </c>
      <c r="N11" t="n">
        <v>31.8</v>
      </c>
      <c r="O11" t="n">
        <v>21457.64</v>
      </c>
      <c r="P11" t="n">
        <v>189.31</v>
      </c>
      <c r="Q11" t="n">
        <v>198.05</v>
      </c>
      <c r="R11" t="n">
        <v>36.32</v>
      </c>
      <c r="S11" t="n">
        <v>21.27</v>
      </c>
      <c r="T11" t="n">
        <v>4771.81</v>
      </c>
      <c r="U11" t="n">
        <v>0.59</v>
      </c>
      <c r="V11" t="n">
        <v>0.76</v>
      </c>
      <c r="W11" t="n">
        <v>0.13</v>
      </c>
      <c r="X11" t="n">
        <v>0.29</v>
      </c>
      <c r="Y11" t="n">
        <v>0.5</v>
      </c>
      <c r="Z11" t="n">
        <v>10</v>
      </c>
      <c r="AA11" t="n">
        <v>440.708890680133</v>
      </c>
      <c r="AB11" t="n">
        <v>602.9973469326185</v>
      </c>
      <c r="AC11" t="n">
        <v>545.4481264534604</v>
      </c>
      <c r="AD11" t="n">
        <v>440708.890680133</v>
      </c>
      <c r="AE11" t="n">
        <v>602997.3469326185</v>
      </c>
      <c r="AF11" t="n">
        <v>1.292028988955327e-06</v>
      </c>
      <c r="AG11" t="n">
        <v>17</v>
      </c>
      <c r="AH11" t="n">
        <v>545448.1264534604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5.3662</v>
      </c>
      <c r="E12" t="n">
        <v>18.64</v>
      </c>
      <c r="F12" t="n">
        <v>15.86</v>
      </c>
      <c r="G12" t="n">
        <v>67.97</v>
      </c>
      <c r="H12" t="n">
        <v>1.12</v>
      </c>
      <c r="I12" t="n">
        <v>14</v>
      </c>
      <c r="J12" t="n">
        <v>173.55</v>
      </c>
      <c r="K12" t="n">
        <v>50.28</v>
      </c>
      <c r="L12" t="n">
        <v>11</v>
      </c>
      <c r="M12" t="n">
        <v>12</v>
      </c>
      <c r="N12" t="n">
        <v>32.27</v>
      </c>
      <c r="O12" t="n">
        <v>21638.31</v>
      </c>
      <c r="P12" t="n">
        <v>188.8</v>
      </c>
      <c r="Q12" t="n">
        <v>198.05</v>
      </c>
      <c r="R12" t="n">
        <v>35.49</v>
      </c>
      <c r="S12" t="n">
        <v>21.27</v>
      </c>
      <c r="T12" t="n">
        <v>4363.04</v>
      </c>
      <c r="U12" t="n">
        <v>0.6</v>
      </c>
      <c r="V12" t="n">
        <v>0.76</v>
      </c>
      <c r="W12" t="n">
        <v>0.13</v>
      </c>
      <c r="X12" t="n">
        <v>0.27</v>
      </c>
      <c r="Y12" t="n">
        <v>0.5</v>
      </c>
      <c r="Z12" t="n">
        <v>10</v>
      </c>
      <c r="AA12" t="n">
        <v>439.3349908167182</v>
      </c>
      <c r="AB12" t="n">
        <v>601.1175165273103</v>
      </c>
      <c r="AC12" t="n">
        <v>543.7477044236764</v>
      </c>
      <c r="AD12" t="n">
        <v>439334.9908167183</v>
      </c>
      <c r="AE12" t="n">
        <v>601117.5165273102</v>
      </c>
      <c r="AF12" t="n">
        <v>1.295747544391881e-06</v>
      </c>
      <c r="AG12" t="n">
        <v>17</v>
      </c>
      <c r="AH12" t="n">
        <v>543747.7044236764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5.3944</v>
      </c>
      <c r="E13" t="n">
        <v>18.54</v>
      </c>
      <c r="F13" t="n">
        <v>15.79</v>
      </c>
      <c r="G13" t="n">
        <v>72.90000000000001</v>
      </c>
      <c r="H13" t="n">
        <v>1.22</v>
      </c>
      <c r="I13" t="n">
        <v>13</v>
      </c>
      <c r="J13" t="n">
        <v>175.02</v>
      </c>
      <c r="K13" t="n">
        <v>50.28</v>
      </c>
      <c r="L13" t="n">
        <v>12</v>
      </c>
      <c r="M13" t="n">
        <v>11</v>
      </c>
      <c r="N13" t="n">
        <v>32.74</v>
      </c>
      <c r="O13" t="n">
        <v>21819.6</v>
      </c>
      <c r="P13" t="n">
        <v>186.98</v>
      </c>
      <c r="Q13" t="n">
        <v>198.04</v>
      </c>
      <c r="R13" t="n">
        <v>33.54</v>
      </c>
      <c r="S13" t="n">
        <v>21.27</v>
      </c>
      <c r="T13" t="n">
        <v>3394.87</v>
      </c>
      <c r="U13" t="n">
        <v>0.63</v>
      </c>
      <c r="V13" t="n">
        <v>0.77</v>
      </c>
      <c r="W13" t="n">
        <v>0.12</v>
      </c>
      <c r="X13" t="n">
        <v>0.2</v>
      </c>
      <c r="Y13" t="n">
        <v>0.5</v>
      </c>
      <c r="Z13" t="n">
        <v>10</v>
      </c>
      <c r="AA13" t="n">
        <v>435.791865266065</v>
      </c>
      <c r="AB13" t="n">
        <v>596.2696558372392</v>
      </c>
      <c r="AC13" t="n">
        <v>539.3625167538503</v>
      </c>
      <c r="AD13" t="n">
        <v>435791.8652660651</v>
      </c>
      <c r="AE13" t="n">
        <v>596269.6558372391</v>
      </c>
      <c r="AF13" t="n">
        <v>1.302556847204271e-06</v>
      </c>
      <c r="AG13" t="n">
        <v>17</v>
      </c>
      <c r="AH13" t="n">
        <v>539362.5167538503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5.3951</v>
      </c>
      <c r="E14" t="n">
        <v>18.54</v>
      </c>
      <c r="F14" t="n">
        <v>15.82</v>
      </c>
      <c r="G14" t="n">
        <v>79.12</v>
      </c>
      <c r="H14" t="n">
        <v>1.31</v>
      </c>
      <c r="I14" t="n">
        <v>12</v>
      </c>
      <c r="J14" t="n">
        <v>176.49</v>
      </c>
      <c r="K14" t="n">
        <v>50.28</v>
      </c>
      <c r="L14" t="n">
        <v>13</v>
      </c>
      <c r="M14" t="n">
        <v>10</v>
      </c>
      <c r="N14" t="n">
        <v>33.21</v>
      </c>
      <c r="O14" t="n">
        <v>22001.54</v>
      </c>
      <c r="P14" t="n">
        <v>187.29</v>
      </c>
      <c r="Q14" t="n">
        <v>198.04</v>
      </c>
      <c r="R14" t="n">
        <v>34.44</v>
      </c>
      <c r="S14" t="n">
        <v>21.27</v>
      </c>
      <c r="T14" t="n">
        <v>3850.28</v>
      </c>
      <c r="U14" t="n">
        <v>0.62</v>
      </c>
      <c r="V14" t="n">
        <v>0.77</v>
      </c>
      <c r="W14" t="n">
        <v>0.13</v>
      </c>
      <c r="X14" t="n">
        <v>0.23</v>
      </c>
      <c r="Y14" t="n">
        <v>0.5</v>
      </c>
      <c r="Z14" t="n">
        <v>10</v>
      </c>
      <c r="AA14" t="n">
        <v>436.2087829098914</v>
      </c>
      <c r="AB14" t="n">
        <v>596.8401009506306</v>
      </c>
      <c r="AC14" t="n">
        <v>539.8785193862444</v>
      </c>
      <c r="AD14" t="n">
        <v>436208.7829098914</v>
      </c>
      <c r="AE14" t="n">
        <v>596840.1009506306</v>
      </c>
      <c r="AF14" t="n">
        <v>1.302725872451388e-06</v>
      </c>
      <c r="AG14" t="n">
        <v>17</v>
      </c>
      <c r="AH14" t="n">
        <v>539878.5193862445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5.4136</v>
      </c>
      <c r="E15" t="n">
        <v>18.47</v>
      </c>
      <c r="F15" t="n">
        <v>15.79</v>
      </c>
      <c r="G15" t="n">
        <v>86.14</v>
      </c>
      <c r="H15" t="n">
        <v>1.4</v>
      </c>
      <c r="I15" t="n">
        <v>11</v>
      </c>
      <c r="J15" t="n">
        <v>177.97</v>
      </c>
      <c r="K15" t="n">
        <v>50.28</v>
      </c>
      <c r="L15" t="n">
        <v>14</v>
      </c>
      <c r="M15" t="n">
        <v>9</v>
      </c>
      <c r="N15" t="n">
        <v>33.69</v>
      </c>
      <c r="O15" t="n">
        <v>22184.13</v>
      </c>
      <c r="P15" t="n">
        <v>186.41</v>
      </c>
      <c r="Q15" t="n">
        <v>198.04</v>
      </c>
      <c r="R15" t="n">
        <v>33.47</v>
      </c>
      <c r="S15" t="n">
        <v>21.27</v>
      </c>
      <c r="T15" t="n">
        <v>3368.11</v>
      </c>
      <c r="U15" t="n">
        <v>0.64</v>
      </c>
      <c r="V15" t="n">
        <v>0.77</v>
      </c>
      <c r="W15" t="n">
        <v>0.13</v>
      </c>
      <c r="X15" t="n">
        <v>0.2</v>
      </c>
      <c r="Y15" t="n">
        <v>0.5</v>
      </c>
      <c r="Z15" t="n">
        <v>10</v>
      </c>
      <c r="AA15" t="n">
        <v>434.2919968926843</v>
      </c>
      <c r="AB15" t="n">
        <v>594.217469759257</v>
      </c>
      <c r="AC15" t="n">
        <v>537.5061884348895</v>
      </c>
      <c r="AD15" t="n">
        <v>434291.9968926843</v>
      </c>
      <c r="AE15" t="n">
        <v>594217.469759257</v>
      </c>
      <c r="AF15" t="n">
        <v>1.307192968268027e-06</v>
      </c>
      <c r="AG15" t="n">
        <v>17</v>
      </c>
      <c r="AH15" t="n">
        <v>537506.1884348895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5.4282</v>
      </c>
      <c r="E16" t="n">
        <v>18.42</v>
      </c>
      <c r="F16" t="n">
        <v>15.78</v>
      </c>
      <c r="G16" t="n">
        <v>94.65000000000001</v>
      </c>
      <c r="H16" t="n">
        <v>1.48</v>
      </c>
      <c r="I16" t="n">
        <v>10</v>
      </c>
      <c r="J16" t="n">
        <v>179.46</v>
      </c>
      <c r="K16" t="n">
        <v>50.28</v>
      </c>
      <c r="L16" t="n">
        <v>15</v>
      </c>
      <c r="M16" t="n">
        <v>8</v>
      </c>
      <c r="N16" t="n">
        <v>34.18</v>
      </c>
      <c r="O16" t="n">
        <v>22367.38</v>
      </c>
      <c r="P16" t="n">
        <v>186.06</v>
      </c>
      <c r="Q16" t="n">
        <v>198.04</v>
      </c>
      <c r="R16" t="n">
        <v>32.88</v>
      </c>
      <c r="S16" t="n">
        <v>21.27</v>
      </c>
      <c r="T16" t="n">
        <v>3079.73</v>
      </c>
      <c r="U16" t="n">
        <v>0.65</v>
      </c>
      <c r="V16" t="n">
        <v>0.77</v>
      </c>
      <c r="W16" t="n">
        <v>0.12</v>
      </c>
      <c r="X16" t="n">
        <v>0.18</v>
      </c>
      <c r="Y16" t="n">
        <v>0.5</v>
      </c>
      <c r="Z16" t="n">
        <v>10</v>
      </c>
      <c r="AA16" t="n">
        <v>423.0207292647028</v>
      </c>
      <c r="AB16" t="n">
        <v>578.7956241374193</v>
      </c>
      <c r="AC16" t="n">
        <v>523.5561821145037</v>
      </c>
      <c r="AD16" t="n">
        <v>423020.7292647028</v>
      </c>
      <c r="AE16" t="n">
        <v>578795.6241374193</v>
      </c>
      <c r="AF16" t="n">
        <v>1.310718351993591e-06</v>
      </c>
      <c r="AG16" t="n">
        <v>16</v>
      </c>
      <c r="AH16" t="n">
        <v>523556.1821145037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5.4269</v>
      </c>
      <c r="E17" t="n">
        <v>18.43</v>
      </c>
      <c r="F17" t="n">
        <v>15.78</v>
      </c>
      <c r="G17" t="n">
        <v>94.68000000000001</v>
      </c>
      <c r="H17" t="n">
        <v>1.57</v>
      </c>
      <c r="I17" t="n">
        <v>10</v>
      </c>
      <c r="J17" t="n">
        <v>180.95</v>
      </c>
      <c r="K17" t="n">
        <v>50.28</v>
      </c>
      <c r="L17" t="n">
        <v>16</v>
      </c>
      <c r="M17" t="n">
        <v>8</v>
      </c>
      <c r="N17" t="n">
        <v>34.67</v>
      </c>
      <c r="O17" t="n">
        <v>22551.28</v>
      </c>
      <c r="P17" t="n">
        <v>185.56</v>
      </c>
      <c r="Q17" t="n">
        <v>198.04</v>
      </c>
      <c r="R17" t="n">
        <v>33.23</v>
      </c>
      <c r="S17" t="n">
        <v>21.27</v>
      </c>
      <c r="T17" t="n">
        <v>3253.4</v>
      </c>
      <c r="U17" t="n">
        <v>0.64</v>
      </c>
      <c r="V17" t="n">
        <v>0.77</v>
      </c>
      <c r="W17" t="n">
        <v>0.12</v>
      </c>
      <c r="X17" t="n">
        <v>0.19</v>
      </c>
      <c r="Y17" t="n">
        <v>0.5</v>
      </c>
      <c r="Z17" t="n">
        <v>10</v>
      </c>
      <c r="AA17" t="n">
        <v>422.5813240062075</v>
      </c>
      <c r="AB17" t="n">
        <v>578.1944104775542</v>
      </c>
      <c r="AC17" t="n">
        <v>523.0123474425276</v>
      </c>
      <c r="AD17" t="n">
        <v>422581.3240062075</v>
      </c>
      <c r="AE17" t="n">
        <v>578194.4104775542</v>
      </c>
      <c r="AF17" t="n">
        <v>1.310404447963232e-06</v>
      </c>
      <c r="AG17" t="n">
        <v>16</v>
      </c>
      <c r="AH17" t="n">
        <v>523012.3474425275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5.4446</v>
      </c>
      <c r="E18" t="n">
        <v>18.37</v>
      </c>
      <c r="F18" t="n">
        <v>15.75</v>
      </c>
      <c r="G18" t="n">
        <v>105.02</v>
      </c>
      <c r="H18" t="n">
        <v>1.65</v>
      </c>
      <c r="I18" t="n">
        <v>9</v>
      </c>
      <c r="J18" t="n">
        <v>182.45</v>
      </c>
      <c r="K18" t="n">
        <v>50.28</v>
      </c>
      <c r="L18" t="n">
        <v>17</v>
      </c>
      <c r="M18" t="n">
        <v>7</v>
      </c>
      <c r="N18" t="n">
        <v>35.17</v>
      </c>
      <c r="O18" t="n">
        <v>22735.98</v>
      </c>
      <c r="P18" t="n">
        <v>184.49</v>
      </c>
      <c r="Q18" t="n">
        <v>198.04</v>
      </c>
      <c r="R18" t="n">
        <v>32.25</v>
      </c>
      <c r="S18" t="n">
        <v>21.27</v>
      </c>
      <c r="T18" t="n">
        <v>2769.68</v>
      </c>
      <c r="U18" t="n">
        <v>0.66</v>
      </c>
      <c r="V18" t="n">
        <v>0.77</v>
      </c>
      <c r="W18" t="n">
        <v>0.12</v>
      </c>
      <c r="X18" t="n">
        <v>0.16</v>
      </c>
      <c r="Y18" t="n">
        <v>0.5</v>
      </c>
      <c r="Z18" t="n">
        <v>10</v>
      </c>
      <c r="AA18" t="n">
        <v>420.5352265930519</v>
      </c>
      <c r="AB18" t="n">
        <v>575.3948497294276</v>
      </c>
      <c r="AC18" t="n">
        <v>520.479972842994</v>
      </c>
      <c r="AD18" t="n">
        <v>420535.2265930519</v>
      </c>
      <c r="AE18" t="n">
        <v>575394.8497294276</v>
      </c>
      <c r="AF18" t="n">
        <v>1.314678372068882e-06</v>
      </c>
      <c r="AG18" t="n">
        <v>16</v>
      </c>
      <c r="AH18" t="n">
        <v>520479.972842994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5.4423</v>
      </c>
      <c r="E19" t="n">
        <v>18.37</v>
      </c>
      <c r="F19" t="n">
        <v>15.76</v>
      </c>
      <c r="G19" t="n">
        <v>105.07</v>
      </c>
      <c r="H19" t="n">
        <v>1.74</v>
      </c>
      <c r="I19" t="n">
        <v>9</v>
      </c>
      <c r="J19" t="n">
        <v>183.95</v>
      </c>
      <c r="K19" t="n">
        <v>50.28</v>
      </c>
      <c r="L19" t="n">
        <v>18</v>
      </c>
      <c r="M19" t="n">
        <v>7</v>
      </c>
      <c r="N19" t="n">
        <v>35.67</v>
      </c>
      <c r="O19" t="n">
        <v>22921.24</v>
      </c>
      <c r="P19" t="n">
        <v>184.36</v>
      </c>
      <c r="Q19" t="n">
        <v>198.04</v>
      </c>
      <c r="R19" t="n">
        <v>32.49</v>
      </c>
      <c r="S19" t="n">
        <v>21.27</v>
      </c>
      <c r="T19" t="n">
        <v>2888.48</v>
      </c>
      <c r="U19" t="n">
        <v>0.65</v>
      </c>
      <c r="V19" t="n">
        <v>0.77</v>
      </c>
      <c r="W19" t="n">
        <v>0.12</v>
      </c>
      <c r="X19" t="n">
        <v>0.17</v>
      </c>
      <c r="Y19" t="n">
        <v>0.5</v>
      </c>
      <c r="Z19" t="n">
        <v>10</v>
      </c>
      <c r="AA19" t="n">
        <v>420.5591799552416</v>
      </c>
      <c r="AB19" t="n">
        <v>575.4276237763233</v>
      </c>
      <c r="AC19" t="n">
        <v>520.5096189808527</v>
      </c>
      <c r="AD19" t="n">
        <v>420559.1799552416</v>
      </c>
      <c r="AE19" t="n">
        <v>575427.6237763234</v>
      </c>
      <c r="AF19" t="n">
        <v>1.314123003399786e-06</v>
      </c>
      <c r="AG19" t="n">
        <v>16</v>
      </c>
      <c r="AH19" t="n">
        <v>520509.6189808527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5.4602</v>
      </c>
      <c r="E20" t="n">
        <v>18.31</v>
      </c>
      <c r="F20" t="n">
        <v>15.73</v>
      </c>
      <c r="G20" t="n">
        <v>117.99</v>
      </c>
      <c r="H20" t="n">
        <v>1.82</v>
      </c>
      <c r="I20" t="n">
        <v>8</v>
      </c>
      <c r="J20" t="n">
        <v>185.46</v>
      </c>
      <c r="K20" t="n">
        <v>50.28</v>
      </c>
      <c r="L20" t="n">
        <v>19</v>
      </c>
      <c r="M20" t="n">
        <v>6</v>
      </c>
      <c r="N20" t="n">
        <v>36.18</v>
      </c>
      <c r="O20" t="n">
        <v>23107.19</v>
      </c>
      <c r="P20" t="n">
        <v>183.26</v>
      </c>
      <c r="Q20" t="n">
        <v>198.05</v>
      </c>
      <c r="R20" t="n">
        <v>31.49</v>
      </c>
      <c r="S20" t="n">
        <v>21.27</v>
      </c>
      <c r="T20" t="n">
        <v>2394.19</v>
      </c>
      <c r="U20" t="n">
        <v>0.68</v>
      </c>
      <c r="V20" t="n">
        <v>0.77</v>
      </c>
      <c r="W20" t="n">
        <v>0.12</v>
      </c>
      <c r="X20" t="n">
        <v>0.14</v>
      </c>
      <c r="Y20" t="n">
        <v>0.5</v>
      </c>
      <c r="Z20" t="n">
        <v>10</v>
      </c>
      <c r="AA20" t="n">
        <v>418.4861962110177</v>
      </c>
      <c r="AB20" t="n">
        <v>572.5912759638878</v>
      </c>
      <c r="AC20" t="n">
        <v>517.9439682227967</v>
      </c>
      <c r="AD20" t="n">
        <v>418486.1962110177</v>
      </c>
      <c r="AE20" t="n">
        <v>572591.2759638878</v>
      </c>
      <c r="AF20" t="n">
        <v>1.318445220433183e-06</v>
      </c>
      <c r="AG20" t="n">
        <v>16</v>
      </c>
      <c r="AH20" t="n">
        <v>517943.9682227967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5.4583</v>
      </c>
      <c r="E21" t="n">
        <v>18.32</v>
      </c>
      <c r="F21" t="n">
        <v>15.74</v>
      </c>
      <c r="G21" t="n">
        <v>118.04</v>
      </c>
      <c r="H21" t="n">
        <v>1.9</v>
      </c>
      <c r="I21" t="n">
        <v>8</v>
      </c>
      <c r="J21" t="n">
        <v>186.97</v>
      </c>
      <c r="K21" t="n">
        <v>50.28</v>
      </c>
      <c r="L21" t="n">
        <v>20</v>
      </c>
      <c r="M21" t="n">
        <v>6</v>
      </c>
      <c r="N21" t="n">
        <v>36.69</v>
      </c>
      <c r="O21" t="n">
        <v>23293.82</v>
      </c>
      <c r="P21" t="n">
        <v>183.46</v>
      </c>
      <c r="Q21" t="n">
        <v>198.04</v>
      </c>
      <c r="R21" t="n">
        <v>31.79</v>
      </c>
      <c r="S21" t="n">
        <v>21.27</v>
      </c>
      <c r="T21" t="n">
        <v>2544.28</v>
      </c>
      <c r="U21" t="n">
        <v>0.67</v>
      </c>
      <c r="V21" t="n">
        <v>0.77</v>
      </c>
      <c r="W21" t="n">
        <v>0.12</v>
      </c>
      <c r="X21" t="n">
        <v>0.14</v>
      </c>
      <c r="Y21" t="n">
        <v>0.5</v>
      </c>
      <c r="Z21" t="n">
        <v>10</v>
      </c>
      <c r="AA21" t="n">
        <v>418.8195985559389</v>
      </c>
      <c r="AB21" t="n">
        <v>573.0474517608825</v>
      </c>
      <c r="AC21" t="n">
        <v>518.3566072419729</v>
      </c>
      <c r="AD21" t="n">
        <v>418819.5985559389</v>
      </c>
      <c r="AE21" t="n">
        <v>573047.4517608825</v>
      </c>
      <c r="AF21" t="n">
        <v>1.317986437619582e-06</v>
      </c>
      <c r="AG21" t="n">
        <v>16</v>
      </c>
      <c r="AH21" t="n">
        <v>518356.6072419729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5.4569</v>
      </c>
      <c r="E22" t="n">
        <v>18.33</v>
      </c>
      <c r="F22" t="n">
        <v>15.74</v>
      </c>
      <c r="G22" t="n">
        <v>118.07</v>
      </c>
      <c r="H22" t="n">
        <v>1.98</v>
      </c>
      <c r="I22" t="n">
        <v>8</v>
      </c>
      <c r="J22" t="n">
        <v>188.49</v>
      </c>
      <c r="K22" t="n">
        <v>50.28</v>
      </c>
      <c r="L22" t="n">
        <v>21</v>
      </c>
      <c r="M22" t="n">
        <v>6</v>
      </c>
      <c r="N22" t="n">
        <v>37.21</v>
      </c>
      <c r="O22" t="n">
        <v>23481.16</v>
      </c>
      <c r="P22" t="n">
        <v>182.5</v>
      </c>
      <c r="Q22" t="n">
        <v>198.04</v>
      </c>
      <c r="R22" t="n">
        <v>31.91</v>
      </c>
      <c r="S22" t="n">
        <v>21.27</v>
      </c>
      <c r="T22" t="n">
        <v>2601.75</v>
      </c>
      <c r="U22" t="n">
        <v>0.67</v>
      </c>
      <c r="V22" t="n">
        <v>0.77</v>
      </c>
      <c r="W22" t="n">
        <v>0.12</v>
      </c>
      <c r="X22" t="n">
        <v>0.15</v>
      </c>
      <c r="Y22" t="n">
        <v>0.5</v>
      </c>
      <c r="Z22" t="n">
        <v>10</v>
      </c>
      <c r="AA22" t="n">
        <v>417.9275323209757</v>
      </c>
      <c r="AB22" t="n">
        <v>571.8268873830211</v>
      </c>
      <c r="AC22" t="n">
        <v>517.2525318152618</v>
      </c>
      <c r="AD22" t="n">
        <v>417927.5323209757</v>
      </c>
      <c r="AE22" t="n">
        <v>571826.8873830212</v>
      </c>
      <c r="AF22" t="n">
        <v>1.31764838712535e-06</v>
      </c>
      <c r="AG22" t="n">
        <v>16</v>
      </c>
      <c r="AH22" t="n">
        <v>517252.5318152618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5.4743</v>
      </c>
      <c r="E23" t="n">
        <v>18.27</v>
      </c>
      <c r="F23" t="n">
        <v>15.72</v>
      </c>
      <c r="G23" t="n">
        <v>134.72</v>
      </c>
      <c r="H23" t="n">
        <v>2.05</v>
      </c>
      <c r="I23" t="n">
        <v>7</v>
      </c>
      <c r="J23" t="n">
        <v>190.01</v>
      </c>
      <c r="K23" t="n">
        <v>50.28</v>
      </c>
      <c r="L23" t="n">
        <v>22</v>
      </c>
      <c r="M23" t="n">
        <v>5</v>
      </c>
      <c r="N23" t="n">
        <v>37.74</v>
      </c>
      <c r="O23" t="n">
        <v>23669.2</v>
      </c>
      <c r="P23" t="n">
        <v>181.58</v>
      </c>
      <c r="Q23" t="n">
        <v>198.04</v>
      </c>
      <c r="R23" t="n">
        <v>31.08</v>
      </c>
      <c r="S23" t="n">
        <v>21.27</v>
      </c>
      <c r="T23" t="n">
        <v>2192.13</v>
      </c>
      <c r="U23" t="n">
        <v>0.68</v>
      </c>
      <c r="V23" t="n">
        <v>0.77</v>
      </c>
      <c r="W23" t="n">
        <v>0.12</v>
      </c>
      <c r="X23" t="n">
        <v>0.12</v>
      </c>
      <c r="Y23" t="n">
        <v>0.5</v>
      </c>
      <c r="Z23" t="n">
        <v>10</v>
      </c>
      <c r="AA23" t="n">
        <v>416.1159755822172</v>
      </c>
      <c r="AB23" t="n">
        <v>569.3482355328089</v>
      </c>
      <c r="AC23" t="n">
        <v>515.0104390188242</v>
      </c>
      <c r="AD23" t="n">
        <v>416115.9755822172</v>
      </c>
      <c r="AE23" t="n">
        <v>569348.2355328088</v>
      </c>
      <c r="AF23" t="n">
        <v>1.321849871839378e-06</v>
      </c>
      <c r="AG23" t="n">
        <v>16</v>
      </c>
      <c r="AH23" t="n">
        <v>515010.4390188241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5.4837</v>
      </c>
      <c r="E24" t="n">
        <v>18.24</v>
      </c>
      <c r="F24" t="n">
        <v>15.69</v>
      </c>
      <c r="G24" t="n">
        <v>134.45</v>
      </c>
      <c r="H24" t="n">
        <v>2.13</v>
      </c>
      <c r="I24" t="n">
        <v>7</v>
      </c>
      <c r="J24" t="n">
        <v>191.55</v>
      </c>
      <c r="K24" t="n">
        <v>50.28</v>
      </c>
      <c r="L24" t="n">
        <v>23</v>
      </c>
      <c r="M24" t="n">
        <v>5</v>
      </c>
      <c r="N24" t="n">
        <v>38.27</v>
      </c>
      <c r="O24" t="n">
        <v>23857.96</v>
      </c>
      <c r="P24" t="n">
        <v>181.48</v>
      </c>
      <c r="Q24" t="n">
        <v>198.04</v>
      </c>
      <c r="R24" t="n">
        <v>30.06</v>
      </c>
      <c r="S24" t="n">
        <v>21.27</v>
      </c>
      <c r="T24" t="n">
        <v>1685.4</v>
      </c>
      <c r="U24" t="n">
        <v>0.71</v>
      </c>
      <c r="V24" t="n">
        <v>0.77</v>
      </c>
      <c r="W24" t="n">
        <v>0.12</v>
      </c>
      <c r="X24" t="n">
        <v>0.09</v>
      </c>
      <c r="Y24" t="n">
        <v>0.5</v>
      </c>
      <c r="Z24" t="n">
        <v>10</v>
      </c>
      <c r="AA24" t="n">
        <v>415.4491345406729</v>
      </c>
      <c r="AB24" t="n">
        <v>568.4358342008175</v>
      </c>
      <c r="AC24" t="n">
        <v>514.1851159893946</v>
      </c>
      <c r="AD24" t="n">
        <v>415449.1345406729</v>
      </c>
      <c r="AE24" t="n">
        <v>568435.8342008175</v>
      </c>
      <c r="AF24" t="n">
        <v>1.324119639443509e-06</v>
      </c>
      <c r="AG24" t="n">
        <v>16</v>
      </c>
      <c r="AH24" t="n">
        <v>514185.1159893946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5.4747</v>
      </c>
      <c r="E25" t="n">
        <v>18.27</v>
      </c>
      <c r="F25" t="n">
        <v>15.72</v>
      </c>
      <c r="G25" t="n">
        <v>134.71</v>
      </c>
      <c r="H25" t="n">
        <v>2.21</v>
      </c>
      <c r="I25" t="n">
        <v>7</v>
      </c>
      <c r="J25" t="n">
        <v>193.08</v>
      </c>
      <c r="K25" t="n">
        <v>50.28</v>
      </c>
      <c r="L25" t="n">
        <v>24</v>
      </c>
      <c r="M25" t="n">
        <v>5</v>
      </c>
      <c r="N25" t="n">
        <v>38.8</v>
      </c>
      <c r="O25" t="n">
        <v>24047.45</v>
      </c>
      <c r="P25" t="n">
        <v>181.47</v>
      </c>
      <c r="Q25" t="n">
        <v>198.04</v>
      </c>
      <c r="R25" t="n">
        <v>31.1</v>
      </c>
      <c r="S25" t="n">
        <v>21.27</v>
      </c>
      <c r="T25" t="n">
        <v>2203.28</v>
      </c>
      <c r="U25" t="n">
        <v>0.68</v>
      </c>
      <c r="V25" t="n">
        <v>0.77</v>
      </c>
      <c r="W25" t="n">
        <v>0.12</v>
      </c>
      <c r="X25" t="n">
        <v>0.12</v>
      </c>
      <c r="Y25" t="n">
        <v>0.5</v>
      </c>
      <c r="Z25" t="n">
        <v>10</v>
      </c>
      <c r="AA25" t="n">
        <v>415.9882330072646</v>
      </c>
      <c r="AB25" t="n">
        <v>569.173452506154</v>
      </c>
      <c r="AC25" t="n">
        <v>514.8523370389238</v>
      </c>
      <c r="AD25" t="n">
        <v>415988.2330072646</v>
      </c>
      <c r="AE25" t="n">
        <v>569173.4525061541</v>
      </c>
      <c r="AF25" t="n">
        <v>1.321946457694873e-06</v>
      </c>
      <c r="AG25" t="n">
        <v>16</v>
      </c>
      <c r="AH25" t="n">
        <v>514852.3370389238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5.4729</v>
      </c>
      <c r="E26" t="n">
        <v>18.27</v>
      </c>
      <c r="F26" t="n">
        <v>15.72</v>
      </c>
      <c r="G26" t="n">
        <v>134.76</v>
      </c>
      <c r="H26" t="n">
        <v>2.28</v>
      </c>
      <c r="I26" t="n">
        <v>7</v>
      </c>
      <c r="J26" t="n">
        <v>194.62</v>
      </c>
      <c r="K26" t="n">
        <v>50.28</v>
      </c>
      <c r="L26" t="n">
        <v>25</v>
      </c>
      <c r="M26" t="n">
        <v>5</v>
      </c>
      <c r="N26" t="n">
        <v>39.34</v>
      </c>
      <c r="O26" t="n">
        <v>24237.67</v>
      </c>
      <c r="P26" t="n">
        <v>180.72</v>
      </c>
      <c r="Q26" t="n">
        <v>198.05</v>
      </c>
      <c r="R26" t="n">
        <v>31.22</v>
      </c>
      <c r="S26" t="n">
        <v>21.27</v>
      </c>
      <c r="T26" t="n">
        <v>2263.55</v>
      </c>
      <c r="U26" t="n">
        <v>0.68</v>
      </c>
      <c r="V26" t="n">
        <v>0.77</v>
      </c>
      <c r="W26" t="n">
        <v>0.12</v>
      </c>
      <c r="X26" t="n">
        <v>0.13</v>
      </c>
      <c r="Y26" t="n">
        <v>0.5</v>
      </c>
      <c r="Z26" t="n">
        <v>10</v>
      </c>
      <c r="AA26" t="n">
        <v>415.325260339286</v>
      </c>
      <c r="AB26" t="n">
        <v>568.2663440535358</v>
      </c>
      <c r="AC26" t="n">
        <v>514.0318017438888</v>
      </c>
      <c r="AD26" t="n">
        <v>415325.2603392861</v>
      </c>
      <c r="AE26" t="n">
        <v>568266.3440535358</v>
      </c>
      <c r="AF26" t="n">
        <v>1.321511821345146e-06</v>
      </c>
      <c r="AG26" t="n">
        <v>16</v>
      </c>
      <c r="AH26" t="n">
        <v>514031.8017438888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5.4907</v>
      </c>
      <c r="E27" t="n">
        <v>18.21</v>
      </c>
      <c r="F27" t="n">
        <v>15.69</v>
      </c>
      <c r="G27" t="n">
        <v>156.95</v>
      </c>
      <c r="H27" t="n">
        <v>2.35</v>
      </c>
      <c r="I27" t="n">
        <v>6</v>
      </c>
      <c r="J27" t="n">
        <v>196.17</v>
      </c>
      <c r="K27" t="n">
        <v>50.28</v>
      </c>
      <c r="L27" t="n">
        <v>26</v>
      </c>
      <c r="M27" t="n">
        <v>4</v>
      </c>
      <c r="N27" t="n">
        <v>39.89</v>
      </c>
      <c r="O27" t="n">
        <v>24428.62</v>
      </c>
      <c r="P27" t="n">
        <v>179.42</v>
      </c>
      <c r="Q27" t="n">
        <v>198.05</v>
      </c>
      <c r="R27" t="n">
        <v>30.31</v>
      </c>
      <c r="S27" t="n">
        <v>21.27</v>
      </c>
      <c r="T27" t="n">
        <v>1811.96</v>
      </c>
      <c r="U27" t="n">
        <v>0.7</v>
      </c>
      <c r="V27" t="n">
        <v>0.77</v>
      </c>
      <c r="W27" t="n">
        <v>0.12</v>
      </c>
      <c r="X27" t="n">
        <v>0.1</v>
      </c>
      <c r="Y27" t="n">
        <v>0.5</v>
      </c>
      <c r="Z27" t="n">
        <v>10</v>
      </c>
      <c r="AA27" t="n">
        <v>413.0872023037314</v>
      </c>
      <c r="AB27" t="n">
        <v>565.204134313138</v>
      </c>
      <c r="AC27" t="n">
        <v>511.2618450032759</v>
      </c>
      <c r="AD27" t="n">
        <v>413087.2023037313</v>
      </c>
      <c r="AE27" t="n">
        <v>565204.134313138</v>
      </c>
      <c r="AF27" t="n">
        <v>1.325809891914669e-06</v>
      </c>
      <c r="AG27" t="n">
        <v>16</v>
      </c>
      <c r="AH27" t="n">
        <v>511261.8450032759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5.4896</v>
      </c>
      <c r="E28" t="n">
        <v>18.22</v>
      </c>
      <c r="F28" t="n">
        <v>15.7</v>
      </c>
      <c r="G28" t="n">
        <v>156.99</v>
      </c>
      <c r="H28" t="n">
        <v>2.42</v>
      </c>
      <c r="I28" t="n">
        <v>6</v>
      </c>
      <c r="J28" t="n">
        <v>197.73</v>
      </c>
      <c r="K28" t="n">
        <v>50.28</v>
      </c>
      <c r="L28" t="n">
        <v>27</v>
      </c>
      <c r="M28" t="n">
        <v>4</v>
      </c>
      <c r="N28" t="n">
        <v>40.45</v>
      </c>
      <c r="O28" t="n">
        <v>24620.33</v>
      </c>
      <c r="P28" t="n">
        <v>179.94</v>
      </c>
      <c r="Q28" t="n">
        <v>198.04</v>
      </c>
      <c r="R28" t="n">
        <v>30.61</v>
      </c>
      <c r="S28" t="n">
        <v>21.27</v>
      </c>
      <c r="T28" t="n">
        <v>1962.82</v>
      </c>
      <c r="U28" t="n">
        <v>0.6899999999999999</v>
      </c>
      <c r="V28" t="n">
        <v>0.77</v>
      </c>
      <c r="W28" t="n">
        <v>0.12</v>
      </c>
      <c r="X28" t="n">
        <v>0.1</v>
      </c>
      <c r="Y28" t="n">
        <v>0.5</v>
      </c>
      <c r="Z28" t="n">
        <v>10</v>
      </c>
      <c r="AA28" t="n">
        <v>413.6977983445093</v>
      </c>
      <c r="AB28" t="n">
        <v>566.0395787537263</v>
      </c>
      <c r="AC28" t="n">
        <v>512.0175557990084</v>
      </c>
      <c r="AD28" t="n">
        <v>413697.7983445093</v>
      </c>
      <c r="AE28" t="n">
        <v>566039.5787537263</v>
      </c>
      <c r="AF28" t="n">
        <v>1.325544280812058e-06</v>
      </c>
      <c r="AG28" t="n">
        <v>16</v>
      </c>
      <c r="AH28" t="n">
        <v>512017.5557990083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5.4877</v>
      </c>
      <c r="E29" t="n">
        <v>18.22</v>
      </c>
      <c r="F29" t="n">
        <v>15.7</v>
      </c>
      <c r="G29" t="n">
        <v>157.05</v>
      </c>
      <c r="H29" t="n">
        <v>2.49</v>
      </c>
      <c r="I29" t="n">
        <v>6</v>
      </c>
      <c r="J29" t="n">
        <v>199.29</v>
      </c>
      <c r="K29" t="n">
        <v>50.28</v>
      </c>
      <c r="L29" t="n">
        <v>28</v>
      </c>
      <c r="M29" t="n">
        <v>4</v>
      </c>
      <c r="N29" t="n">
        <v>41.01</v>
      </c>
      <c r="O29" t="n">
        <v>24812.8</v>
      </c>
      <c r="P29" t="n">
        <v>180.27</v>
      </c>
      <c r="Q29" t="n">
        <v>198.04</v>
      </c>
      <c r="R29" t="n">
        <v>30.75</v>
      </c>
      <c r="S29" t="n">
        <v>21.27</v>
      </c>
      <c r="T29" t="n">
        <v>2030.76</v>
      </c>
      <c r="U29" t="n">
        <v>0.6899999999999999</v>
      </c>
      <c r="V29" t="n">
        <v>0.77</v>
      </c>
      <c r="W29" t="n">
        <v>0.12</v>
      </c>
      <c r="X29" t="n">
        <v>0.11</v>
      </c>
      <c r="Y29" t="n">
        <v>0.5</v>
      </c>
      <c r="Z29" t="n">
        <v>10</v>
      </c>
      <c r="AA29" t="n">
        <v>414.1114054560132</v>
      </c>
      <c r="AB29" t="n">
        <v>566.605494250744</v>
      </c>
      <c r="AC29" t="n">
        <v>512.529461115258</v>
      </c>
      <c r="AD29" t="n">
        <v>414111.4054560132</v>
      </c>
      <c r="AE29" t="n">
        <v>566605.494250744</v>
      </c>
      <c r="AF29" t="n">
        <v>1.325085497998458e-06</v>
      </c>
      <c r="AG29" t="n">
        <v>16</v>
      </c>
      <c r="AH29" t="n">
        <v>512529.4611152579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5.4891</v>
      </c>
      <c r="E30" t="n">
        <v>18.22</v>
      </c>
      <c r="F30" t="n">
        <v>15.7</v>
      </c>
      <c r="G30" t="n">
        <v>157</v>
      </c>
      <c r="H30" t="n">
        <v>2.56</v>
      </c>
      <c r="I30" t="n">
        <v>6</v>
      </c>
      <c r="J30" t="n">
        <v>200.85</v>
      </c>
      <c r="K30" t="n">
        <v>50.28</v>
      </c>
      <c r="L30" t="n">
        <v>29</v>
      </c>
      <c r="M30" t="n">
        <v>4</v>
      </c>
      <c r="N30" t="n">
        <v>41.57</v>
      </c>
      <c r="O30" t="n">
        <v>25006.03</v>
      </c>
      <c r="P30" t="n">
        <v>179.86</v>
      </c>
      <c r="Q30" t="n">
        <v>198.04</v>
      </c>
      <c r="R30" t="n">
        <v>30.61</v>
      </c>
      <c r="S30" t="n">
        <v>21.27</v>
      </c>
      <c r="T30" t="n">
        <v>1963.36</v>
      </c>
      <c r="U30" t="n">
        <v>0.6899999999999999</v>
      </c>
      <c r="V30" t="n">
        <v>0.77</v>
      </c>
      <c r="W30" t="n">
        <v>0.12</v>
      </c>
      <c r="X30" t="n">
        <v>0.11</v>
      </c>
      <c r="Y30" t="n">
        <v>0.5</v>
      </c>
      <c r="Z30" t="n">
        <v>10</v>
      </c>
      <c r="AA30" t="n">
        <v>413.6412053268805</v>
      </c>
      <c r="AB30" t="n">
        <v>565.9621456902988</v>
      </c>
      <c r="AC30" t="n">
        <v>511.9475128384764</v>
      </c>
      <c r="AD30" t="n">
        <v>413641.2053268805</v>
      </c>
      <c r="AE30" t="n">
        <v>565962.1456902989</v>
      </c>
      <c r="AF30" t="n">
        <v>1.32542354849269e-06</v>
      </c>
      <c r="AG30" t="n">
        <v>16</v>
      </c>
      <c r="AH30" t="n">
        <v>511947.5128384765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5.4958</v>
      </c>
      <c r="E31" t="n">
        <v>18.2</v>
      </c>
      <c r="F31" t="n">
        <v>15.68</v>
      </c>
      <c r="G31" t="n">
        <v>156.78</v>
      </c>
      <c r="H31" t="n">
        <v>2.63</v>
      </c>
      <c r="I31" t="n">
        <v>6</v>
      </c>
      <c r="J31" t="n">
        <v>202.43</v>
      </c>
      <c r="K31" t="n">
        <v>50.28</v>
      </c>
      <c r="L31" t="n">
        <v>30</v>
      </c>
      <c r="M31" t="n">
        <v>4</v>
      </c>
      <c r="N31" t="n">
        <v>42.15</v>
      </c>
      <c r="O31" t="n">
        <v>25200.04</v>
      </c>
      <c r="P31" t="n">
        <v>178.85</v>
      </c>
      <c r="Q31" t="n">
        <v>198.04</v>
      </c>
      <c r="R31" t="n">
        <v>29.78</v>
      </c>
      <c r="S31" t="n">
        <v>21.27</v>
      </c>
      <c r="T31" t="n">
        <v>1549.41</v>
      </c>
      <c r="U31" t="n">
        <v>0.71</v>
      </c>
      <c r="V31" t="n">
        <v>0.77</v>
      </c>
      <c r="W31" t="n">
        <v>0.12</v>
      </c>
      <c r="X31" t="n">
        <v>0.08</v>
      </c>
      <c r="Y31" t="n">
        <v>0.5</v>
      </c>
      <c r="Z31" t="n">
        <v>10</v>
      </c>
      <c r="AA31" t="n">
        <v>412.2466915158637</v>
      </c>
      <c r="AB31" t="n">
        <v>564.0541103724584</v>
      </c>
      <c r="AC31" t="n">
        <v>510.2215777334262</v>
      </c>
      <c r="AD31" t="n">
        <v>412246.6915158637</v>
      </c>
      <c r="AE31" t="n">
        <v>564054.1103724584</v>
      </c>
      <c r="AF31" t="n">
        <v>1.327041361572229e-06</v>
      </c>
      <c r="AG31" t="n">
        <v>16</v>
      </c>
      <c r="AH31" t="n">
        <v>510221.5777334262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5.4892</v>
      </c>
      <c r="E32" t="n">
        <v>18.22</v>
      </c>
      <c r="F32" t="n">
        <v>15.7</v>
      </c>
      <c r="G32" t="n">
        <v>157</v>
      </c>
      <c r="H32" t="n">
        <v>2.7</v>
      </c>
      <c r="I32" t="n">
        <v>6</v>
      </c>
      <c r="J32" t="n">
        <v>204.01</v>
      </c>
      <c r="K32" t="n">
        <v>50.28</v>
      </c>
      <c r="L32" t="n">
        <v>31</v>
      </c>
      <c r="M32" t="n">
        <v>4</v>
      </c>
      <c r="N32" t="n">
        <v>42.73</v>
      </c>
      <c r="O32" t="n">
        <v>25394.96</v>
      </c>
      <c r="P32" t="n">
        <v>177.98</v>
      </c>
      <c r="Q32" t="n">
        <v>198.04</v>
      </c>
      <c r="R32" t="n">
        <v>30.59</v>
      </c>
      <c r="S32" t="n">
        <v>21.27</v>
      </c>
      <c r="T32" t="n">
        <v>1953.71</v>
      </c>
      <c r="U32" t="n">
        <v>0.7</v>
      </c>
      <c r="V32" t="n">
        <v>0.77</v>
      </c>
      <c r="W32" t="n">
        <v>0.12</v>
      </c>
      <c r="X32" t="n">
        <v>0.11</v>
      </c>
      <c r="Y32" t="n">
        <v>0.5</v>
      </c>
      <c r="Z32" t="n">
        <v>10</v>
      </c>
      <c r="AA32" t="n">
        <v>411.7728422071111</v>
      </c>
      <c r="AB32" t="n">
        <v>563.4057688434669</v>
      </c>
      <c r="AC32" t="n">
        <v>509.6351130100086</v>
      </c>
      <c r="AD32" t="n">
        <v>411772.8422071111</v>
      </c>
      <c r="AE32" t="n">
        <v>563405.768843467</v>
      </c>
      <c r="AF32" t="n">
        <v>1.325447694956564e-06</v>
      </c>
      <c r="AG32" t="n">
        <v>16</v>
      </c>
      <c r="AH32" t="n">
        <v>509635.1130100086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5.5064</v>
      </c>
      <c r="E33" t="n">
        <v>18.16</v>
      </c>
      <c r="F33" t="n">
        <v>15.68</v>
      </c>
      <c r="G33" t="n">
        <v>188.1</v>
      </c>
      <c r="H33" t="n">
        <v>2.76</v>
      </c>
      <c r="I33" t="n">
        <v>5</v>
      </c>
      <c r="J33" t="n">
        <v>205.59</v>
      </c>
      <c r="K33" t="n">
        <v>50.28</v>
      </c>
      <c r="L33" t="n">
        <v>32</v>
      </c>
      <c r="M33" t="n">
        <v>3</v>
      </c>
      <c r="N33" t="n">
        <v>43.31</v>
      </c>
      <c r="O33" t="n">
        <v>25590.57</v>
      </c>
      <c r="P33" t="n">
        <v>176.62</v>
      </c>
      <c r="Q33" t="n">
        <v>198.04</v>
      </c>
      <c r="R33" t="n">
        <v>29.75</v>
      </c>
      <c r="S33" t="n">
        <v>21.27</v>
      </c>
      <c r="T33" t="n">
        <v>1540.11</v>
      </c>
      <c r="U33" t="n">
        <v>0.71</v>
      </c>
      <c r="V33" t="n">
        <v>0.77</v>
      </c>
      <c r="W33" t="n">
        <v>0.12</v>
      </c>
      <c r="X33" t="n">
        <v>0.08</v>
      </c>
      <c r="Y33" t="n">
        <v>0.5</v>
      </c>
      <c r="Z33" t="n">
        <v>10</v>
      </c>
      <c r="AA33" t="n">
        <v>409.5654334778546</v>
      </c>
      <c r="AB33" t="n">
        <v>560.3854948360982</v>
      </c>
      <c r="AC33" t="n">
        <v>506.903089714922</v>
      </c>
      <c r="AD33" t="n">
        <v>409565.4334778546</v>
      </c>
      <c r="AE33" t="n">
        <v>560385.4948360983</v>
      </c>
      <c r="AF33" t="n">
        <v>1.329600886742844e-06</v>
      </c>
      <c r="AG33" t="n">
        <v>16</v>
      </c>
      <c r="AH33" t="n">
        <v>506903.089714922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5.5058</v>
      </c>
      <c r="E34" t="n">
        <v>18.16</v>
      </c>
      <c r="F34" t="n">
        <v>15.68</v>
      </c>
      <c r="G34" t="n">
        <v>188.12</v>
      </c>
      <c r="H34" t="n">
        <v>2.83</v>
      </c>
      <c r="I34" t="n">
        <v>5</v>
      </c>
      <c r="J34" t="n">
        <v>207.19</v>
      </c>
      <c r="K34" t="n">
        <v>50.28</v>
      </c>
      <c r="L34" t="n">
        <v>33</v>
      </c>
      <c r="M34" t="n">
        <v>3</v>
      </c>
      <c r="N34" t="n">
        <v>43.91</v>
      </c>
      <c r="O34" t="n">
        <v>25786.97</v>
      </c>
      <c r="P34" t="n">
        <v>177.51</v>
      </c>
      <c r="Q34" t="n">
        <v>198.05</v>
      </c>
      <c r="R34" t="n">
        <v>29.76</v>
      </c>
      <c r="S34" t="n">
        <v>21.27</v>
      </c>
      <c r="T34" t="n">
        <v>1545.36</v>
      </c>
      <c r="U34" t="n">
        <v>0.71</v>
      </c>
      <c r="V34" t="n">
        <v>0.77</v>
      </c>
      <c r="W34" t="n">
        <v>0.12</v>
      </c>
      <c r="X34" t="n">
        <v>0.08</v>
      </c>
      <c r="Y34" t="n">
        <v>0.5</v>
      </c>
      <c r="Z34" t="n">
        <v>10</v>
      </c>
      <c r="AA34" t="n">
        <v>410.4718445440797</v>
      </c>
      <c r="AB34" t="n">
        <v>561.6256864449415</v>
      </c>
      <c r="AC34" t="n">
        <v>508.0249191772371</v>
      </c>
      <c r="AD34" t="n">
        <v>410471.8445440797</v>
      </c>
      <c r="AE34" t="n">
        <v>561625.6864449414</v>
      </c>
      <c r="AF34" t="n">
        <v>1.329456007959602e-06</v>
      </c>
      <c r="AG34" t="n">
        <v>16</v>
      </c>
      <c r="AH34" t="n">
        <v>508024.9191772371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5.5076</v>
      </c>
      <c r="E35" t="n">
        <v>18.16</v>
      </c>
      <c r="F35" t="n">
        <v>15.67</v>
      </c>
      <c r="G35" t="n">
        <v>188.05</v>
      </c>
      <c r="H35" t="n">
        <v>2.89</v>
      </c>
      <c r="I35" t="n">
        <v>5</v>
      </c>
      <c r="J35" t="n">
        <v>208.78</v>
      </c>
      <c r="K35" t="n">
        <v>50.28</v>
      </c>
      <c r="L35" t="n">
        <v>34</v>
      </c>
      <c r="M35" t="n">
        <v>3</v>
      </c>
      <c r="N35" t="n">
        <v>44.5</v>
      </c>
      <c r="O35" t="n">
        <v>25984.2</v>
      </c>
      <c r="P35" t="n">
        <v>178.06</v>
      </c>
      <c r="Q35" t="n">
        <v>198.04</v>
      </c>
      <c r="R35" t="n">
        <v>29.66</v>
      </c>
      <c r="S35" t="n">
        <v>21.27</v>
      </c>
      <c r="T35" t="n">
        <v>1493.11</v>
      </c>
      <c r="U35" t="n">
        <v>0.72</v>
      </c>
      <c r="V35" t="n">
        <v>0.77</v>
      </c>
      <c r="W35" t="n">
        <v>0.12</v>
      </c>
      <c r="X35" t="n">
        <v>0.08</v>
      </c>
      <c r="Y35" t="n">
        <v>0.5</v>
      </c>
      <c r="Z35" t="n">
        <v>10</v>
      </c>
      <c r="AA35" t="n">
        <v>410.8897227431465</v>
      </c>
      <c r="AB35" t="n">
        <v>562.1974458323897</v>
      </c>
      <c r="AC35" t="n">
        <v>508.5421106512166</v>
      </c>
      <c r="AD35" t="n">
        <v>410889.7227431465</v>
      </c>
      <c r="AE35" t="n">
        <v>562197.4458323896</v>
      </c>
      <c r="AF35" t="n">
        <v>1.329890644309329e-06</v>
      </c>
      <c r="AG35" t="n">
        <v>16</v>
      </c>
      <c r="AH35" t="n">
        <v>508542.1106512166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5.5064</v>
      </c>
      <c r="E36" t="n">
        <v>18.16</v>
      </c>
      <c r="F36" t="n">
        <v>15.68</v>
      </c>
      <c r="G36" t="n">
        <v>188.1</v>
      </c>
      <c r="H36" t="n">
        <v>2.96</v>
      </c>
      <c r="I36" t="n">
        <v>5</v>
      </c>
      <c r="J36" t="n">
        <v>210.39</v>
      </c>
      <c r="K36" t="n">
        <v>50.28</v>
      </c>
      <c r="L36" t="n">
        <v>35</v>
      </c>
      <c r="M36" t="n">
        <v>3</v>
      </c>
      <c r="N36" t="n">
        <v>45.11</v>
      </c>
      <c r="O36" t="n">
        <v>26182.25</v>
      </c>
      <c r="P36" t="n">
        <v>178.27</v>
      </c>
      <c r="Q36" t="n">
        <v>198.04</v>
      </c>
      <c r="R36" t="n">
        <v>29.81</v>
      </c>
      <c r="S36" t="n">
        <v>21.27</v>
      </c>
      <c r="T36" t="n">
        <v>1567.67</v>
      </c>
      <c r="U36" t="n">
        <v>0.71</v>
      </c>
      <c r="V36" t="n">
        <v>0.77</v>
      </c>
      <c r="W36" t="n">
        <v>0.12</v>
      </c>
      <c r="X36" t="n">
        <v>0.08</v>
      </c>
      <c r="Y36" t="n">
        <v>0.5</v>
      </c>
      <c r="Z36" t="n">
        <v>10</v>
      </c>
      <c r="AA36" t="n">
        <v>411.1961235177141</v>
      </c>
      <c r="AB36" t="n">
        <v>562.6166768896011</v>
      </c>
      <c r="AC36" t="n">
        <v>508.9213308847222</v>
      </c>
      <c r="AD36" t="n">
        <v>411196.1235177141</v>
      </c>
      <c r="AE36" t="n">
        <v>562616.676889601</v>
      </c>
      <c r="AF36" t="n">
        <v>1.329600886742844e-06</v>
      </c>
      <c r="AG36" t="n">
        <v>16</v>
      </c>
      <c r="AH36" t="n">
        <v>508921.3308847222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5.5059</v>
      </c>
      <c r="E37" t="n">
        <v>18.16</v>
      </c>
      <c r="F37" t="n">
        <v>15.68</v>
      </c>
      <c r="G37" t="n">
        <v>188.12</v>
      </c>
      <c r="H37" t="n">
        <v>3.02</v>
      </c>
      <c r="I37" t="n">
        <v>5</v>
      </c>
      <c r="J37" t="n">
        <v>212</v>
      </c>
      <c r="K37" t="n">
        <v>50.28</v>
      </c>
      <c r="L37" t="n">
        <v>36</v>
      </c>
      <c r="M37" t="n">
        <v>3</v>
      </c>
      <c r="N37" t="n">
        <v>45.72</v>
      </c>
      <c r="O37" t="n">
        <v>26381.14</v>
      </c>
      <c r="P37" t="n">
        <v>178.61</v>
      </c>
      <c r="Q37" t="n">
        <v>198.04</v>
      </c>
      <c r="R37" t="n">
        <v>29.88</v>
      </c>
      <c r="S37" t="n">
        <v>21.27</v>
      </c>
      <c r="T37" t="n">
        <v>1603.11</v>
      </c>
      <c r="U37" t="n">
        <v>0.71</v>
      </c>
      <c r="V37" t="n">
        <v>0.77</v>
      </c>
      <c r="W37" t="n">
        <v>0.12</v>
      </c>
      <c r="X37" t="n">
        <v>0.08</v>
      </c>
      <c r="Y37" t="n">
        <v>0.5</v>
      </c>
      <c r="Z37" t="n">
        <v>10</v>
      </c>
      <c r="AA37" t="n">
        <v>411.554598431469</v>
      </c>
      <c r="AB37" t="n">
        <v>563.1071580813976</v>
      </c>
      <c r="AC37" t="n">
        <v>509.3650012399684</v>
      </c>
      <c r="AD37" t="n">
        <v>411554.598431469</v>
      </c>
      <c r="AE37" t="n">
        <v>563107.1580813976</v>
      </c>
      <c r="AF37" t="n">
        <v>1.329480154423476e-06</v>
      </c>
      <c r="AG37" t="n">
        <v>16</v>
      </c>
      <c r="AH37" t="n">
        <v>509365.0012399683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5.5107</v>
      </c>
      <c r="E38" t="n">
        <v>18.15</v>
      </c>
      <c r="F38" t="n">
        <v>15.66</v>
      </c>
      <c r="G38" t="n">
        <v>187.93</v>
      </c>
      <c r="H38" t="n">
        <v>3.08</v>
      </c>
      <c r="I38" t="n">
        <v>5</v>
      </c>
      <c r="J38" t="n">
        <v>213.62</v>
      </c>
      <c r="K38" t="n">
        <v>50.28</v>
      </c>
      <c r="L38" t="n">
        <v>37</v>
      </c>
      <c r="M38" t="n">
        <v>3</v>
      </c>
      <c r="N38" t="n">
        <v>46.34</v>
      </c>
      <c r="O38" t="n">
        <v>26580.87</v>
      </c>
      <c r="P38" t="n">
        <v>178.03</v>
      </c>
      <c r="Q38" t="n">
        <v>198.04</v>
      </c>
      <c r="R38" t="n">
        <v>29.3</v>
      </c>
      <c r="S38" t="n">
        <v>21.27</v>
      </c>
      <c r="T38" t="n">
        <v>1313.24</v>
      </c>
      <c r="U38" t="n">
        <v>0.73</v>
      </c>
      <c r="V38" t="n">
        <v>0.77</v>
      </c>
      <c r="W38" t="n">
        <v>0.12</v>
      </c>
      <c r="X38" t="n">
        <v>0.07000000000000001</v>
      </c>
      <c r="Y38" t="n">
        <v>0.5</v>
      </c>
      <c r="Z38" t="n">
        <v>10</v>
      </c>
      <c r="AA38" t="n">
        <v>410.6762865629721</v>
      </c>
      <c r="AB38" t="n">
        <v>561.9054130345353</v>
      </c>
      <c r="AC38" t="n">
        <v>508.2779490537187</v>
      </c>
      <c r="AD38" t="n">
        <v>410676.2865629721</v>
      </c>
      <c r="AE38" t="n">
        <v>561905.4130345352</v>
      </c>
      <c r="AF38" t="n">
        <v>1.330639184689415e-06</v>
      </c>
      <c r="AG38" t="n">
        <v>16</v>
      </c>
      <c r="AH38" t="n">
        <v>508277.9490537187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5.5051</v>
      </c>
      <c r="E39" t="n">
        <v>18.16</v>
      </c>
      <c r="F39" t="n">
        <v>15.68</v>
      </c>
      <c r="G39" t="n">
        <v>188.15</v>
      </c>
      <c r="H39" t="n">
        <v>3.14</v>
      </c>
      <c r="I39" t="n">
        <v>5</v>
      </c>
      <c r="J39" t="n">
        <v>215.25</v>
      </c>
      <c r="K39" t="n">
        <v>50.28</v>
      </c>
      <c r="L39" t="n">
        <v>38</v>
      </c>
      <c r="M39" t="n">
        <v>3</v>
      </c>
      <c r="N39" t="n">
        <v>46.97</v>
      </c>
      <c r="O39" t="n">
        <v>26781.46</v>
      </c>
      <c r="P39" t="n">
        <v>177.34</v>
      </c>
      <c r="Q39" t="n">
        <v>198.04</v>
      </c>
      <c r="R39" t="n">
        <v>29.95</v>
      </c>
      <c r="S39" t="n">
        <v>21.27</v>
      </c>
      <c r="T39" t="n">
        <v>1639.13</v>
      </c>
      <c r="U39" t="n">
        <v>0.71</v>
      </c>
      <c r="V39" t="n">
        <v>0.77</v>
      </c>
      <c r="W39" t="n">
        <v>0.12</v>
      </c>
      <c r="X39" t="n">
        <v>0.09</v>
      </c>
      <c r="Y39" t="n">
        <v>0.5</v>
      </c>
      <c r="Z39" t="n">
        <v>10</v>
      </c>
      <c r="AA39" t="n">
        <v>410.3350996364783</v>
      </c>
      <c r="AB39" t="n">
        <v>561.4385860296015</v>
      </c>
      <c r="AC39" t="n">
        <v>507.8556753629402</v>
      </c>
      <c r="AD39" t="n">
        <v>410335.0996364783</v>
      </c>
      <c r="AE39" t="n">
        <v>561438.5860296015</v>
      </c>
      <c r="AF39" t="n">
        <v>1.329286982712486e-06</v>
      </c>
      <c r="AG39" t="n">
        <v>16</v>
      </c>
      <c r="AH39" t="n">
        <v>507855.6753629402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5.5036</v>
      </c>
      <c r="E40" t="n">
        <v>18.17</v>
      </c>
      <c r="F40" t="n">
        <v>15.68</v>
      </c>
      <c r="G40" t="n">
        <v>188.21</v>
      </c>
      <c r="H40" t="n">
        <v>3.2</v>
      </c>
      <c r="I40" t="n">
        <v>5</v>
      </c>
      <c r="J40" t="n">
        <v>216.88</v>
      </c>
      <c r="K40" t="n">
        <v>50.28</v>
      </c>
      <c r="L40" t="n">
        <v>39</v>
      </c>
      <c r="M40" t="n">
        <v>3</v>
      </c>
      <c r="N40" t="n">
        <v>47.6</v>
      </c>
      <c r="O40" t="n">
        <v>26982.93</v>
      </c>
      <c r="P40" t="n">
        <v>176.78</v>
      </c>
      <c r="Q40" t="n">
        <v>198.05</v>
      </c>
      <c r="R40" t="n">
        <v>30.11</v>
      </c>
      <c r="S40" t="n">
        <v>21.27</v>
      </c>
      <c r="T40" t="n">
        <v>1717.34</v>
      </c>
      <c r="U40" t="n">
        <v>0.71</v>
      </c>
      <c r="V40" t="n">
        <v>0.77</v>
      </c>
      <c r="W40" t="n">
        <v>0.12</v>
      </c>
      <c r="X40" t="n">
        <v>0.09</v>
      </c>
      <c r="Y40" t="n">
        <v>0.5</v>
      </c>
      <c r="Z40" t="n">
        <v>10</v>
      </c>
      <c r="AA40" t="n">
        <v>409.8484354550902</v>
      </c>
      <c r="AB40" t="n">
        <v>560.772710626518</v>
      </c>
      <c r="AC40" t="n">
        <v>507.253350173765</v>
      </c>
      <c r="AD40" t="n">
        <v>409848.4354550902</v>
      </c>
      <c r="AE40" t="n">
        <v>560772.710626518</v>
      </c>
      <c r="AF40" t="n">
        <v>1.32892478575438e-06</v>
      </c>
      <c r="AG40" t="n">
        <v>16</v>
      </c>
      <c r="AH40" t="n">
        <v>507253.350173765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5.5068</v>
      </c>
      <c r="E41" t="n">
        <v>18.16</v>
      </c>
      <c r="F41" t="n">
        <v>15.67</v>
      </c>
      <c r="G41" t="n">
        <v>188.09</v>
      </c>
      <c r="H41" t="n">
        <v>3.25</v>
      </c>
      <c r="I41" t="n">
        <v>5</v>
      </c>
      <c r="J41" t="n">
        <v>218.52</v>
      </c>
      <c r="K41" t="n">
        <v>50.28</v>
      </c>
      <c r="L41" t="n">
        <v>40</v>
      </c>
      <c r="M41" t="n">
        <v>3</v>
      </c>
      <c r="N41" t="n">
        <v>48.24</v>
      </c>
      <c r="O41" t="n">
        <v>27185.27</v>
      </c>
      <c r="P41" t="n">
        <v>174.72</v>
      </c>
      <c r="Q41" t="n">
        <v>198.04</v>
      </c>
      <c r="R41" t="n">
        <v>29.67</v>
      </c>
      <c r="S41" t="n">
        <v>21.27</v>
      </c>
      <c r="T41" t="n">
        <v>1495.85</v>
      </c>
      <c r="U41" t="n">
        <v>0.72</v>
      </c>
      <c r="V41" t="n">
        <v>0.77</v>
      </c>
      <c r="W41" t="n">
        <v>0.12</v>
      </c>
      <c r="X41" t="n">
        <v>0.08</v>
      </c>
      <c r="Y41" t="n">
        <v>0.5</v>
      </c>
      <c r="Z41" t="n">
        <v>10</v>
      </c>
      <c r="AA41" t="n">
        <v>407.6248776515401</v>
      </c>
      <c r="AB41" t="n">
        <v>557.7303407432537</v>
      </c>
      <c r="AC41" t="n">
        <v>504.5013398021665</v>
      </c>
      <c r="AD41" t="n">
        <v>407624.8776515402</v>
      </c>
      <c r="AE41" t="n">
        <v>557730.3407432537</v>
      </c>
      <c r="AF41" t="n">
        <v>1.329697472598339e-06</v>
      </c>
      <c r="AG41" t="n">
        <v>16</v>
      </c>
      <c r="AH41" t="n">
        <v>504501.3398021664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4.723</v>
      </c>
      <c r="E2" t="n">
        <v>21.17</v>
      </c>
      <c r="F2" t="n">
        <v>17.58</v>
      </c>
      <c r="G2" t="n">
        <v>10.65</v>
      </c>
      <c r="H2" t="n">
        <v>0.22</v>
      </c>
      <c r="I2" t="n">
        <v>99</v>
      </c>
      <c r="J2" t="n">
        <v>80.84</v>
      </c>
      <c r="K2" t="n">
        <v>35.1</v>
      </c>
      <c r="L2" t="n">
        <v>1</v>
      </c>
      <c r="M2" t="n">
        <v>97</v>
      </c>
      <c r="N2" t="n">
        <v>9.74</v>
      </c>
      <c r="O2" t="n">
        <v>10204.21</v>
      </c>
      <c r="P2" t="n">
        <v>136.17</v>
      </c>
      <c r="Q2" t="n">
        <v>198.08</v>
      </c>
      <c r="R2" t="n">
        <v>89.43000000000001</v>
      </c>
      <c r="S2" t="n">
        <v>21.27</v>
      </c>
      <c r="T2" t="n">
        <v>30905.87</v>
      </c>
      <c r="U2" t="n">
        <v>0.24</v>
      </c>
      <c r="V2" t="n">
        <v>0.6899999999999999</v>
      </c>
      <c r="W2" t="n">
        <v>0.26</v>
      </c>
      <c r="X2" t="n">
        <v>1.98</v>
      </c>
      <c r="Y2" t="n">
        <v>0.5</v>
      </c>
      <c r="Z2" t="n">
        <v>10</v>
      </c>
      <c r="AA2" t="n">
        <v>399.4168672010746</v>
      </c>
      <c r="AB2" t="n">
        <v>546.4997787330623</v>
      </c>
      <c r="AC2" t="n">
        <v>494.3426068680349</v>
      </c>
      <c r="AD2" t="n">
        <v>399416.8672010746</v>
      </c>
      <c r="AE2" t="n">
        <v>546499.7787330623</v>
      </c>
      <c r="AF2" t="n">
        <v>1.272562101193751e-06</v>
      </c>
      <c r="AG2" t="n">
        <v>19</v>
      </c>
      <c r="AH2" t="n">
        <v>494342.6068680349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5.2001</v>
      </c>
      <c r="E3" t="n">
        <v>19.23</v>
      </c>
      <c r="F3" t="n">
        <v>16.53</v>
      </c>
      <c r="G3" t="n">
        <v>21.1</v>
      </c>
      <c r="H3" t="n">
        <v>0.43</v>
      </c>
      <c r="I3" t="n">
        <v>47</v>
      </c>
      <c r="J3" t="n">
        <v>82.04000000000001</v>
      </c>
      <c r="K3" t="n">
        <v>35.1</v>
      </c>
      <c r="L3" t="n">
        <v>2</v>
      </c>
      <c r="M3" t="n">
        <v>45</v>
      </c>
      <c r="N3" t="n">
        <v>9.94</v>
      </c>
      <c r="O3" t="n">
        <v>10352.53</v>
      </c>
      <c r="P3" t="n">
        <v>126.29</v>
      </c>
      <c r="Q3" t="n">
        <v>198.04</v>
      </c>
      <c r="R3" t="n">
        <v>56.27</v>
      </c>
      <c r="S3" t="n">
        <v>21.27</v>
      </c>
      <c r="T3" t="n">
        <v>14586.48</v>
      </c>
      <c r="U3" t="n">
        <v>0.38</v>
      </c>
      <c r="V3" t="n">
        <v>0.73</v>
      </c>
      <c r="W3" t="n">
        <v>0.19</v>
      </c>
      <c r="X3" t="n">
        <v>0.93</v>
      </c>
      <c r="Y3" t="n">
        <v>0.5</v>
      </c>
      <c r="Z3" t="n">
        <v>10</v>
      </c>
      <c r="AA3" t="n">
        <v>346.6095011927715</v>
      </c>
      <c r="AB3" t="n">
        <v>474.2464108639354</v>
      </c>
      <c r="AC3" t="n">
        <v>428.9849990200987</v>
      </c>
      <c r="AD3" t="n">
        <v>346609.5011927715</v>
      </c>
      <c r="AE3" t="n">
        <v>474246.4108639354</v>
      </c>
      <c r="AF3" t="n">
        <v>1.401111620245103e-06</v>
      </c>
      <c r="AG3" t="n">
        <v>17</v>
      </c>
      <c r="AH3" t="n">
        <v>428984.9990200987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5.3658</v>
      </c>
      <c r="E4" t="n">
        <v>18.64</v>
      </c>
      <c r="F4" t="n">
        <v>16.21</v>
      </c>
      <c r="G4" t="n">
        <v>31.38</v>
      </c>
      <c r="H4" t="n">
        <v>0.63</v>
      </c>
      <c r="I4" t="n">
        <v>31</v>
      </c>
      <c r="J4" t="n">
        <v>83.25</v>
      </c>
      <c r="K4" t="n">
        <v>35.1</v>
      </c>
      <c r="L4" t="n">
        <v>3</v>
      </c>
      <c r="M4" t="n">
        <v>29</v>
      </c>
      <c r="N4" t="n">
        <v>10.15</v>
      </c>
      <c r="O4" t="n">
        <v>10501.19</v>
      </c>
      <c r="P4" t="n">
        <v>122.36</v>
      </c>
      <c r="Q4" t="n">
        <v>198.05</v>
      </c>
      <c r="R4" t="n">
        <v>46.52</v>
      </c>
      <c r="S4" t="n">
        <v>21.27</v>
      </c>
      <c r="T4" t="n">
        <v>9793.620000000001</v>
      </c>
      <c r="U4" t="n">
        <v>0.46</v>
      </c>
      <c r="V4" t="n">
        <v>0.75</v>
      </c>
      <c r="W4" t="n">
        <v>0.16</v>
      </c>
      <c r="X4" t="n">
        <v>0.62</v>
      </c>
      <c r="Y4" t="n">
        <v>0.5</v>
      </c>
      <c r="Z4" t="n">
        <v>10</v>
      </c>
      <c r="AA4" t="n">
        <v>335.7339475719779</v>
      </c>
      <c r="AB4" t="n">
        <v>459.3659986044021</v>
      </c>
      <c r="AC4" t="n">
        <v>415.5247524218256</v>
      </c>
      <c r="AD4" t="n">
        <v>335733.9475719779</v>
      </c>
      <c r="AE4" t="n">
        <v>459365.9986044021</v>
      </c>
      <c r="AF4" t="n">
        <v>1.445757722334412e-06</v>
      </c>
      <c r="AG4" t="n">
        <v>17</v>
      </c>
      <c r="AH4" t="n">
        <v>415524.7524218255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5.4567</v>
      </c>
      <c r="E5" t="n">
        <v>18.33</v>
      </c>
      <c r="F5" t="n">
        <v>16.04</v>
      </c>
      <c r="G5" t="n">
        <v>41.84</v>
      </c>
      <c r="H5" t="n">
        <v>0.83</v>
      </c>
      <c r="I5" t="n">
        <v>23</v>
      </c>
      <c r="J5" t="n">
        <v>84.45999999999999</v>
      </c>
      <c r="K5" t="n">
        <v>35.1</v>
      </c>
      <c r="L5" t="n">
        <v>4</v>
      </c>
      <c r="M5" t="n">
        <v>21</v>
      </c>
      <c r="N5" t="n">
        <v>10.36</v>
      </c>
      <c r="O5" t="n">
        <v>10650.22</v>
      </c>
      <c r="P5" t="n">
        <v>119.48</v>
      </c>
      <c r="Q5" t="n">
        <v>198.04</v>
      </c>
      <c r="R5" t="n">
        <v>41.11</v>
      </c>
      <c r="S5" t="n">
        <v>21.27</v>
      </c>
      <c r="T5" t="n">
        <v>7127.38</v>
      </c>
      <c r="U5" t="n">
        <v>0.52</v>
      </c>
      <c r="V5" t="n">
        <v>0.76</v>
      </c>
      <c r="W5" t="n">
        <v>0.14</v>
      </c>
      <c r="X5" t="n">
        <v>0.44</v>
      </c>
      <c r="Y5" t="n">
        <v>0.5</v>
      </c>
      <c r="Z5" t="n">
        <v>10</v>
      </c>
      <c r="AA5" t="n">
        <v>320.1438172824812</v>
      </c>
      <c r="AB5" t="n">
        <v>438.0348945543061</v>
      </c>
      <c r="AC5" t="n">
        <v>396.229459003878</v>
      </c>
      <c r="AD5" t="n">
        <v>320143.8172824812</v>
      </c>
      <c r="AE5" t="n">
        <v>438034.8945543061</v>
      </c>
      <c r="AF5" t="n">
        <v>1.470249760233737e-06</v>
      </c>
      <c r="AG5" t="n">
        <v>16</v>
      </c>
      <c r="AH5" t="n">
        <v>396229.4590038781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5.5308</v>
      </c>
      <c r="E6" t="n">
        <v>18.08</v>
      </c>
      <c r="F6" t="n">
        <v>15.88</v>
      </c>
      <c r="G6" t="n">
        <v>52.93</v>
      </c>
      <c r="H6" t="n">
        <v>1.02</v>
      </c>
      <c r="I6" t="n">
        <v>18</v>
      </c>
      <c r="J6" t="n">
        <v>85.67</v>
      </c>
      <c r="K6" t="n">
        <v>35.1</v>
      </c>
      <c r="L6" t="n">
        <v>5</v>
      </c>
      <c r="M6" t="n">
        <v>16</v>
      </c>
      <c r="N6" t="n">
        <v>10.57</v>
      </c>
      <c r="O6" t="n">
        <v>10799.59</v>
      </c>
      <c r="P6" t="n">
        <v>116.76</v>
      </c>
      <c r="Q6" t="n">
        <v>198.04</v>
      </c>
      <c r="R6" t="n">
        <v>36.13</v>
      </c>
      <c r="S6" t="n">
        <v>21.27</v>
      </c>
      <c r="T6" t="n">
        <v>4661.79</v>
      </c>
      <c r="U6" t="n">
        <v>0.59</v>
      </c>
      <c r="V6" t="n">
        <v>0.76</v>
      </c>
      <c r="W6" t="n">
        <v>0.13</v>
      </c>
      <c r="X6" t="n">
        <v>0.28</v>
      </c>
      <c r="Y6" t="n">
        <v>0.5</v>
      </c>
      <c r="Z6" t="n">
        <v>10</v>
      </c>
      <c r="AA6" t="n">
        <v>314.6552996771782</v>
      </c>
      <c r="AB6" t="n">
        <v>430.525262630423</v>
      </c>
      <c r="AC6" t="n">
        <v>389.4365358109757</v>
      </c>
      <c r="AD6" t="n">
        <v>314655.2996771781</v>
      </c>
      <c r="AE6" t="n">
        <v>430525.2626304229</v>
      </c>
      <c r="AF6" t="n">
        <v>1.490215216871141e-06</v>
      </c>
      <c r="AG6" t="n">
        <v>16</v>
      </c>
      <c r="AH6" t="n">
        <v>389436.5358109757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5.5476</v>
      </c>
      <c r="E7" t="n">
        <v>18.03</v>
      </c>
      <c r="F7" t="n">
        <v>15.88</v>
      </c>
      <c r="G7" t="n">
        <v>63.5</v>
      </c>
      <c r="H7" t="n">
        <v>1.21</v>
      </c>
      <c r="I7" t="n">
        <v>15</v>
      </c>
      <c r="J7" t="n">
        <v>86.88</v>
      </c>
      <c r="K7" t="n">
        <v>35.1</v>
      </c>
      <c r="L7" t="n">
        <v>6</v>
      </c>
      <c r="M7" t="n">
        <v>13</v>
      </c>
      <c r="N7" t="n">
        <v>10.78</v>
      </c>
      <c r="O7" t="n">
        <v>10949.33</v>
      </c>
      <c r="P7" t="n">
        <v>114.91</v>
      </c>
      <c r="Q7" t="n">
        <v>198.05</v>
      </c>
      <c r="R7" t="n">
        <v>36.01</v>
      </c>
      <c r="S7" t="n">
        <v>21.27</v>
      </c>
      <c r="T7" t="n">
        <v>4619.49</v>
      </c>
      <c r="U7" t="n">
        <v>0.59</v>
      </c>
      <c r="V7" t="n">
        <v>0.76</v>
      </c>
      <c r="W7" t="n">
        <v>0.13</v>
      </c>
      <c r="X7" t="n">
        <v>0.28</v>
      </c>
      <c r="Y7" t="n">
        <v>0.5</v>
      </c>
      <c r="Z7" t="n">
        <v>10</v>
      </c>
      <c r="AA7" t="n">
        <v>312.3378713607972</v>
      </c>
      <c r="AB7" t="n">
        <v>427.3544549702287</v>
      </c>
      <c r="AC7" t="n">
        <v>386.568345583614</v>
      </c>
      <c r="AD7" t="n">
        <v>312337.8713607972</v>
      </c>
      <c r="AE7" t="n">
        <v>427354.4549702287</v>
      </c>
      <c r="AF7" t="n">
        <v>1.494741798133062e-06</v>
      </c>
      <c r="AG7" t="n">
        <v>16</v>
      </c>
      <c r="AH7" t="n">
        <v>386568.345583614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5.574</v>
      </c>
      <c r="E8" t="n">
        <v>17.94</v>
      </c>
      <c r="F8" t="n">
        <v>15.82</v>
      </c>
      <c r="G8" t="n">
        <v>73.04000000000001</v>
      </c>
      <c r="H8" t="n">
        <v>1.39</v>
      </c>
      <c r="I8" t="n">
        <v>13</v>
      </c>
      <c r="J8" t="n">
        <v>88.09999999999999</v>
      </c>
      <c r="K8" t="n">
        <v>35.1</v>
      </c>
      <c r="L8" t="n">
        <v>7</v>
      </c>
      <c r="M8" t="n">
        <v>11</v>
      </c>
      <c r="N8" t="n">
        <v>11</v>
      </c>
      <c r="O8" t="n">
        <v>11099.43</v>
      </c>
      <c r="P8" t="n">
        <v>112.94</v>
      </c>
      <c r="Q8" t="n">
        <v>198.04</v>
      </c>
      <c r="R8" t="n">
        <v>34.26</v>
      </c>
      <c r="S8" t="n">
        <v>21.27</v>
      </c>
      <c r="T8" t="n">
        <v>3755.29</v>
      </c>
      <c r="U8" t="n">
        <v>0.62</v>
      </c>
      <c r="V8" t="n">
        <v>0.77</v>
      </c>
      <c r="W8" t="n">
        <v>0.13</v>
      </c>
      <c r="X8" t="n">
        <v>0.23</v>
      </c>
      <c r="Y8" t="n">
        <v>0.5</v>
      </c>
      <c r="Z8" t="n">
        <v>10</v>
      </c>
      <c r="AA8" t="n">
        <v>309.447788010036</v>
      </c>
      <c r="AB8" t="n">
        <v>423.4001154282384</v>
      </c>
      <c r="AC8" t="n">
        <v>382.9914026575609</v>
      </c>
      <c r="AD8" t="n">
        <v>309447.788010036</v>
      </c>
      <c r="AE8" t="n">
        <v>423400.1154282384</v>
      </c>
      <c r="AF8" t="n">
        <v>1.501854997258938e-06</v>
      </c>
      <c r="AG8" t="n">
        <v>16</v>
      </c>
      <c r="AH8" t="n">
        <v>382991.4026575608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5.5918</v>
      </c>
      <c r="E9" t="n">
        <v>17.88</v>
      </c>
      <c r="F9" t="n">
        <v>15.8</v>
      </c>
      <c r="G9" t="n">
        <v>86.19</v>
      </c>
      <c r="H9" t="n">
        <v>1.57</v>
      </c>
      <c r="I9" t="n">
        <v>11</v>
      </c>
      <c r="J9" t="n">
        <v>89.31999999999999</v>
      </c>
      <c r="K9" t="n">
        <v>35.1</v>
      </c>
      <c r="L9" t="n">
        <v>8</v>
      </c>
      <c r="M9" t="n">
        <v>9</v>
      </c>
      <c r="N9" t="n">
        <v>11.22</v>
      </c>
      <c r="O9" t="n">
        <v>11249.89</v>
      </c>
      <c r="P9" t="n">
        <v>110.81</v>
      </c>
      <c r="Q9" t="n">
        <v>198.05</v>
      </c>
      <c r="R9" t="n">
        <v>33.74</v>
      </c>
      <c r="S9" t="n">
        <v>21.27</v>
      </c>
      <c r="T9" t="n">
        <v>3504.42</v>
      </c>
      <c r="U9" t="n">
        <v>0.63</v>
      </c>
      <c r="V9" t="n">
        <v>0.77</v>
      </c>
      <c r="W9" t="n">
        <v>0.13</v>
      </c>
      <c r="X9" t="n">
        <v>0.21</v>
      </c>
      <c r="Y9" t="n">
        <v>0.5</v>
      </c>
      <c r="Z9" t="n">
        <v>10</v>
      </c>
      <c r="AA9" t="n">
        <v>306.7994180295199</v>
      </c>
      <c r="AB9" t="n">
        <v>419.7764987830587</v>
      </c>
      <c r="AC9" t="n">
        <v>379.7136188992192</v>
      </c>
      <c r="AD9" t="n">
        <v>306799.4180295198</v>
      </c>
      <c r="AE9" t="n">
        <v>419776.4987830587</v>
      </c>
      <c r="AF9" t="n">
        <v>1.506651017881689e-06</v>
      </c>
      <c r="AG9" t="n">
        <v>16</v>
      </c>
      <c r="AH9" t="n">
        <v>379713.6188992191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5.6053</v>
      </c>
      <c r="E10" t="n">
        <v>17.84</v>
      </c>
      <c r="F10" t="n">
        <v>15.78</v>
      </c>
      <c r="G10" t="n">
        <v>94.66</v>
      </c>
      <c r="H10" t="n">
        <v>1.75</v>
      </c>
      <c r="I10" t="n">
        <v>10</v>
      </c>
      <c r="J10" t="n">
        <v>90.54000000000001</v>
      </c>
      <c r="K10" t="n">
        <v>35.1</v>
      </c>
      <c r="L10" t="n">
        <v>9</v>
      </c>
      <c r="M10" t="n">
        <v>8</v>
      </c>
      <c r="N10" t="n">
        <v>11.44</v>
      </c>
      <c r="O10" t="n">
        <v>11400.71</v>
      </c>
      <c r="P10" t="n">
        <v>109.8</v>
      </c>
      <c r="Q10" t="n">
        <v>198.04</v>
      </c>
      <c r="R10" t="n">
        <v>32.86</v>
      </c>
      <c r="S10" t="n">
        <v>21.27</v>
      </c>
      <c r="T10" t="n">
        <v>3070.47</v>
      </c>
      <c r="U10" t="n">
        <v>0.65</v>
      </c>
      <c r="V10" t="n">
        <v>0.77</v>
      </c>
      <c r="W10" t="n">
        <v>0.13</v>
      </c>
      <c r="X10" t="n">
        <v>0.18</v>
      </c>
      <c r="Y10" t="n">
        <v>0.5</v>
      </c>
      <c r="Z10" t="n">
        <v>10</v>
      </c>
      <c r="AA10" t="n">
        <v>305.3745046424474</v>
      </c>
      <c r="AB10" t="n">
        <v>417.8268694241243</v>
      </c>
      <c r="AC10" t="n">
        <v>377.9500594299794</v>
      </c>
      <c r="AD10" t="n">
        <v>305374.5046424475</v>
      </c>
      <c r="AE10" t="n">
        <v>417826.8694241242</v>
      </c>
      <c r="AF10" t="n">
        <v>1.510288449252875e-06</v>
      </c>
      <c r="AG10" t="n">
        <v>16</v>
      </c>
      <c r="AH10" t="n">
        <v>377950.0594299794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5.6144</v>
      </c>
      <c r="E11" t="n">
        <v>17.81</v>
      </c>
      <c r="F11" t="n">
        <v>15.76</v>
      </c>
      <c r="G11" t="n">
        <v>105.1</v>
      </c>
      <c r="H11" t="n">
        <v>1.91</v>
      </c>
      <c r="I11" t="n">
        <v>9</v>
      </c>
      <c r="J11" t="n">
        <v>91.77</v>
      </c>
      <c r="K11" t="n">
        <v>35.1</v>
      </c>
      <c r="L11" t="n">
        <v>10</v>
      </c>
      <c r="M11" t="n">
        <v>7</v>
      </c>
      <c r="N11" t="n">
        <v>11.67</v>
      </c>
      <c r="O11" t="n">
        <v>11551.91</v>
      </c>
      <c r="P11" t="n">
        <v>107.64</v>
      </c>
      <c r="Q11" t="n">
        <v>198.05</v>
      </c>
      <c r="R11" t="n">
        <v>32.57</v>
      </c>
      <c r="S11" t="n">
        <v>21.27</v>
      </c>
      <c r="T11" t="n">
        <v>2929.33</v>
      </c>
      <c r="U11" t="n">
        <v>0.65</v>
      </c>
      <c r="V11" t="n">
        <v>0.77</v>
      </c>
      <c r="W11" t="n">
        <v>0.12</v>
      </c>
      <c r="X11" t="n">
        <v>0.17</v>
      </c>
      <c r="Y11" t="n">
        <v>0.5</v>
      </c>
      <c r="Z11" t="n">
        <v>10</v>
      </c>
      <c r="AA11" t="n">
        <v>302.9634569606126</v>
      </c>
      <c r="AB11" t="n">
        <v>414.5279676179212</v>
      </c>
      <c r="AC11" t="n">
        <v>374.9660001821226</v>
      </c>
      <c r="AD11" t="n">
        <v>302963.4569606126</v>
      </c>
      <c r="AE11" t="n">
        <v>414527.9676179212</v>
      </c>
      <c r="AF11" t="n">
        <v>1.512740347436416e-06</v>
      </c>
      <c r="AG11" t="n">
        <v>16</v>
      </c>
      <c r="AH11" t="n">
        <v>374966.0001821226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5.637</v>
      </c>
      <c r="E12" t="n">
        <v>17.74</v>
      </c>
      <c r="F12" t="n">
        <v>15.71</v>
      </c>
      <c r="G12" t="n">
        <v>117.83</v>
      </c>
      <c r="H12" t="n">
        <v>2.08</v>
      </c>
      <c r="I12" t="n">
        <v>8</v>
      </c>
      <c r="J12" t="n">
        <v>93</v>
      </c>
      <c r="K12" t="n">
        <v>35.1</v>
      </c>
      <c r="L12" t="n">
        <v>11</v>
      </c>
      <c r="M12" t="n">
        <v>6</v>
      </c>
      <c r="N12" t="n">
        <v>11.9</v>
      </c>
      <c r="O12" t="n">
        <v>11703.47</v>
      </c>
      <c r="P12" t="n">
        <v>105.41</v>
      </c>
      <c r="Q12" t="n">
        <v>198.04</v>
      </c>
      <c r="R12" t="n">
        <v>30.68</v>
      </c>
      <c r="S12" t="n">
        <v>21.27</v>
      </c>
      <c r="T12" t="n">
        <v>1985.5</v>
      </c>
      <c r="U12" t="n">
        <v>0.6899999999999999</v>
      </c>
      <c r="V12" t="n">
        <v>0.77</v>
      </c>
      <c r="W12" t="n">
        <v>0.12</v>
      </c>
      <c r="X12" t="n">
        <v>0.12</v>
      </c>
      <c r="Y12" t="n">
        <v>0.5</v>
      </c>
      <c r="Z12" t="n">
        <v>10</v>
      </c>
      <c r="AA12" t="n">
        <v>300.0341574483934</v>
      </c>
      <c r="AB12" t="n">
        <v>410.5199707937291</v>
      </c>
      <c r="AC12" t="n">
        <v>371.3405209495726</v>
      </c>
      <c r="AD12" t="n">
        <v>300034.1574483934</v>
      </c>
      <c r="AE12" t="n">
        <v>410519.9707937291</v>
      </c>
      <c r="AF12" t="n">
        <v>1.518829676991144e-06</v>
      </c>
      <c r="AG12" t="n">
        <v>16</v>
      </c>
      <c r="AH12" t="n">
        <v>371340.5209495726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5.6261</v>
      </c>
      <c r="E13" t="n">
        <v>17.77</v>
      </c>
      <c r="F13" t="n">
        <v>15.74</v>
      </c>
      <c r="G13" t="n">
        <v>118.08</v>
      </c>
      <c r="H13" t="n">
        <v>2.24</v>
      </c>
      <c r="I13" t="n">
        <v>8</v>
      </c>
      <c r="J13" t="n">
        <v>94.23</v>
      </c>
      <c r="K13" t="n">
        <v>35.1</v>
      </c>
      <c r="L13" t="n">
        <v>12</v>
      </c>
      <c r="M13" t="n">
        <v>5</v>
      </c>
      <c r="N13" t="n">
        <v>12.13</v>
      </c>
      <c r="O13" t="n">
        <v>11855.41</v>
      </c>
      <c r="P13" t="n">
        <v>103.29</v>
      </c>
      <c r="Q13" t="n">
        <v>198.04</v>
      </c>
      <c r="R13" t="n">
        <v>31.91</v>
      </c>
      <c r="S13" t="n">
        <v>21.27</v>
      </c>
      <c r="T13" t="n">
        <v>2603.21</v>
      </c>
      <c r="U13" t="n">
        <v>0.67</v>
      </c>
      <c r="V13" t="n">
        <v>0.77</v>
      </c>
      <c r="W13" t="n">
        <v>0.12</v>
      </c>
      <c r="X13" t="n">
        <v>0.15</v>
      </c>
      <c r="Y13" t="n">
        <v>0.5</v>
      </c>
      <c r="Z13" t="n">
        <v>10</v>
      </c>
      <c r="AA13" t="n">
        <v>298.3716978184437</v>
      </c>
      <c r="AB13" t="n">
        <v>408.2453201854893</v>
      </c>
      <c r="AC13" t="n">
        <v>369.2829598028909</v>
      </c>
      <c r="AD13" t="n">
        <v>298371.6978184438</v>
      </c>
      <c r="AE13" t="n">
        <v>408245.3201854893</v>
      </c>
      <c r="AF13" t="n">
        <v>1.515892787958112e-06</v>
      </c>
      <c r="AG13" t="n">
        <v>16</v>
      </c>
      <c r="AH13" t="n">
        <v>369282.9598028909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5.6394</v>
      </c>
      <c r="E14" t="n">
        <v>17.73</v>
      </c>
      <c r="F14" t="n">
        <v>15.72</v>
      </c>
      <c r="G14" t="n">
        <v>134.74</v>
      </c>
      <c r="H14" t="n">
        <v>2.39</v>
      </c>
      <c r="I14" t="n">
        <v>7</v>
      </c>
      <c r="J14" t="n">
        <v>95.45999999999999</v>
      </c>
      <c r="K14" t="n">
        <v>35.1</v>
      </c>
      <c r="L14" t="n">
        <v>13</v>
      </c>
      <c r="M14" t="n">
        <v>1</v>
      </c>
      <c r="N14" t="n">
        <v>12.36</v>
      </c>
      <c r="O14" t="n">
        <v>12007.73</v>
      </c>
      <c r="P14" t="n">
        <v>102.7</v>
      </c>
      <c r="Q14" t="n">
        <v>198.05</v>
      </c>
      <c r="R14" t="n">
        <v>30.94</v>
      </c>
      <c r="S14" t="n">
        <v>21.27</v>
      </c>
      <c r="T14" t="n">
        <v>2122.38</v>
      </c>
      <c r="U14" t="n">
        <v>0.6899999999999999</v>
      </c>
      <c r="V14" t="n">
        <v>0.77</v>
      </c>
      <c r="W14" t="n">
        <v>0.13</v>
      </c>
      <c r="X14" t="n">
        <v>0.13</v>
      </c>
      <c r="Y14" t="n">
        <v>0.5</v>
      </c>
      <c r="Z14" t="n">
        <v>10</v>
      </c>
      <c r="AA14" t="n">
        <v>297.3861798591512</v>
      </c>
      <c r="AB14" t="n">
        <v>406.8968910356015</v>
      </c>
      <c r="AC14" t="n">
        <v>368.0632228385363</v>
      </c>
      <c r="AD14" t="n">
        <v>297386.1798591512</v>
      </c>
      <c r="AE14" t="n">
        <v>406896.8910356015</v>
      </c>
      <c r="AF14" t="n">
        <v>1.519476331457133e-06</v>
      </c>
      <c r="AG14" t="n">
        <v>16</v>
      </c>
      <c r="AH14" t="n">
        <v>368063.2228385363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5.641</v>
      </c>
      <c r="E15" t="n">
        <v>17.73</v>
      </c>
      <c r="F15" t="n">
        <v>15.71</v>
      </c>
      <c r="G15" t="n">
        <v>134.7</v>
      </c>
      <c r="H15" t="n">
        <v>2.55</v>
      </c>
      <c r="I15" t="n">
        <v>7</v>
      </c>
      <c r="J15" t="n">
        <v>96.7</v>
      </c>
      <c r="K15" t="n">
        <v>35.1</v>
      </c>
      <c r="L15" t="n">
        <v>14</v>
      </c>
      <c r="M15" t="n">
        <v>1</v>
      </c>
      <c r="N15" t="n">
        <v>12.6</v>
      </c>
      <c r="O15" t="n">
        <v>12160.43</v>
      </c>
      <c r="P15" t="n">
        <v>103.89</v>
      </c>
      <c r="Q15" t="n">
        <v>198.04</v>
      </c>
      <c r="R15" t="n">
        <v>30.81</v>
      </c>
      <c r="S15" t="n">
        <v>21.27</v>
      </c>
      <c r="T15" t="n">
        <v>2059.24</v>
      </c>
      <c r="U15" t="n">
        <v>0.6899999999999999</v>
      </c>
      <c r="V15" t="n">
        <v>0.77</v>
      </c>
      <c r="W15" t="n">
        <v>0.12</v>
      </c>
      <c r="X15" t="n">
        <v>0.12</v>
      </c>
      <c r="Y15" t="n">
        <v>0.5</v>
      </c>
      <c r="Z15" t="n">
        <v>10</v>
      </c>
      <c r="AA15" t="n">
        <v>298.4604593417971</v>
      </c>
      <c r="AB15" t="n">
        <v>408.3667676176235</v>
      </c>
      <c r="AC15" t="n">
        <v>369.3928164625547</v>
      </c>
      <c r="AD15" t="n">
        <v>298460.4593417971</v>
      </c>
      <c r="AE15" t="n">
        <v>408366.7676176234</v>
      </c>
      <c r="AF15" t="n">
        <v>1.519907434434459e-06</v>
      </c>
      <c r="AG15" t="n">
        <v>16</v>
      </c>
      <c r="AH15" t="n">
        <v>369392.8164625547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5.6398</v>
      </c>
      <c r="E16" t="n">
        <v>17.73</v>
      </c>
      <c r="F16" t="n">
        <v>15.72</v>
      </c>
      <c r="G16" t="n">
        <v>134.73</v>
      </c>
      <c r="H16" t="n">
        <v>2.69</v>
      </c>
      <c r="I16" t="n">
        <v>7</v>
      </c>
      <c r="J16" t="n">
        <v>97.94</v>
      </c>
      <c r="K16" t="n">
        <v>35.1</v>
      </c>
      <c r="L16" t="n">
        <v>15</v>
      </c>
      <c r="M16" t="n">
        <v>0</v>
      </c>
      <c r="N16" t="n">
        <v>12.84</v>
      </c>
      <c r="O16" t="n">
        <v>12313.51</v>
      </c>
      <c r="P16" t="n">
        <v>105.04</v>
      </c>
      <c r="Q16" t="n">
        <v>198.04</v>
      </c>
      <c r="R16" t="n">
        <v>30.89</v>
      </c>
      <c r="S16" t="n">
        <v>21.27</v>
      </c>
      <c r="T16" t="n">
        <v>2100.25</v>
      </c>
      <c r="U16" t="n">
        <v>0.6899999999999999</v>
      </c>
      <c r="V16" t="n">
        <v>0.77</v>
      </c>
      <c r="W16" t="n">
        <v>0.13</v>
      </c>
      <c r="X16" t="n">
        <v>0.12</v>
      </c>
      <c r="Y16" t="n">
        <v>0.5</v>
      </c>
      <c r="Z16" t="n">
        <v>10</v>
      </c>
      <c r="AA16" t="n">
        <v>299.6335462263921</v>
      </c>
      <c r="AB16" t="n">
        <v>409.9718368460673</v>
      </c>
      <c r="AC16" t="n">
        <v>370.8447001365647</v>
      </c>
      <c r="AD16" t="n">
        <v>299633.5462263922</v>
      </c>
      <c r="AE16" t="n">
        <v>409971.8368460673</v>
      </c>
      <c r="AF16" t="n">
        <v>1.519584107201464e-06</v>
      </c>
      <c r="AG16" t="n">
        <v>16</v>
      </c>
      <c r="AH16" t="n">
        <v>370844.7001365647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4.3764</v>
      </c>
      <c r="E2" t="n">
        <v>22.85</v>
      </c>
      <c r="F2" t="n">
        <v>18.08</v>
      </c>
      <c r="G2" t="n">
        <v>8.82</v>
      </c>
      <c r="H2" t="n">
        <v>0.16</v>
      </c>
      <c r="I2" t="n">
        <v>123</v>
      </c>
      <c r="J2" t="n">
        <v>107.41</v>
      </c>
      <c r="K2" t="n">
        <v>41.65</v>
      </c>
      <c r="L2" t="n">
        <v>1</v>
      </c>
      <c r="M2" t="n">
        <v>121</v>
      </c>
      <c r="N2" t="n">
        <v>14.77</v>
      </c>
      <c r="O2" t="n">
        <v>13481.73</v>
      </c>
      <c r="P2" t="n">
        <v>170.23</v>
      </c>
      <c r="Q2" t="n">
        <v>198.05</v>
      </c>
      <c r="R2" t="n">
        <v>104.75</v>
      </c>
      <c r="S2" t="n">
        <v>21.27</v>
      </c>
      <c r="T2" t="n">
        <v>38446.69</v>
      </c>
      <c r="U2" t="n">
        <v>0.2</v>
      </c>
      <c r="V2" t="n">
        <v>0.67</v>
      </c>
      <c r="W2" t="n">
        <v>0.31</v>
      </c>
      <c r="X2" t="n">
        <v>2.48</v>
      </c>
      <c r="Y2" t="n">
        <v>0.5</v>
      </c>
      <c r="Z2" t="n">
        <v>10</v>
      </c>
      <c r="AA2" t="n">
        <v>489.6785058025055</v>
      </c>
      <c r="AB2" t="n">
        <v>669.9997347299952</v>
      </c>
      <c r="AC2" t="n">
        <v>606.0559003978975</v>
      </c>
      <c r="AD2" t="n">
        <v>489678.5058025055</v>
      </c>
      <c r="AE2" t="n">
        <v>669999.7347299953</v>
      </c>
      <c r="AF2" t="n">
        <v>1.128078748388627e-06</v>
      </c>
      <c r="AG2" t="n">
        <v>20</v>
      </c>
      <c r="AH2" t="n">
        <v>606055.9003978975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4.9944</v>
      </c>
      <c r="E3" t="n">
        <v>20.02</v>
      </c>
      <c r="F3" t="n">
        <v>16.72</v>
      </c>
      <c r="G3" t="n">
        <v>17.6</v>
      </c>
      <c r="H3" t="n">
        <v>0.32</v>
      </c>
      <c r="I3" t="n">
        <v>57</v>
      </c>
      <c r="J3" t="n">
        <v>108.68</v>
      </c>
      <c r="K3" t="n">
        <v>41.65</v>
      </c>
      <c r="L3" t="n">
        <v>2</v>
      </c>
      <c r="M3" t="n">
        <v>55</v>
      </c>
      <c r="N3" t="n">
        <v>15.03</v>
      </c>
      <c r="O3" t="n">
        <v>13638.32</v>
      </c>
      <c r="P3" t="n">
        <v>156.21</v>
      </c>
      <c r="Q3" t="n">
        <v>198.07</v>
      </c>
      <c r="R3" t="n">
        <v>62.25</v>
      </c>
      <c r="S3" t="n">
        <v>21.27</v>
      </c>
      <c r="T3" t="n">
        <v>17527.62</v>
      </c>
      <c r="U3" t="n">
        <v>0.34</v>
      </c>
      <c r="V3" t="n">
        <v>0.73</v>
      </c>
      <c r="W3" t="n">
        <v>0.2</v>
      </c>
      <c r="X3" t="n">
        <v>1.12</v>
      </c>
      <c r="Y3" t="n">
        <v>0.5</v>
      </c>
      <c r="Z3" t="n">
        <v>10</v>
      </c>
      <c r="AA3" t="n">
        <v>412.9438561793149</v>
      </c>
      <c r="AB3" t="n">
        <v>565.0080018217267</v>
      </c>
      <c r="AC3" t="n">
        <v>511.0844311215714</v>
      </c>
      <c r="AD3" t="n">
        <v>412943.8561793149</v>
      </c>
      <c r="AE3" t="n">
        <v>565008.0018217267</v>
      </c>
      <c r="AF3" t="n">
        <v>1.28737695387811e-06</v>
      </c>
      <c r="AG3" t="n">
        <v>18</v>
      </c>
      <c r="AH3" t="n">
        <v>511084.4311215713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5.2085</v>
      </c>
      <c r="E4" t="n">
        <v>19.2</v>
      </c>
      <c r="F4" t="n">
        <v>16.32</v>
      </c>
      <c r="G4" t="n">
        <v>25.77</v>
      </c>
      <c r="H4" t="n">
        <v>0.48</v>
      </c>
      <c r="I4" t="n">
        <v>38</v>
      </c>
      <c r="J4" t="n">
        <v>109.96</v>
      </c>
      <c r="K4" t="n">
        <v>41.65</v>
      </c>
      <c r="L4" t="n">
        <v>3</v>
      </c>
      <c r="M4" t="n">
        <v>36</v>
      </c>
      <c r="N4" t="n">
        <v>15.31</v>
      </c>
      <c r="O4" t="n">
        <v>13795.21</v>
      </c>
      <c r="P4" t="n">
        <v>151.35</v>
      </c>
      <c r="Q4" t="n">
        <v>198.06</v>
      </c>
      <c r="R4" t="n">
        <v>49.61</v>
      </c>
      <c r="S4" t="n">
        <v>21.27</v>
      </c>
      <c r="T4" t="n">
        <v>11304.04</v>
      </c>
      <c r="U4" t="n">
        <v>0.43</v>
      </c>
      <c r="V4" t="n">
        <v>0.74</v>
      </c>
      <c r="W4" t="n">
        <v>0.17</v>
      </c>
      <c r="X4" t="n">
        <v>0.72</v>
      </c>
      <c r="Y4" t="n">
        <v>0.5</v>
      </c>
      <c r="Z4" t="n">
        <v>10</v>
      </c>
      <c r="AA4" t="n">
        <v>386.8812341148827</v>
      </c>
      <c r="AB4" t="n">
        <v>529.3479725114339</v>
      </c>
      <c r="AC4" t="n">
        <v>478.8277449594875</v>
      </c>
      <c r="AD4" t="n">
        <v>386881.2341148827</v>
      </c>
      <c r="AE4" t="n">
        <v>529347.9725114339</v>
      </c>
      <c r="AF4" t="n">
        <v>1.342564244809013e-06</v>
      </c>
      <c r="AG4" t="n">
        <v>17</v>
      </c>
      <c r="AH4" t="n">
        <v>478827.7449594875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5.3178</v>
      </c>
      <c r="E5" t="n">
        <v>18.8</v>
      </c>
      <c r="F5" t="n">
        <v>16.15</v>
      </c>
      <c r="G5" t="n">
        <v>34.6</v>
      </c>
      <c r="H5" t="n">
        <v>0.63</v>
      </c>
      <c r="I5" t="n">
        <v>28</v>
      </c>
      <c r="J5" t="n">
        <v>111.23</v>
      </c>
      <c r="K5" t="n">
        <v>41.65</v>
      </c>
      <c r="L5" t="n">
        <v>4</v>
      </c>
      <c r="M5" t="n">
        <v>26</v>
      </c>
      <c r="N5" t="n">
        <v>15.58</v>
      </c>
      <c r="O5" t="n">
        <v>13952.52</v>
      </c>
      <c r="P5" t="n">
        <v>148.8</v>
      </c>
      <c r="Q5" t="n">
        <v>198.04</v>
      </c>
      <c r="R5" t="n">
        <v>44.45</v>
      </c>
      <c r="S5" t="n">
        <v>21.27</v>
      </c>
      <c r="T5" t="n">
        <v>8772.780000000001</v>
      </c>
      <c r="U5" t="n">
        <v>0.48</v>
      </c>
      <c r="V5" t="n">
        <v>0.75</v>
      </c>
      <c r="W5" t="n">
        <v>0.15</v>
      </c>
      <c r="X5" t="n">
        <v>0.55</v>
      </c>
      <c r="Y5" t="n">
        <v>0.5</v>
      </c>
      <c r="Z5" t="n">
        <v>10</v>
      </c>
      <c r="AA5" t="n">
        <v>379.040941439568</v>
      </c>
      <c r="AB5" t="n">
        <v>518.6205381837672</v>
      </c>
      <c r="AC5" t="n">
        <v>469.1241219080045</v>
      </c>
      <c r="AD5" t="n">
        <v>379040.9414395679</v>
      </c>
      <c r="AE5" t="n">
        <v>518620.5381837671</v>
      </c>
      <c r="AF5" t="n">
        <v>1.370737859469208e-06</v>
      </c>
      <c r="AG5" t="n">
        <v>17</v>
      </c>
      <c r="AH5" t="n">
        <v>469124.1219080045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5.3938</v>
      </c>
      <c r="E6" t="n">
        <v>18.54</v>
      </c>
      <c r="F6" t="n">
        <v>16.01</v>
      </c>
      <c r="G6" t="n">
        <v>43.68</v>
      </c>
      <c r="H6" t="n">
        <v>0.78</v>
      </c>
      <c r="I6" t="n">
        <v>22</v>
      </c>
      <c r="J6" t="n">
        <v>112.51</v>
      </c>
      <c r="K6" t="n">
        <v>41.65</v>
      </c>
      <c r="L6" t="n">
        <v>5</v>
      </c>
      <c r="M6" t="n">
        <v>20</v>
      </c>
      <c r="N6" t="n">
        <v>15.86</v>
      </c>
      <c r="O6" t="n">
        <v>14110.24</v>
      </c>
      <c r="P6" t="n">
        <v>146.29</v>
      </c>
      <c r="Q6" t="n">
        <v>198.05</v>
      </c>
      <c r="R6" t="n">
        <v>40.41</v>
      </c>
      <c r="S6" t="n">
        <v>21.27</v>
      </c>
      <c r="T6" t="n">
        <v>6781.07</v>
      </c>
      <c r="U6" t="n">
        <v>0.53</v>
      </c>
      <c r="V6" t="n">
        <v>0.76</v>
      </c>
      <c r="W6" t="n">
        <v>0.14</v>
      </c>
      <c r="X6" t="n">
        <v>0.42</v>
      </c>
      <c r="Y6" t="n">
        <v>0.5</v>
      </c>
      <c r="Z6" t="n">
        <v>10</v>
      </c>
      <c r="AA6" t="n">
        <v>372.9500919009247</v>
      </c>
      <c r="AB6" t="n">
        <v>510.2867691356783</v>
      </c>
      <c r="AC6" t="n">
        <v>461.5857160813471</v>
      </c>
      <c r="AD6" t="n">
        <v>372950.0919009247</v>
      </c>
      <c r="AE6" t="n">
        <v>510286.7691356783</v>
      </c>
      <c r="AF6" t="n">
        <v>1.390327930047203e-06</v>
      </c>
      <c r="AG6" t="n">
        <v>17</v>
      </c>
      <c r="AH6" t="n">
        <v>461585.7160813471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5.4369</v>
      </c>
      <c r="E7" t="n">
        <v>18.39</v>
      </c>
      <c r="F7" t="n">
        <v>15.93</v>
      </c>
      <c r="G7" t="n">
        <v>50.32</v>
      </c>
      <c r="H7" t="n">
        <v>0.93</v>
      </c>
      <c r="I7" t="n">
        <v>19</v>
      </c>
      <c r="J7" t="n">
        <v>113.79</v>
      </c>
      <c r="K7" t="n">
        <v>41.65</v>
      </c>
      <c r="L7" t="n">
        <v>6</v>
      </c>
      <c r="M7" t="n">
        <v>17</v>
      </c>
      <c r="N7" t="n">
        <v>16.14</v>
      </c>
      <c r="O7" t="n">
        <v>14268.39</v>
      </c>
      <c r="P7" t="n">
        <v>144.72</v>
      </c>
      <c r="Q7" t="n">
        <v>198.04</v>
      </c>
      <c r="R7" t="n">
        <v>37.48</v>
      </c>
      <c r="S7" t="n">
        <v>21.27</v>
      </c>
      <c r="T7" t="n">
        <v>5333.99</v>
      </c>
      <c r="U7" t="n">
        <v>0.57</v>
      </c>
      <c r="V7" t="n">
        <v>0.76</v>
      </c>
      <c r="W7" t="n">
        <v>0.15</v>
      </c>
      <c r="X7" t="n">
        <v>0.34</v>
      </c>
      <c r="Y7" t="n">
        <v>0.5</v>
      </c>
      <c r="Z7" t="n">
        <v>10</v>
      </c>
      <c r="AA7" t="n">
        <v>359.840822615049</v>
      </c>
      <c r="AB7" t="n">
        <v>492.3500885585993</v>
      </c>
      <c r="AC7" t="n">
        <v>445.3608871242552</v>
      </c>
      <c r="AD7" t="n">
        <v>359840.822615049</v>
      </c>
      <c r="AE7" t="n">
        <v>492350.0885585994</v>
      </c>
      <c r="AF7" t="n">
        <v>1.401437562177618e-06</v>
      </c>
      <c r="AG7" t="n">
        <v>16</v>
      </c>
      <c r="AH7" t="n">
        <v>445360.8871242552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5.4674</v>
      </c>
      <c r="E8" t="n">
        <v>18.29</v>
      </c>
      <c r="F8" t="n">
        <v>15.9</v>
      </c>
      <c r="G8" t="n">
        <v>59.62</v>
      </c>
      <c r="H8" t="n">
        <v>1.07</v>
      </c>
      <c r="I8" t="n">
        <v>16</v>
      </c>
      <c r="J8" t="n">
        <v>115.08</v>
      </c>
      <c r="K8" t="n">
        <v>41.65</v>
      </c>
      <c r="L8" t="n">
        <v>7</v>
      </c>
      <c r="M8" t="n">
        <v>14</v>
      </c>
      <c r="N8" t="n">
        <v>16.43</v>
      </c>
      <c r="O8" t="n">
        <v>14426.96</v>
      </c>
      <c r="P8" t="n">
        <v>143.11</v>
      </c>
      <c r="Q8" t="n">
        <v>198.04</v>
      </c>
      <c r="R8" t="n">
        <v>36.7</v>
      </c>
      <c r="S8" t="n">
        <v>21.27</v>
      </c>
      <c r="T8" t="n">
        <v>4955.71</v>
      </c>
      <c r="U8" t="n">
        <v>0.58</v>
      </c>
      <c r="V8" t="n">
        <v>0.76</v>
      </c>
      <c r="W8" t="n">
        <v>0.13</v>
      </c>
      <c r="X8" t="n">
        <v>0.3</v>
      </c>
      <c r="Y8" t="n">
        <v>0.5</v>
      </c>
      <c r="Z8" t="n">
        <v>10</v>
      </c>
      <c r="AA8" t="n">
        <v>356.9815606141074</v>
      </c>
      <c r="AB8" t="n">
        <v>488.4379201471743</v>
      </c>
      <c r="AC8" t="n">
        <v>441.8220905752537</v>
      </c>
      <c r="AD8" t="n">
        <v>356981.5606141074</v>
      </c>
      <c r="AE8" t="n">
        <v>488437.9201471743</v>
      </c>
      <c r="AF8" t="n">
        <v>1.409299366817471e-06</v>
      </c>
      <c r="AG8" t="n">
        <v>16</v>
      </c>
      <c r="AH8" t="n">
        <v>441822.0905752537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5.4934</v>
      </c>
      <c r="E9" t="n">
        <v>18.2</v>
      </c>
      <c r="F9" t="n">
        <v>15.86</v>
      </c>
      <c r="G9" t="n">
        <v>67.95999999999999</v>
      </c>
      <c r="H9" t="n">
        <v>1.21</v>
      </c>
      <c r="I9" t="n">
        <v>14</v>
      </c>
      <c r="J9" t="n">
        <v>116.37</v>
      </c>
      <c r="K9" t="n">
        <v>41.65</v>
      </c>
      <c r="L9" t="n">
        <v>8</v>
      </c>
      <c r="M9" t="n">
        <v>12</v>
      </c>
      <c r="N9" t="n">
        <v>16.72</v>
      </c>
      <c r="O9" t="n">
        <v>14585.96</v>
      </c>
      <c r="P9" t="n">
        <v>142.22</v>
      </c>
      <c r="Q9" t="n">
        <v>198.04</v>
      </c>
      <c r="R9" t="n">
        <v>35.34</v>
      </c>
      <c r="S9" t="n">
        <v>21.27</v>
      </c>
      <c r="T9" t="n">
        <v>4287.35</v>
      </c>
      <c r="U9" t="n">
        <v>0.6</v>
      </c>
      <c r="V9" t="n">
        <v>0.76</v>
      </c>
      <c r="W9" t="n">
        <v>0.13</v>
      </c>
      <c r="X9" t="n">
        <v>0.26</v>
      </c>
      <c r="Y9" t="n">
        <v>0.5</v>
      </c>
      <c r="Z9" t="n">
        <v>10</v>
      </c>
      <c r="AA9" t="n">
        <v>354.9931967921189</v>
      </c>
      <c r="AB9" t="n">
        <v>485.7173530455088</v>
      </c>
      <c r="AC9" t="n">
        <v>439.3611705794312</v>
      </c>
      <c r="AD9" t="n">
        <v>354993.1967921188</v>
      </c>
      <c r="AE9" t="n">
        <v>485717.3530455088</v>
      </c>
      <c r="AF9" t="n">
        <v>1.416001233067838e-06</v>
      </c>
      <c r="AG9" t="n">
        <v>16</v>
      </c>
      <c r="AH9" t="n">
        <v>439361.1705794312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5.5137</v>
      </c>
      <c r="E10" t="n">
        <v>18.14</v>
      </c>
      <c r="F10" t="n">
        <v>15.81</v>
      </c>
      <c r="G10" t="n">
        <v>72.98</v>
      </c>
      <c r="H10" t="n">
        <v>1.35</v>
      </c>
      <c r="I10" t="n">
        <v>13</v>
      </c>
      <c r="J10" t="n">
        <v>117.66</v>
      </c>
      <c r="K10" t="n">
        <v>41.65</v>
      </c>
      <c r="L10" t="n">
        <v>9</v>
      </c>
      <c r="M10" t="n">
        <v>11</v>
      </c>
      <c r="N10" t="n">
        <v>17.01</v>
      </c>
      <c r="O10" t="n">
        <v>14745.39</v>
      </c>
      <c r="P10" t="n">
        <v>140</v>
      </c>
      <c r="Q10" t="n">
        <v>198.04</v>
      </c>
      <c r="R10" t="n">
        <v>34.11</v>
      </c>
      <c r="S10" t="n">
        <v>21.27</v>
      </c>
      <c r="T10" t="n">
        <v>3677.72</v>
      </c>
      <c r="U10" t="n">
        <v>0.62</v>
      </c>
      <c r="V10" t="n">
        <v>0.77</v>
      </c>
      <c r="W10" t="n">
        <v>0.12</v>
      </c>
      <c r="X10" t="n">
        <v>0.22</v>
      </c>
      <c r="Y10" t="n">
        <v>0.5</v>
      </c>
      <c r="Z10" t="n">
        <v>10</v>
      </c>
      <c r="AA10" t="n">
        <v>351.8785491777553</v>
      </c>
      <c r="AB10" t="n">
        <v>481.4557547709818</v>
      </c>
      <c r="AC10" t="n">
        <v>435.5062932630342</v>
      </c>
      <c r="AD10" t="n">
        <v>351878.5491777553</v>
      </c>
      <c r="AE10" t="n">
        <v>481455.7547709818</v>
      </c>
      <c r="AF10" t="n">
        <v>1.421233844024854e-06</v>
      </c>
      <c r="AG10" t="n">
        <v>16</v>
      </c>
      <c r="AH10" t="n">
        <v>435506.2932630342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5.5308</v>
      </c>
      <c r="E11" t="n">
        <v>18.08</v>
      </c>
      <c r="F11" t="n">
        <v>15.8</v>
      </c>
      <c r="G11" t="n">
        <v>86.18000000000001</v>
      </c>
      <c r="H11" t="n">
        <v>1.48</v>
      </c>
      <c r="I11" t="n">
        <v>11</v>
      </c>
      <c r="J11" t="n">
        <v>118.96</v>
      </c>
      <c r="K11" t="n">
        <v>41.65</v>
      </c>
      <c r="L11" t="n">
        <v>10</v>
      </c>
      <c r="M11" t="n">
        <v>9</v>
      </c>
      <c r="N11" t="n">
        <v>17.31</v>
      </c>
      <c r="O11" t="n">
        <v>14905.25</v>
      </c>
      <c r="P11" t="n">
        <v>138.88</v>
      </c>
      <c r="Q11" t="n">
        <v>198.05</v>
      </c>
      <c r="R11" t="n">
        <v>33.69</v>
      </c>
      <c r="S11" t="n">
        <v>21.27</v>
      </c>
      <c r="T11" t="n">
        <v>3476.59</v>
      </c>
      <c r="U11" t="n">
        <v>0.63</v>
      </c>
      <c r="V11" t="n">
        <v>0.77</v>
      </c>
      <c r="W11" t="n">
        <v>0.13</v>
      </c>
      <c r="X11" t="n">
        <v>0.21</v>
      </c>
      <c r="Y11" t="n">
        <v>0.5</v>
      </c>
      <c r="Z11" t="n">
        <v>10</v>
      </c>
      <c r="AA11" t="n">
        <v>350.1299687250119</v>
      </c>
      <c r="AB11" t="n">
        <v>479.0632698536131</v>
      </c>
      <c r="AC11" t="n">
        <v>433.3421437483055</v>
      </c>
      <c r="AD11" t="n">
        <v>350129.9687250119</v>
      </c>
      <c r="AE11" t="n">
        <v>479063.269853613</v>
      </c>
      <c r="AF11" t="n">
        <v>1.425641609904904e-06</v>
      </c>
      <c r="AG11" t="n">
        <v>16</v>
      </c>
      <c r="AH11" t="n">
        <v>433342.1437483056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5.5464</v>
      </c>
      <c r="E12" t="n">
        <v>18.03</v>
      </c>
      <c r="F12" t="n">
        <v>15.77</v>
      </c>
      <c r="G12" t="n">
        <v>94.63</v>
      </c>
      <c r="H12" t="n">
        <v>1.61</v>
      </c>
      <c r="I12" t="n">
        <v>10</v>
      </c>
      <c r="J12" t="n">
        <v>120.26</v>
      </c>
      <c r="K12" t="n">
        <v>41.65</v>
      </c>
      <c r="L12" t="n">
        <v>11</v>
      </c>
      <c r="M12" t="n">
        <v>8</v>
      </c>
      <c r="N12" t="n">
        <v>17.61</v>
      </c>
      <c r="O12" t="n">
        <v>15065.56</v>
      </c>
      <c r="P12" t="n">
        <v>137.76</v>
      </c>
      <c r="Q12" t="n">
        <v>198.04</v>
      </c>
      <c r="R12" t="n">
        <v>32.74</v>
      </c>
      <c r="S12" t="n">
        <v>21.27</v>
      </c>
      <c r="T12" t="n">
        <v>3007.25</v>
      </c>
      <c r="U12" t="n">
        <v>0.65</v>
      </c>
      <c r="V12" t="n">
        <v>0.77</v>
      </c>
      <c r="W12" t="n">
        <v>0.12</v>
      </c>
      <c r="X12" t="n">
        <v>0.18</v>
      </c>
      <c r="Y12" t="n">
        <v>0.5</v>
      </c>
      <c r="Z12" t="n">
        <v>10</v>
      </c>
      <c r="AA12" t="n">
        <v>348.370424117826</v>
      </c>
      <c r="AB12" t="n">
        <v>476.6557832964317</v>
      </c>
      <c r="AC12" t="n">
        <v>431.164424329213</v>
      </c>
      <c r="AD12" t="n">
        <v>348370.424117826</v>
      </c>
      <c r="AE12" t="n">
        <v>476655.7832964317</v>
      </c>
      <c r="AF12" t="n">
        <v>1.429662729655124e-06</v>
      </c>
      <c r="AG12" t="n">
        <v>16</v>
      </c>
      <c r="AH12" t="n">
        <v>431164.424329213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5.5437</v>
      </c>
      <c r="E13" t="n">
        <v>18.04</v>
      </c>
      <c r="F13" t="n">
        <v>15.78</v>
      </c>
      <c r="G13" t="n">
        <v>94.68000000000001</v>
      </c>
      <c r="H13" t="n">
        <v>1.74</v>
      </c>
      <c r="I13" t="n">
        <v>10</v>
      </c>
      <c r="J13" t="n">
        <v>121.56</v>
      </c>
      <c r="K13" t="n">
        <v>41.65</v>
      </c>
      <c r="L13" t="n">
        <v>12</v>
      </c>
      <c r="M13" t="n">
        <v>8</v>
      </c>
      <c r="N13" t="n">
        <v>17.91</v>
      </c>
      <c r="O13" t="n">
        <v>15226.31</v>
      </c>
      <c r="P13" t="n">
        <v>136.84</v>
      </c>
      <c r="Q13" t="n">
        <v>198.04</v>
      </c>
      <c r="R13" t="n">
        <v>33.07</v>
      </c>
      <c r="S13" t="n">
        <v>21.27</v>
      </c>
      <c r="T13" t="n">
        <v>3171.74</v>
      </c>
      <c r="U13" t="n">
        <v>0.64</v>
      </c>
      <c r="V13" t="n">
        <v>0.77</v>
      </c>
      <c r="W13" t="n">
        <v>0.12</v>
      </c>
      <c r="X13" t="n">
        <v>0.19</v>
      </c>
      <c r="Y13" t="n">
        <v>0.5</v>
      </c>
      <c r="Z13" t="n">
        <v>10</v>
      </c>
      <c r="AA13" t="n">
        <v>347.598670815169</v>
      </c>
      <c r="AB13" t="n">
        <v>475.5998363803836</v>
      </c>
      <c r="AC13" t="n">
        <v>430.2092555048018</v>
      </c>
      <c r="AD13" t="n">
        <v>347598.670815169</v>
      </c>
      <c r="AE13" t="n">
        <v>475599.8363803836</v>
      </c>
      <c r="AF13" t="n">
        <v>1.428966766621432e-06</v>
      </c>
      <c r="AG13" t="n">
        <v>16</v>
      </c>
      <c r="AH13" t="n">
        <v>430209.2555048018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5.5565</v>
      </c>
      <c r="E14" t="n">
        <v>18</v>
      </c>
      <c r="F14" t="n">
        <v>15.76</v>
      </c>
      <c r="G14" t="n">
        <v>105.07</v>
      </c>
      <c r="H14" t="n">
        <v>1.87</v>
      </c>
      <c r="I14" t="n">
        <v>9</v>
      </c>
      <c r="J14" t="n">
        <v>122.87</v>
      </c>
      <c r="K14" t="n">
        <v>41.65</v>
      </c>
      <c r="L14" t="n">
        <v>13</v>
      </c>
      <c r="M14" t="n">
        <v>7</v>
      </c>
      <c r="N14" t="n">
        <v>18.22</v>
      </c>
      <c r="O14" t="n">
        <v>15387.5</v>
      </c>
      <c r="P14" t="n">
        <v>136.18</v>
      </c>
      <c r="Q14" t="n">
        <v>198.04</v>
      </c>
      <c r="R14" t="n">
        <v>32.44</v>
      </c>
      <c r="S14" t="n">
        <v>21.27</v>
      </c>
      <c r="T14" t="n">
        <v>2862.65</v>
      </c>
      <c r="U14" t="n">
        <v>0.66</v>
      </c>
      <c r="V14" t="n">
        <v>0.77</v>
      </c>
      <c r="W14" t="n">
        <v>0.12</v>
      </c>
      <c r="X14" t="n">
        <v>0.17</v>
      </c>
      <c r="Y14" t="n">
        <v>0.5</v>
      </c>
      <c r="Z14" t="n">
        <v>10</v>
      </c>
      <c r="AA14" t="n">
        <v>346.434103753107</v>
      </c>
      <c r="AB14" t="n">
        <v>474.0064243489977</v>
      </c>
      <c r="AC14" t="n">
        <v>428.7679164813234</v>
      </c>
      <c r="AD14" t="n">
        <v>346434.103753107</v>
      </c>
      <c r="AE14" t="n">
        <v>474006.4243489977</v>
      </c>
      <c r="AF14" t="n">
        <v>1.432266146929304e-06</v>
      </c>
      <c r="AG14" t="n">
        <v>16</v>
      </c>
      <c r="AH14" t="n">
        <v>428767.9164813234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5.5764</v>
      </c>
      <c r="E15" t="n">
        <v>17.93</v>
      </c>
      <c r="F15" t="n">
        <v>15.72</v>
      </c>
      <c r="G15" t="n">
        <v>117.89</v>
      </c>
      <c r="H15" t="n">
        <v>1.99</v>
      </c>
      <c r="I15" t="n">
        <v>8</v>
      </c>
      <c r="J15" t="n">
        <v>124.18</v>
      </c>
      <c r="K15" t="n">
        <v>41.65</v>
      </c>
      <c r="L15" t="n">
        <v>14</v>
      </c>
      <c r="M15" t="n">
        <v>6</v>
      </c>
      <c r="N15" t="n">
        <v>18.53</v>
      </c>
      <c r="O15" t="n">
        <v>15549.15</v>
      </c>
      <c r="P15" t="n">
        <v>134.41</v>
      </c>
      <c r="Q15" t="n">
        <v>198.04</v>
      </c>
      <c r="R15" t="n">
        <v>31</v>
      </c>
      <c r="S15" t="n">
        <v>21.27</v>
      </c>
      <c r="T15" t="n">
        <v>2149.1</v>
      </c>
      <c r="U15" t="n">
        <v>0.6899999999999999</v>
      </c>
      <c r="V15" t="n">
        <v>0.77</v>
      </c>
      <c r="W15" t="n">
        <v>0.12</v>
      </c>
      <c r="X15" t="n">
        <v>0.12</v>
      </c>
      <c r="Y15" t="n">
        <v>0.5</v>
      </c>
      <c r="Z15" t="n">
        <v>10</v>
      </c>
      <c r="AA15" t="n">
        <v>343.8753881046995</v>
      </c>
      <c r="AB15" t="n">
        <v>470.505476716279</v>
      </c>
      <c r="AC15" t="n">
        <v>425.6010943770605</v>
      </c>
      <c r="AD15" t="n">
        <v>343875.3881046995</v>
      </c>
      <c r="AE15" t="n">
        <v>470505.4767162789</v>
      </c>
      <c r="AF15" t="n">
        <v>1.4373956522517e-06</v>
      </c>
      <c r="AG15" t="n">
        <v>16</v>
      </c>
      <c r="AH15" t="n">
        <v>425601.0943770605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5.5682</v>
      </c>
      <c r="E16" t="n">
        <v>17.96</v>
      </c>
      <c r="F16" t="n">
        <v>15.75</v>
      </c>
      <c r="G16" t="n">
        <v>118.09</v>
      </c>
      <c r="H16" t="n">
        <v>2.11</v>
      </c>
      <c r="I16" t="n">
        <v>8</v>
      </c>
      <c r="J16" t="n">
        <v>125.49</v>
      </c>
      <c r="K16" t="n">
        <v>41.65</v>
      </c>
      <c r="L16" t="n">
        <v>15</v>
      </c>
      <c r="M16" t="n">
        <v>6</v>
      </c>
      <c r="N16" t="n">
        <v>18.84</v>
      </c>
      <c r="O16" t="n">
        <v>15711.24</v>
      </c>
      <c r="P16" t="n">
        <v>134.05</v>
      </c>
      <c r="Q16" t="n">
        <v>198.05</v>
      </c>
      <c r="R16" t="n">
        <v>31.99</v>
      </c>
      <c r="S16" t="n">
        <v>21.27</v>
      </c>
      <c r="T16" t="n">
        <v>2643.75</v>
      </c>
      <c r="U16" t="n">
        <v>0.66</v>
      </c>
      <c r="V16" t="n">
        <v>0.77</v>
      </c>
      <c r="W16" t="n">
        <v>0.12</v>
      </c>
      <c r="X16" t="n">
        <v>0.15</v>
      </c>
      <c r="Y16" t="n">
        <v>0.5</v>
      </c>
      <c r="Z16" t="n">
        <v>10</v>
      </c>
      <c r="AA16" t="n">
        <v>343.9127601218528</v>
      </c>
      <c r="AB16" t="n">
        <v>470.5566107588851</v>
      </c>
      <c r="AC16" t="n">
        <v>425.6473482584074</v>
      </c>
      <c r="AD16" t="n">
        <v>343912.7601218529</v>
      </c>
      <c r="AE16" t="n">
        <v>470556.6107588852</v>
      </c>
      <c r="AF16" t="n">
        <v>1.435281986741969e-06</v>
      </c>
      <c r="AG16" t="n">
        <v>16</v>
      </c>
      <c r="AH16" t="n">
        <v>425647.3482584074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5.585</v>
      </c>
      <c r="E17" t="n">
        <v>17.9</v>
      </c>
      <c r="F17" t="n">
        <v>15.71</v>
      </c>
      <c r="G17" t="n">
        <v>134.69</v>
      </c>
      <c r="H17" t="n">
        <v>2.23</v>
      </c>
      <c r="I17" t="n">
        <v>7</v>
      </c>
      <c r="J17" t="n">
        <v>126.81</v>
      </c>
      <c r="K17" t="n">
        <v>41.65</v>
      </c>
      <c r="L17" t="n">
        <v>16</v>
      </c>
      <c r="M17" t="n">
        <v>5</v>
      </c>
      <c r="N17" t="n">
        <v>19.16</v>
      </c>
      <c r="O17" t="n">
        <v>15873.8</v>
      </c>
      <c r="P17" t="n">
        <v>131.25</v>
      </c>
      <c r="Q17" t="n">
        <v>198.04</v>
      </c>
      <c r="R17" t="n">
        <v>30.95</v>
      </c>
      <c r="S17" t="n">
        <v>21.27</v>
      </c>
      <c r="T17" t="n">
        <v>2126.95</v>
      </c>
      <c r="U17" t="n">
        <v>0.6899999999999999</v>
      </c>
      <c r="V17" t="n">
        <v>0.77</v>
      </c>
      <c r="W17" t="n">
        <v>0.12</v>
      </c>
      <c r="X17" t="n">
        <v>0.12</v>
      </c>
      <c r="Y17" t="n">
        <v>0.5</v>
      </c>
      <c r="Z17" t="n">
        <v>10</v>
      </c>
      <c r="AA17" t="n">
        <v>340.4683331275187</v>
      </c>
      <c r="AB17" t="n">
        <v>465.843793787843</v>
      </c>
      <c r="AC17" t="n">
        <v>421.3843159246013</v>
      </c>
      <c r="AD17" t="n">
        <v>340468.3331275188</v>
      </c>
      <c r="AE17" t="n">
        <v>465843.793787843</v>
      </c>
      <c r="AF17" t="n">
        <v>1.439612423396052e-06</v>
      </c>
      <c r="AG17" t="n">
        <v>16</v>
      </c>
      <c r="AH17" t="n">
        <v>421384.3159246013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5.5834</v>
      </c>
      <c r="E18" t="n">
        <v>17.91</v>
      </c>
      <c r="F18" t="n">
        <v>15.72</v>
      </c>
      <c r="G18" t="n">
        <v>134.73</v>
      </c>
      <c r="H18" t="n">
        <v>2.34</v>
      </c>
      <c r="I18" t="n">
        <v>7</v>
      </c>
      <c r="J18" t="n">
        <v>128.13</v>
      </c>
      <c r="K18" t="n">
        <v>41.65</v>
      </c>
      <c r="L18" t="n">
        <v>17</v>
      </c>
      <c r="M18" t="n">
        <v>5</v>
      </c>
      <c r="N18" t="n">
        <v>19.48</v>
      </c>
      <c r="O18" t="n">
        <v>16036.82</v>
      </c>
      <c r="P18" t="n">
        <v>131.18</v>
      </c>
      <c r="Q18" t="n">
        <v>198.04</v>
      </c>
      <c r="R18" t="n">
        <v>31.15</v>
      </c>
      <c r="S18" t="n">
        <v>21.27</v>
      </c>
      <c r="T18" t="n">
        <v>2228.66</v>
      </c>
      <c r="U18" t="n">
        <v>0.68</v>
      </c>
      <c r="V18" t="n">
        <v>0.77</v>
      </c>
      <c r="W18" t="n">
        <v>0.12</v>
      </c>
      <c r="X18" t="n">
        <v>0.12</v>
      </c>
      <c r="Y18" t="n">
        <v>0.5</v>
      </c>
      <c r="Z18" t="n">
        <v>10</v>
      </c>
      <c r="AA18" t="n">
        <v>340.490128660108</v>
      </c>
      <c r="AB18" t="n">
        <v>465.8736153970826</v>
      </c>
      <c r="AC18" t="n">
        <v>421.41129140131</v>
      </c>
      <c r="AD18" t="n">
        <v>340490.128660108</v>
      </c>
      <c r="AE18" t="n">
        <v>465873.6153970826</v>
      </c>
      <c r="AF18" t="n">
        <v>1.439200000857568e-06</v>
      </c>
      <c r="AG18" t="n">
        <v>16</v>
      </c>
      <c r="AH18" t="n">
        <v>421411.29140131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5.5828</v>
      </c>
      <c r="E19" t="n">
        <v>17.91</v>
      </c>
      <c r="F19" t="n">
        <v>15.72</v>
      </c>
      <c r="G19" t="n">
        <v>134.75</v>
      </c>
      <c r="H19" t="n">
        <v>2.46</v>
      </c>
      <c r="I19" t="n">
        <v>7</v>
      </c>
      <c r="J19" t="n">
        <v>129.46</v>
      </c>
      <c r="K19" t="n">
        <v>41.65</v>
      </c>
      <c r="L19" t="n">
        <v>18</v>
      </c>
      <c r="M19" t="n">
        <v>5</v>
      </c>
      <c r="N19" t="n">
        <v>19.81</v>
      </c>
      <c r="O19" t="n">
        <v>16200.3</v>
      </c>
      <c r="P19" t="n">
        <v>129.08</v>
      </c>
      <c r="Q19" t="n">
        <v>198.04</v>
      </c>
      <c r="R19" t="n">
        <v>31.22</v>
      </c>
      <c r="S19" t="n">
        <v>21.27</v>
      </c>
      <c r="T19" t="n">
        <v>2263.72</v>
      </c>
      <c r="U19" t="n">
        <v>0.68</v>
      </c>
      <c r="V19" t="n">
        <v>0.77</v>
      </c>
      <c r="W19" t="n">
        <v>0.12</v>
      </c>
      <c r="X19" t="n">
        <v>0.13</v>
      </c>
      <c r="Y19" t="n">
        <v>0.5</v>
      </c>
      <c r="Z19" t="n">
        <v>10</v>
      </c>
      <c r="AA19" t="n">
        <v>338.4630667102169</v>
      </c>
      <c r="AB19" t="n">
        <v>463.1000998095798</v>
      </c>
      <c r="AC19" t="n">
        <v>418.902476248825</v>
      </c>
      <c r="AD19" t="n">
        <v>338463.0667102169</v>
      </c>
      <c r="AE19" t="n">
        <v>463100.0998095798</v>
      </c>
      <c r="AF19" t="n">
        <v>1.439045342405637e-06</v>
      </c>
      <c r="AG19" t="n">
        <v>16</v>
      </c>
      <c r="AH19" t="n">
        <v>418902.476248825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5.5991</v>
      </c>
      <c r="E20" t="n">
        <v>17.86</v>
      </c>
      <c r="F20" t="n">
        <v>15.69</v>
      </c>
      <c r="G20" t="n">
        <v>156.91</v>
      </c>
      <c r="H20" t="n">
        <v>2.57</v>
      </c>
      <c r="I20" t="n">
        <v>6</v>
      </c>
      <c r="J20" t="n">
        <v>130.79</v>
      </c>
      <c r="K20" t="n">
        <v>41.65</v>
      </c>
      <c r="L20" t="n">
        <v>19</v>
      </c>
      <c r="M20" t="n">
        <v>4</v>
      </c>
      <c r="N20" t="n">
        <v>20.14</v>
      </c>
      <c r="O20" t="n">
        <v>16364.25</v>
      </c>
      <c r="P20" t="n">
        <v>127.77</v>
      </c>
      <c r="Q20" t="n">
        <v>198.04</v>
      </c>
      <c r="R20" t="n">
        <v>30.32</v>
      </c>
      <c r="S20" t="n">
        <v>21.27</v>
      </c>
      <c r="T20" t="n">
        <v>1815.81</v>
      </c>
      <c r="U20" t="n">
        <v>0.7</v>
      </c>
      <c r="V20" t="n">
        <v>0.77</v>
      </c>
      <c r="W20" t="n">
        <v>0.12</v>
      </c>
      <c r="X20" t="n">
        <v>0.1</v>
      </c>
      <c r="Y20" t="n">
        <v>0.5</v>
      </c>
      <c r="Z20" t="n">
        <v>10</v>
      </c>
      <c r="AA20" t="n">
        <v>336.54495644575</v>
      </c>
      <c r="AB20" t="n">
        <v>460.4756567246835</v>
      </c>
      <c r="AC20" t="n">
        <v>416.5285063285222</v>
      </c>
      <c r="AD20" t="n">
        <v>336544.95644575</v>
      </c>
      <c r="AE20" t="n">
        <v>460475.6567246835</v>
      </c>
      <c r="AF20" t="n">
        <v>1.443246897016443e-06</v>
      </c>
      <c r="AG20" t="n">
        <v>16</v>
      </c>
      <c r="AH20" t="n">
        <v>416528.5063285222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5.5987</v>
      </c>
      <c r="E21" t="n">
        <v>17.86</v>
      </c>
      <c r="F21" t="n">
        <v>15.69</v>
      </c>
      <c r="G21" t="n">
        <v>156.92</v>
      </c>
      <c r="H21" t="n">
        <v>2.67</v>
      </c>
      <c r="I21" t="n">
        <v>6</v>
      </c>
      <c r="J21" t="n">
        <v>132.12</v>
      </c>
      <c r="K21" t="n">
        <v>41.65</v>
      </c>
      <c r="L21" t="n">
        <v>20</v>
      </c>
      <c r="M21" t="n">
        <v>4</v>
      </c>
      <c r="N21" t="n">
        <v>20.47</v>
      </c>
      <c r="O21" t="n">
        <v>16528.68</v>
      </c>
      <c r="P21" t="n">
        <v>127.54</v>
      </c>
      <c r="Q21" t="n">
        <v>198.04</v>
      </c>
      <c r="R21" t="n">
        <v>30.29</v>
      </c>
      <c r="S21" t="n">
        <v>21.27</v>
      </c>
      <c r="T21" t="n">
        <v>1803.97</v>
      </c>
      <c r="U21" t="n">
        <v>0.7</v>
      </c>
      <c r="V21" t="n">
        <v>0.77</v>
      </c>
      <c r="W21" t="n">
        <v>0.12</v>
      </c>
      <c r="X21" t="n">
        <v>0.1</v>
      </c>
      <c r="Y21" t="n">
        <v>0.5</v>
      </c>
      <c r="Z21" t="n">
        <v>10</v>
      </c>
      <c r="AA21" t="n">
        <v>336.3343824110433</v>
      </c>
      <c r="AB21" t="n">
        <v>460.187540040527</v>
      </c>
      <c r="AC21" t="n">
        <v>416.2678870963274</v>
      </c>
      <c r="AD21" t="n">
        <v>336334.3824110433</v>
      </c>
      <c r="AE21" t="n">
        <v>460187.5400405271</v>
      </c>
      <c r="AF21" t="n">
        <v>1.443143791381822e-06</v>
      </c>
      <c r="AG21" t="n">
        <v>16</v>
      </c>
      <c r="AH21" t="n">
        <v>416267.8870963274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5.6022</v>
      </c>
      <c r="E22" t="n">
        <v>17.85</v>
      </c>
      <c r="F22" t="n">
        <v>15.68</v>
      </c>
      <c r="G22" t="n">
        <v>156.81</v>
      </c>
      <c r="H22" t="n">
        <v>2.78</v>
      </c>
      <c r="I22" t="n">
        <v>6</v>
      </c>
      <c r="J22" t="n">
        <v>133.46</v>
      </c>
      <c r="K22" t="n">
        <v>41.65</v>
      </c>
      <c r="L22" t="n">
        <v>21</v>
      </c>
      <c r="M22" t="n">
        <v>3</v>
      </c>
      <c r="N22" t="n">
        <v>20.81</v>
      </c>
      <c r="O22" t="n">
        <v>16693.59</v>
      </c>
      <c r="P22" t="n">
        <v>125.79</v>
      </c>
      <c r="Q22" t="n">
        <v>198.05</v>
      </c>
      <c r="R22" t="n">
        <v>29.82</v>
      </c>
      <c r="S22" t="n">
        <v>21.27</v>
      </c>
      <c r="T22" t="n">
        <v>1569.76</v>
      </c>
      <c r="U22" t="n">
        <v>0.71</v>
      </c>
      <c r="V22" t="n">
        <v>0.77</v>
      </c>
      <c r="W22" t="n">
        <v>0.12</v>
      </c>
      <c r="X22" t="n">
        <v>0.09</v>
      </c>
      <c r="Y22" t="n">
        <v>0.5</v>
      </c>
      <c r="Z22" t="n">
        <v>10</v>
      </c>
      <c r="AA22" t="n">
        <v>334.4843209954245</v>
      </c>
      <c r="AB22" t="n">
        <v>457.6562043927282</v>
      </c>
      <c r="AC22" t="n">
        <v>413.9781385700024</v>
      </c>
      <c r="AD22" t="n">
        <v>334484.3209954245</v>
      </c>
      <c r="AE22" t="n">
        <v>457656.2043927282</v>
      </c>
      <c r="AF22" t="n">
        <v>1.444045965684756e-06</v>
      </c>
      <c r="AG22" t="n">
        <v>16</v>
      </c>
      <c r="AH22" t="n">
        <v>413978.1385700024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5.5943</v>
      </c>
      <c r="E23" t="n">
        <v>17.88</v>
      </c>
      <c r="F23" t="n">
        <v>15.71</v>
      </c>
      <c r="G23" t="n">
        <v>157.06</v>
      </c>
      <c r="H23" t="n">
        <v>2.88</v>
      </c>
      <c r="I23" t="n">
        <v>6</v>
      </c>
      <c r="J23" t="n">
        <v>134.8</v>
      </c>
      <c r="K23" t="n">
        <v>41.65</v>
      </c>
      <c r="L23" t="n">
        <v>22</v>
      </c>
      <c r="M23" t="n">
        <v>2</v>
      </c>
      <c r="N23" t="n">
        <v>21.15</v>
      </c>
      <c r="O23" t="n">
        <v>16859.1</v>
      </c>
      <c r="P23" t="n">
        <v>125.01</v>
      </c>
      <c r="Q23" t="n">
        <v>198.04</v>
      </c>
      <c r="R23" t="n">
        <v>30.67</v>
      </c>
      <c r="S23" t="n">
        <v>21.27</v>
      </c>
      <c r="T23" t="n">
        <v>1992.49</v>
      </c>
      <c r="U23" t="n">
        <v>0.6899999999999999</v>
      </c>
      <c r="V23" t="n">
        <v>0.77</v>
      </c>
      <c r="W23" t="n">
        <v>0.12</v>
      </c>
      <c r="X23" t="n">
        <v>0.11</v>
      </c>
      <c r="Y23" t="n">
        <v>0.5</v>
      </c>
      <c r="Z23" t="n">
        <v>10</v>
      </c>
      <c r="AA23" t="n">
        <v>334.0895533732757</v>
      </c>
      <c r="AB23" t="n">
        <v>457.1160659161858</v>
      </c>
      <c r="AC23" t="n">
        <v>413.4895501515722</v>
      </c>
      <c r="AD23" t="n">
        <v>334089.5533732757</v>
      </c>
      <c r="AE23" t="n">
        <v>457116.0659161858</v>
      </c>
      <c r="AF23" t="n">
        <v>1.442009629400991e-06</v>
      </c>
      <c r="AG23" t="n">
        <v>16</v>
      </c>
      <c r="AH23" t="n">
        <v>413489.5501515722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5.5953</v>
      </c>
      <c r="E24" t="n">
        <v>17.87</v>
      </c>
      <c r="F24" t="n">
        <v>15.7</v>
      </c>
      <c r="G24" t="n">
        <v>157.03</v>
      </c>
      <c r="H24" t="n">
        <v>2.99</v>
      </c>
      <c r="I24" t="n">
        <v>6</v>
      </c>
      <c r="J24" t="n">
        <v>136.14</v>
      </c>
      <c r="K24" t="n">
        <v>41.65</v>
      </c>
      <c r="L24" t="n">
        <v>23</v>
      </c>
      <c r="M24" t="n">
        <v>1</v>
      </c>
      <c r="N24" t="n">
        <v>21.49</v>
      </c>
      <c r="O24" t="n">
        <v>17024.98</v>
      </c>
      <c r="P24" t="n">
        <v>124.69</v>
      </c>
      <c r="Q24" t="n">
        <v>198.05</v>
      </c>
      <c r="R24" t="n">
        <v>30.56</v>
      </c>
      <c r="S24" t="n">
        <v>21.27</v>
      </c>
      <c r="T24" t="n">
        <v>1937.63</v>
      </c>
      <c r="U24" t="n">
        <v>0.7</v>
      </c>
      <c r="V24" t="n">
        <v>0.77</v>
      </c>
      <c r="W24" t="n">
        <v>0.12</v>
      </c>
      <c r="X24" t="n">
        <v>0.11</v>
      </c>
      <c r="Y24" t="n">
        <v>0.5</v>
      </c>
      <c r="Z24" t="n">
        <v>10</v>
      </c>
      <c r="AA24" t="n">
        <v>333.709545191663</v>
      </c>
      <c r="AB24" t="n">
        <v>456.5961219573257</v>
      </c>
      <c r="AC24" t="n">
        <v>413.0192289143998</v>
      </c>
      <c r="AD24" t="n">
        <v>333709.545191663</v>
      </c>
      <c r="AE24" t="n">
        <v>456596.1219573257</v>
      </c>
      <c r="AF24" t="n">
        <v>1.442267393487544e-06</v>
      </c>
      <c r="AG24" t="n">
        <v>16</v>
      </c>
      <c r="AH24" t="n">
        <v>413019.2289143997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5.6119</v>
      </c>
      <c r="E25" t="n">
        <v>17.82</v>
      </c>
      <c r="F25" t="n">
        <v>15.67</v>
      </c>
      <c r="G25" t="n">
        <v>188.06</v>
      </c>
      <c r="H25" t="n">
        <v>3.09</v>
      </c>
      <c r="I25" t="n">
        <v>5</v>
      </c>
      <c r="J25" t="n">
        <v>137.49</v>
      </c>
      <c r="K25" t="n">
        <v>41.65</v>
      </c>
      <c r="L25" t="n">
        <v>24</v>
      </c>
      <c r="M25" t="n">
        <v>0</v>
      </c>
      <c r="N25" t="n">
        <v>21.84</v>
      </c>
      <c r="O25" t="n">
        <v>17191.35</v>
      </c>
      <c r="P25" t="n">
        <v>125.24</v>
      </c>
      <c r="Q25" t="n">
        <v>198.05</v>
      </c>
      <c r="R25" t="n">
        <v>29.51</v>
      </c>
      <c r="S25" t="n">
        <v>21.27</v>
      </c>
      <c r="T25" t="n">
        <v>1419.24</v>
      </c>
      <c r="U25" t="n">
        <v>0.72</v>
      </c>
      <c r="V25" t="n">
        <v>0.77</v>
      </c>
      <c r="W25" t="n">
        <v>0.12</v>
      </c>
      <c r="X25" t="n">
        <v>0.08</v>
      </c>
      <c r="Y25" t="n">
        <v>0.5</v>
      </c>
      <c r="Z25" t="n">
        <v>10</v>
      </c>
      <c r="AA25" t="n">
        <v>333.6037258720348</v>
      </c>
      <c r="AB25" t="n">
        <v>456.4513352957915</v>
      </c>
      <c r="AC25" t="n">
        <v>412.888260488633</v>
      </c>
      <c r="AD25" t="n">
        <v>333603.7258720348</v>
      </c>
      <c r="AE25" t="n">
        <v>456451.3352957914</v>
      </c>
      <c r="AF25" t="n">
        <v>1.446546277324316e-06</v>
      </c>
      <c r="AG25" t="n">
        <v>16</v>
      </c>
      <c r="AH25" t="n">
        <v>412888.260488633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4.9757</v>
      </c>
      <c r="E2" t="n">
        <v>20.1</v>
      </c>
      <c r="F2" t="n">
        <v>17.19</v>
      </c>
      <c r="G2" t="n">
        <v>12.89</v>
      </c>
      <c r="H2" t="n">
        <v>0.28</v>
      </c>
      <c r="I2" t="n">
        <v>80</v>
      </c>
      <c r="J2" t="n">
        <v>61.76</v>
      </c>
      <c r="K2" t="n">
        <v>28.92</v>
      </c>
      <c r="L2" t="n">
        <v>1</v>
      </c>
      <c r="M2" t="n">
        <v>78</v>
      </c>
      <c r="N2" t="n">
        <v>6.84</v>
      </c>
      <c r="O2" t="n">
        <v>7851.41</v>
      </c>
      <c r="P2" t="n">
        <v>109.85</v>
      </c>
      <c r="Q2" t="n">
        <v>198.05</v>
      </c>
      <c r="R2" t="n">
        <v>77.03</v>
      </c>
      <c r="S2" t="n">
        <v>21.27</v>
      </c>
      <c r="T2" t="n">
        <v>24804.35</v>
      </c>
      <c r="U2" t="n">
        <v>0.28</v>
      </c>
      <c r="V2" t="n">
        <v>0.71</v>
      </c>
      <c r="W2" t="n">
        <v>0.24</v>
      </c>
      <c r="X2" t="n">
        <v>1.6</v>
      </c>
      <c r="Y2" t="n">
        <v>0.5</v>
      </c>
      <c r="Z2" t="n">
        <v>10</v>
      </c>
      <c r="AA2" t="n">
        <v>335.2697160219249</v>
      </c>
      <c r="AB2" t="n">
        <v>458.7308165171692</v>
      </c>
      <c r="AC2" t="n">
        <v>414.9501912215144</v>
      </c>
      <c r="AD2" t="n">
        <v>335269.7160219249</v>
      </c>
      <c r="AE2" t="n">
        <v>458730.8165171692</v>
      </c>
      <c r="AF2" t="n">
        <v>1.392377236203266e-06</v>
      </c>
      <c r="AG2" t="n">
        <v>18</v>
      </c>
      <c r="AH2" t="n">
        <v>414950.1912215144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5.363</v>
      </c>
      <c r="E3" t="n">
        <v>18.65</v>
      </c>
      <c r="F3" t="n">
        <v>16.32</v>
      </c>
      <c r="G3" t="n">
        <v>25.77</v>
      </c>
      <c r="H3" t="n">
        <v>0.55</v>
      </c>
      <c r="I3" t="n">
        <v>38</v>
      </c>
      <c r="J3" t="n">
        <v>62.92</v>
      </c>
      <c r="K3" t="n">
        <v>28.92</v>
      </c>
      <c r="L3" t="n">
        <v>2</v>
      </c>
      <c r="M3" t="n">
        <v>36</v>
      </c>
      <c r="N3" t="n">
        <v>7</v>
      </c>
      <c r="O3" t="n">
        <v>7994.37</v>
      </c>
      <c r="P3" t="n">
        <v>102.14</v>
      </c>
      <c r="Q3" t="n">
        <v>198.05</v>
      </c>
      <c r="R3" t="n">
        <v>49.77</v>
      </c>
      <c r="S3" t="n">
        <v>21.27</v>
      </c>
      <c r="T3" t="n">
        <v>11385.04</v>
      </c>
      <c r="U3" t="n">
        <v>0.43</v>
      </c>
      <c r="V3" t="n">
        <v>0.74</v>
      </c>
      <c r="W3" t="n">
        <v>0.17</v>
      </c>
      <c r="X3" t="n">
        <v>0.73</v>
      </c>
      <c r="Y3" t="n">
        <v>0.5</v>
      </c>
      <c r="Z3" t="n">
        <v>10</v>
      </c>
      <c r="AA3" t="n">
        <v>303.4843890130435</v>
      </c>
      <c r="AB3" t="n">
        <v>415.2407298339573</v>
      </c>
      <c r="AC3" t="n">
        <v>375.6107373726283</v>
      </c>
      <c r="AD3" t="n">
        <v>303484.3890130435</v>
      </c>
      <c r="AE3" t="n">
        <v>415240.7298339573</v>
      </c>
      <c r="AF3" t="n">
        <v>1.50075750502605e-06</v>
      </c>
      <c r="AG3" t="n">
        <v>17</v>
      </c>
      <c r="AH3" t="n">
        <v>375610.7373726283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5.487</v>
      </c>
      <c r="E4" t="n">
        <v>18.23</v>
      </c>
      <c r="F4" t="n">
        <v>16.08</v>
      </c>
      <c r="G4" t="n">
        <v>38.6</v>
      </c>
      <c r="H4" t="n">
        <v>0.8100000000000001</v>
      </c>
      <c r="I4" t="n">
        <v>25</v>
      </c>
      <c r="J4" t="n">
        <v>64.08</v>
      </c>
      <c r="K4" t="n">
        <v>28.92</v>
      </c>
      <c r="L4" t="n">
        <v>3</v>
      </c>
      <c r="M4" t="n">
        <v>23</v>
      </c>
      <c r="N4" t="n">
        <v>7.16</v>
      </c>
      <c r="O4" t="n">
        <v>8137.65</v>
      </c>
      <c r="P4" t="n">
        <v>98.27</v>
      </c>
      <c r="Q4" t="n">
        <v>198.04</v>
      </c>
      <c r="R4" t="n">
        <v>42.41</v>
      </c>
      <c r="S4" t="n">
        <v>21.27</v>
      </c>
      <c r="T4" t="n">
        <v>7765.57</v>
      </c>
      <c r="U4" t="n">
        <v>0.5</v>
      </c>
      <c r="V4" t="n">
        <v>0.75</v>
      </c>
      <c r="W4" t="n">
        <v>0.15</v>
      </c>
      <c r="X4" t="n">
        <v>0.49</v>
      </c>
      <c r="Y4" t="n">
        <v>0.5</v>
      </c>
      <c r="Z4" t="n">
        <v>10</v>
      </c>
      <c r="AA4" t="n">
        <v>286.6678504309326</v>
      </c>
      <c r="AB4" t="n">
        <v>392.2315998525912</v>
      </c>
      <c r="AC4" t="n">
        <v>354.7975664631669</v>
      </c>
      <c r="AD4" t="n">
        <v>286667.8504309326</v>
      </c>
      <c r="AE4" t="n">
        <v>392231.5998525912</v>
      </c>
      <c r="AF4" t="n">
        <v>1.535457100517982e-06</v>
      </c>
      <c r="AG4" t="n">
        <v>16</v>
      </c>
      <c r="AH4" t="n">
        <v>354797.5664631669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5.5899</v>
      </c>
      <c r="E5" t="n">
        <v>17.89</v>
      </c>
      <c r="F5" t="n">
        <v>15.84</v>
      </c>
      <c r="G5" t="n">
        <v>52.81</v>
      </c>
      <c r="H5" t="n">
        <v>1.07</v>
      </c>
      <c r="I5" t="n">
        <v>18</v>
      </c>
      <c r="J5" t="n">
        <v>65.25</v>
      </c>
      <c r="K5" t="n">
        <v>28.92</v>
      </c>
      <c r="L5" t="n">
        <v>4</v>
      </c>
      <c r="M5" t="n">
        <v>16</v>
      </c>
      <c r="N5" t="n">
        <v>7.33</v>
      </c>
      <c r="O5" t="n">
        <v>8281.25</v>
      </c>
      <c r="P5" t="n">
        <v>94.43000000000001</v>
      </c>
      <c r="Q5" t="n">
        <v>198.05</v>
      </c>
      <c r="R5" t="n">
        <v>34.7</v>
      </c>
      <c r="S5" t="n">
        <v>21.27</v>
      </c>
      <c r="T5" t="n">
        <v>3946.84</v>
      </c>
      <c r="U5" t="n">
        <v>0.61</v>
      </c>
      <c r="V5" t="n">
        <v>0.77</v>
      </c>
      <c r="W5" t="n">
        <v>0.13</v>
      </c>
      <c r="X5" t="n">
        <v>0.25</v>
      </c>
      <c r="Y5" t="n">
        <v>0.5</v>
      </c>
      <c r="Z5" t="n">
        <v>10</v>
      </c>
      <c r="AA5" t="n">
        <v>279.6299446740795</v>
      </c>
      <c r="AB5" t="n">
        <v>382.6020267055762</v>
      </c>
      <c r="AC5" t="n">
        <v>346.0870262621123</v>
      </c>
      <c r="AD5" t="n">
        <v>279629.9446740795</v>
      </c>
      <c r="AE5" t="n">
        <v>382602.0267055762</v>
      </c>
      <c r="AF5" t="n">
        <v>1.564252168067335e-06</v>
      </c>
      <c r="AG5" t="n">
        <v>16</v>
      </c>
      <c r="AH5" t="n">
        <v>346087.0262621123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5.5911</v>
      </c>
      <c r="E6" t="n">
        <v>17.89</v>
      </c>
      <c r="F6" t="n">
        <v>15.88</v>
      </c>
      <c r="G6" t="n">
        <v>63.53</v>
      </c>
      <c r="H6" t="n">
        <v>1.31</v>
      </c>
      <c r="I6" t="n">
        <v>15</v>
      </c>
      <c r="J6" t="n">
        <v>66.42</v>
      </c>
      <c r="K6" t="n">
        <v>28.92</v>
      </c>
      <c r="L6" t="n">
        <v>5</v>
      </c>
      <c r="M6" t="n">
        <v>13</v>
      </c>
      <c r="N6" t="n">
        <v>7.49</v>
      </c>
      <c r="O6" t="n">
        <v>8425.16</v>
      </c>
      <c r="P6" t="n">
        <v>92.13</v>
      </c>
      <c r="Q6" t="n">
        <v>198.06</v>
      </c>
      <c r="R6" t="n">
        <v>36.2</v>
      </c>
      <c r="S6" t="n">
        <v>21.27</v>
      </c>
      <c r="T6" t="n">
        <v>4713.16</v>
      </c>
      <c r="U6" t="n">
        <v>0.59</v>
      </c>
      <c r="V6" t="n">
        <v>0.76</v>
      </c>
      <c r="W6" t="n">
        <v>0.13</v>
      </c>
      <c r="X6" t="n">
        <v>0.29</v>
      </c>
      <c r="Y6" t="n">
        <v>0.5</v>
      </c>
      <c r="Z6" t="n">
        <v>10</v>
      </c>
      <c r="AA6" t="n">
        <v>277.473283266655</v>
      </c>
      <c r="AB6" t="n">
        <v>379.6511874227515</v>
      </c>
      <c r="AC6" t="n">
        <v>343.4178109389114</v>
      </c>
      <c r="AD6" t="n">
        <v>277473.283266655</v>
      </c>
      <c r="AE6" t="n">
        <v>379651.1874227516</v>
      </c>
      <c r="AF6" t="n">
        <v>1.564587970604354e-06</v>
      </c>
      <c r="AG6" t="n">
        <v>16</v>
      </c>
      <c r="AH6" t="n">
        <v>343417.8109389115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5.6206</v>
      </c>
      <c r="E7" t="n">
        <v>17.79</v>
      </c>
      <c r="F7" t="n">
        <v>15.83</v>
      </c>
      <c r="G7" t="n">
        <v>79.15000000000001</v>
      </c>
      <c r="H7" t="n">
        <v>1.55</v>
      </c>
      <c r="I7" t="n">
        <v>12</v>
      </c>
      <c r="J7" t="n">
        <v>67.59</v>
      </c>
      <c r="K7" t="n">
        <v>28.92</v>
      </c>
      <c r="L7" t="n">
        <v>6</v>
      </c>
      <c r="M7" t="n">
        <v>10</v>
      </c>
      <c r="N7" t="n">
        <v>7.66</v>
      </c>
      <c r="O7" t="n">
        <v>8569.4</v>
      </c>
      <c r="P7" t="n">
        <v>89.45999999999999</v>
      </c>
      <c r="Q7" t="n">
        <v>198.04</v>
      </c>
      <c r="R7" t="n">
        <v>34.61</v>
      </c>
      <c r="S7" t="n">
        <v>21.27</v>
      </c>
      <c r="T7" t="n">
        <v>3933.68</v>
      </c>
      <c r="U7" t="n">
        <v>0.61</v>
      </c>
      <c r="V7" t="n">
        <v>0.77</v>
      </c>
      <c r="W7" t="n">
        <v>0.13</v>
      </c>
      <c r="X7" t="n">
        <v>0.23</v>
      </c>
      <c r="Y7" t="n">
        <v>0.5</v>
      </c>
      <c r="Z7" t="n">
        <v>10</v>
      </c>
      <c r="AA7" t="n">
        <v>274.0476264695926</v>
      </c>
      <c r="AB7" t="n">
        <v>374.964052663699</v>
      </c>
      <c r="AC7" t="n">
        <v>339.178009742828</v>
      </c>
      <c r="AD7" t="n">
        <v>274047.6264695926</v>
      </c>
      <c r="AE7" t="n">
        <v>374964.052663699</v>
      </c>
      <c r="AF7" t="n">
        <v>1.572843116306063e-06</v>
      </c>
      <c r="AG7" t="n">
        <v>16</v>
      </c>
      <c r="AH7" t="n">
        <v>339178.009742828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5.6471</v>
      </c>
      <c r="E8" t="n">
        <v>17.71</v>
      </c>
      <c r="F8" t="n">
        <v>15.77</v>
      </c>
      <c r="G8" t="n">
        <v>94.64</v>
      </c>
      <c r="H8" t="n">
        <v>1.78</v>
      </c>
      <c r="I8" t="n">
        <v>10</v>
      </c>
      <c r="J8" t="n">
        <v>68.76000000000001</v>
      </c>
      <c r="K8" t="n">
        <v>28.92</v>
      </c>
      <c r="L8" t="n">
        <v>7</v>
      </c>
      <c r="M8" t="n">
        <v>6</v>
      </c>
      <c r="N8" t="n">
        <v>7.83</v>
      </c>
      <c r="O8" t="n">
        <v>8713.950000000001</v>
      </c>
      <c r="P8" t="n">
        <v>87.05</v>
      </c>
      <c r="Q8" t="n">
        <v>198.04</v>
      </c>
      <c r="R8" t="n">
        <v>32.77</v>
      </c>
      <c r="S8" t="n">
        <v>21.27</v>
      </c>
      <c r="T8" t="n">
        <v>3022.04</v>
      </c>
      <c r="U8" t="n">
        <v>0.65</v>
      </c>
      <c r="V8" t="n">
        <v>0.77</v>
      </c>
      <c r="W8" t="n">
        <v>0.13</v>
      </c>
      <c r="X8" t="n">
        <v>0.18</v>
      </c>
      <c r="Y8" t="n">
        <v>0.5</v>
      </c>
      <c r="Z8" t="n">
        <v>10</v>
      </c>
      <c r="AA8" t="n">
        <v>270.94824327596</v>
      </c>
      <c r="AB8" t="n">
        <v>370.7233398430348</v>
      </c>
      <c r="AC8" t="n">
        <v>335.3420246018901</v>
      </c>
      <c r="AD8" t="n">
        <v>270948.24327596</v>
      </c>
      <c r="AE8" t="n">
        <v>370723.3398430347</v>
      </c>
      <c r="AF8" t="n">
        <v>1.580258755665226e-06</v>
      </c>
      <c r="AG8" t="n">
        <v>16</v>
      </c>
      <c r="AH8" t="n">
        <v>335342.0246018901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5.6421</v>
      </c>
      <c r="E9" t="n">
        <v>17.72</v>
      </c>
      <c r="F9" t="n">
        <v>15.79</v>
      </c>
      <c r="G9" t="n">
        <v>94.73</v>
      </c>
      <c r="H9" t="n">
        <v>2</v>
      </c>
      <c r="I9" t="n">
        <v>10</v>
      </c>
      <c r="J9" t="n">
        <v>69.93000000000001</v>
      </c>
      <c r="K9" t="n">
        <v>28.92</v>
      </c>
      <c r="L9" t="n">
        <v>8</v>
      </c>
      <c r="M9" t="n">
        <v>3</v>
      </c>
      <c r="N9" t="n">
        <v>8.01</v>
      </c>
      <c r="O9" t="n">
        <v>8858.84</v>
      </c>
      <c r="P9" t="n">
        <v>85.70999999999999</v>
      </c>
      <c r="Q9" t="n">
        <v>198.04</v>
      </c>
      <c r="R9" t="n">
        <v>33.14</v>
      </c>
      <c r="S9" t="n">
        <v>21.27</v>
      </c>
      <c r="T9" t="n">
        <v>3207.65</v>
      </c>
      <c r="U9" t="n">
        <v>0.64</v>
      </c>
      <c r="V9" t="n">
        <v>0.77</v>
      </c>
      <c r="W9" t="n">
        <v>0.13</v>
      </c>
      <c r="X9" t="n">
        <v>0.2</v>
      </c>
      <c r="Y9" t="n">
        <v>0.5</v>
      </c>
      <c r="Z9" t="n">
        <v>10</v>
      </c>
      <c r="AA9" t="n">
        <v>269.8236541858378</v>
      </c>
      <c r="AB9" t="n">
        <v>369.1846274365604</v>
      </c>
      <c r="AC9" t="n">
        <v>333.9501647478932</v>
      </c>
      <c r="AD9" t="n">
        <v>269823.6541858378</v>
      </c>
      <c r="AE9" t="n">
        <v>369184.6274365605</v>
      </c>
      <c r="AF9" t="n">
        <v>1.578859578427648e-06</v>
      </c>
      <c r="AG9" t="n">
        <v>16</v>
      </c>
      <c r="AH9" t="n">
        <v>333950.1647478932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5.656</v>
      </c>
      <c r="E10" t="n">
        <v>17.68</v>
      </c>
      <c r="F10" t="n">
        <v>15.76</v>
      </c>
      <c r="G10" t="n">
        <v>105.06</v>
      </c>
      <c r="H10" t="n">
        <v>2.21</v>
      </c>
      <c r="I10" t="n">
        <v>9</v>
      </c>
      <c r="J10" t="n">
        <v>71.11</v>
      </c>
      <c r="K10" t="n">
        <v>28.92</v>
      </c>
      <c r="L10" t="n">
        <v>9</v>
      </c>
      <c r="M10" t="n">
        <v>0</v>
      </c>
      <c r="N10" t="n">
        <v>8.19</v>
      </c>
      <c r="O10" t="n">
        <v>9004.040000000001</v>
      </c>
      <c r="P10" t="n">
        <v>86.95999999999999</v>
      </c>
      <c r="Q10" t="n">
        <v>198.04</v>
      </c>
      <c r="R10" t="n">
        <v>32.11</v>
      </c>
      <c r="S10" t="n">
        <v>21.27</v>
      </c>
      <c r="T10" t="n">
        <v>2697.96</v>
      </c>
      <c r="U10" t="n">
        <v>0.66</v>
      </c>
      <c r="V10" t="n">
        <v>0.77</v>
      </c>
      <c r="W10" t="n">
        <v>0.13</v>
      </c>
      <c r="X10" t="n">
        <v>0.17</v>
      </c>
      <c r="Y10" t="n">
        <v>0.5</v>
      </c>
      <c r="Z10" t="n">
        <v>10</v>
      </c>
      <c r="AA10" t="n">
        <v>270.6338930132899</v>
      </c>
      <c r="AB10" t="n">
        <v>370.2932319454947</v>
      </c>
      <c r="AC10" t="n">
        <v>334.952965598431</v>
      </c>
      <c r="AD10" t="n">
        <v>270633.8930132899</v>
      </c>
      <c r="AE10" t="n">
        <v>370293.2319454947</v>
      </c>
      <c r="AF10" t="n">
        <v>1.582749291148115e-06</v>
      </c>
      <c r="AG10" t="n">
        <v>16</v>
      </c>
      <c r="AH10" t="n">
        <v>334952.965598431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3.6413</v>
      </c>
      <c r="E2" t="n">
        <v>27.46</v>
      </c>
      <c r="F2" t="n">
        <v>19.16</v>
      </c>
      <c r="G2" t="n">
        <v>6.57</v>
      </c>
      <c r="H2" t="n">
        <v>0.11</v>
      </c>
      <c r="I2" t="n">
        <v>175</v>
      </c>
      <c r="J2" t="n">
        <v>167.88</v>
      </c>
      <c r="K2" t="n">
        <v>51.39</v>
      </c>
      <c r="L2" t="n">
        <v>1</v>
      </c>
      <c r="M2" t="n">
        <v>173</v>
      </c>
      <c r="N2" t="n">
        <v>30.49</v>
      </c>
      <c r="O2" t="n">
        <v>20939.59</v>
      </c>
      <c r="P2" t="n">
        <v>242.29</v>
      </c>
      <c r="Q2" t="n">
        <v>198.07</v>
      </c>
      <c r="R2" t="n">
        <v>138.91</v>
      </c>
      <c r="S2" t="n">
        <v>21.27</v>
      </c>
      <c r="T2" t="n">
        <v>55268.38</v>
      </c>
      <c r="U2" t="n">
        <v>0.15</v>
      </c>
      <c r="V2" t="n">
        <v>0.63</v>
      </c>
      <c r="W2" t="n">
        <v>0.38</v>
      </c>
      <c r="X2" t="n">
        <v>3.56</v>
      </c>
      <c r="Y2" t="n">
        <v>0.5</v>
      </c>
      <c r="Z2" t="n">
        <v>10</v>
      </c>
      <c r="AA2" t="n">
        <v>743.7760740309631</v>
      </c>
      <c r="AB2" t="n">
        <v>1017.667237573719</v>
      </c>
      <c r="AC2" t="n">
        <v>920.5425047246214</v>
      </c>
      <c r="AD2" t="n">
        <v>743776.074030963</v>
      </c>
      <c r="AE2" t="n">
        <v>1017667.237573719</v>
      </c>
      <c r="AF2" t="n">
        <v>8.713469925863627e-07</v>
      </c>
      <c r="AG2" t="n">
        <v>24</v>
      </c>
      <c r="AH2" t="n">
        <v>920542.5047246214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4.4991</v>
      </c>
      <c r="E3" t="n">
        <v>22.23</v>
      </c>
      <c r="F3" t="n">
        <v>17.18</v>
      </c>
      <c r="G3" t="n">
        <v>13.05</v>
      </c>
      <c r="H3" t="n">
        <v>0.21</v>
      </c>
      <c r="I3" t="n">
        <v>79</v>
      </c>
      <c r="J3" t="n">
        <v>169.33</v>
      </c>
      <c r="K3" t="n">
        <v>51.39</v>
      </c>
      <c r="L3" t="n">
        <v>2</v>
      </c>
      <c r="M3" t="n">
        <v>77</v>
      </c>
      <c r="N3" t="n">
        <v>30.94</v>
      </c>
      <c r="O3" t="n">
        <v>21118.46</v>
      </c>
      <c r="P3" t="n">
        <v>216.52</v>
      </c>
      <c r="Q3" t="n">
        <v>198.06</v>
      </c>
      <c r="R3" t="n">
        <v>76.56</v>
      </c>
      <c r="S3" t="n">
        <v>21.27</v>
      </c>
      <c r="T3" t="n">
        <v>24574.12</v>
      </c>
      <c r="U3" t="n">
        <v>0.28</v>
      </c>
      <c r="V3" t="n">
        <v>0.71</v>
      </c>
      <c r="W3" t="n">
        <v>0.24</v>
      </c>
      <c r="X3" t="n">
        <v>1.58</v>
      </c>
      <c r="Y3" t="n">
        <v>0.5</v>
      </c>
      <c r="Z3" t="n">
        <v>10</v>
      </c>
      <c r="AA3" t="n">
        <v>565.7813588384175</v>
      </c>
      <c r="AB3" t="n">
        <v>774.1270156746511</v>
      </c>
      <c r="AC3" t="n">
        <v>700.245419792752</v>
      </c>
      <c r="AD3" t="n">
        <v>565781.3588384176</v>
      </c>
      <c r="AE3" t="n">
        <v>774127.0156746511</v>
      </c>
      <c r="AF3" t="n">
        <v>1.076614740434819e-06</v>
      </c>
      <c r="AG3" t="n">
        <v>20</v>
      </c>
      <c r="AH3" t="n">
        <v>700245.419792752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4.8333</v>
      </c>
      <c r="E4" t="n">
        <v>20.69</v>
      </c>
      <c r="F4" t="n">
        <v>16.59</v>
      </c>
      <c r="G4" t="n">
        <v>19.52</v>
      </c>
      <c r="H4" t="n">
        <v>0.31</v>
      </c>
      <c r="I4" t="n">
        <v>51</v>
      </c>
      <c r="J4" t="n">
        <v>170.79</v>
      </c>
      <c r="K4" t="n">
        <v>51.39</v>
      </c>
      <c r="L4" t="n">
        <v>3</v>
      </c>
      <c r="M4" t="n">
        <v>49</v>
      </c>
      <c r="N4" t="n">
        <v>31.4</v>
      </c>
      <c r="O4" t="n">
        <v>21297.94</v>
      </c>
      <c r="P4" t="n">
        <v>208.6</v>
      </c>
      <c r="Q4" t="n">
        <v>198.05</v>
      </c>
      <c r="R4" t="n">
        <v>58.45</v>
      </c>
      <c r="S4" t="n">
        <v>21.27</v>
      </c>
      <c r="T4" t="n">
        <v>15659.75</v>
      </c>
      <c r="U4" t="n">
        <v>0.36</v>
      </c>
      <c r="V4" t="n">
        <v>0.73</v>
      </c>
      <c r="W4" t="n">
        <v>0.18</v>
      </c>
      <c r="X4" t="n">
        <v>0.99</v>
      </c>
      <c r="Y4" t="n">
        <v>0.5</v>
      </c>
      <c r="Z4" t="n">
        <v>10</v>
      </c>
      <c r="AA4" t="n">
        <v>508.4045886102157</v>
      </c>
      <c r="AB4" t="n">
        <v>695.6215873639721</v>
      </c>
      <c r="AC4" t="n">
        <v>629.2324393769835</v>
      </c>
      <c r="AD4" t="n">
        <v>508404.5886102157</v>
      </c>
      <c r="AE4" t="n">
        <v>695621.5873639721</v>
      </c>
      <c r="AF4" t="n">
        <v>1.156587323007626e-06</v>
      </c>
      <c r="AG4" t="n">
        <v>18</v>
      </c>
      <c r="AH4" t="n">
        <v>629232.4393769836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5.0056</v>
      </c>
      <c r="E5" t="n">
        <v>19.98</v>
      </c>
      <c r="F5" t="n">
        <v>16.32</v>
      </c>
      <c r="G5" t="n">
        <v>25.76</v>
      </c>
      <c r="H5" t="n">
        <v>0.41</v>
      </c>
      <c r="I5" t="n">
        <v>38</v>
      </c>
      <c r="J5" t="n">
        <v>172.25</v>
      </c>
      <c r="K5" t="n">
        <v>51.39</v>
      </c>
      <c r="L5" t="n">
        <v>4</v>
      </c>
      <c r="M5" t="n">
        <v>36</v>
      </c>
      <c r="N5" t="n">
        <v>31.86</v>
      </c>
      <c r="O5" t="n">
        <v>21478.05</v>
      </c>
      <c r="P5" t="n">
        <v>204.73</v>
      </c>
      <c r="Q5" t="n">
        <v>198.06</v>
      </c>
      <c r="R5" t="n">
        <v>49.67</v>
      </c>
      <c r="S5" t="n">
        <v>21.27</v>
      </c>
      <c r="T5" t="n">
        <v>11331.16</v>
      </c>
      <c r="U5" t="n">
        <v>0.43</v>
      </c>
      <c r="V5" t="n">
        <v>0.74</v>
      </c>
      <c r="W5" t="n">
        <v>0.17</v>
      </c>
      <c r="X5" t="n">
        <v>0.72</v>
      </c>
      <c r="Y5" t="n">
        <v>0.5</v>
      </c>
      <c r="Z5" t="n">
        <v>10</v>
      </c>
      <c r="AA5" t="n">
        <v>491.7319147764306</v>
      </c>
      <c r="AB5" t="n">
        <v>672.8092994781299</v>
      </c>
      <c r="AC5" t="n">
        <v>608.5973242297191</v>
      </c>
      <c r="AD5" t="n">
        <v>491731.9147764306</v>
      </c>
      <c r="AE5" t="n">
        <v>672809.2994781299</v>
      </c>
      <c r="AF5" t="n">
        <v>1.197817951305934e-06</v>
      </c>
      <c r="AG5" t="n">
        <v>18</v>
      </c>
      <c r="AH5" t="n">
        <v>608597.3242297191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5.1088</v>
      </c>
      <c r="E6" t="n">
        <v>19.57</v>
      </c>
      <c r="F6" t="n">
        <v>16.18</v>
      </c>
      <c r="G6" t="n">
        <v>32.37</v>
      </c>
      <c r="H6" t="n">
        <v>0.51</v>
      </c>
      <c r="I6" t="n">
        <v>30</v>
      </c>
      <c r="J6" t="n">
        <v>173.71</v>
      </c>
      <c r="K6" t="n">
        <v>51.39</v>
      </c>
      <c r="L6" t="n">
        <v>5</v>
      </c>
      <c r="M6" t="n">
        <v>28</v>
      </c>
      <c r="N6" t="n">
        <v>32.32</v>
      </c>
      <c r="O6" t="n">
        <v>21658.78</v>
      </c>
      <c r="P6" t="n">
        <v>202.48</v>
      </c>
      <c r="Q6" t="n">
        <v>198.04</v>
      </c>
      <c r="R6" t="n">
        <v>45.73</v>
      </c>
      <c r="S6" t="n">
        <v>21.27</v>
      </c>
      <c r="T6" t="n">
        <v>9405.110000000001</v>
      </c>
      <c r="U6" t="n">
        <v>0.47</v>
      </c>
      <c r="V6" t="n">
        <v>0.75</v>
      </c>
      <c r="W6" t="n">
        <v>0.16</v>
      </c>
      <c r="X6" t="n">
        <v>0.59</v>
      </c>
      <c r="Y6" t="n">
        <v>0.5</v>
      </c>
      <c r="Z6" t="n">
        <v>10</v>
      </c>
      <c r="AA6" t="n">
        <v>472.203986811391</v>
      </c>
      <c r="AB6" t="n">
        <v>646.0903269249834</v>
      </c>
      <c r="AC6" t="n">
        <v>584.4283729167314</v>
      </c>
      <c r="AD6" t="n">
        <v>472203.986811391</v>
      </c>
      <c r="AE6" t="n">
        <v>646090.3269249834</v>
      </c>
      <c r="AF6" t="n">
        <v>1.22251325508066e-06</v>
      </c>
      <c r="AG6" t="n">
        <v>17</v>
      </c>
      <c r="AH6" t="n">
        <v>584428.3729167314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5.182</v>
      </c>
      <c r="E7" t="n">
        <v>19.3</v>
      </c>
      <c r="F7" t="n">
        <v>16.08</v>
      </c>
      <c r="G7" t="n">
        <v>38.59</v>
      </c>
      <c r="H7" t="n">
        <v>0.61</v>
      </c>
      <c r="I7" t="n">
        <v>25</v>
      </c>
      <c r="J7" t="n">
        <v>175.18</v>
      </c>
      <c r="K7" t="n">
        <v>51.39</v>
      </c>
      <c r="L7" t="n">
        <v>6</v>
      </c>
      <c r="M7" t="n">
        <v>23</v>
      </c>
      <c r="N7" t="n">
        <v>32.79</v>
      </c>
      <c r="O7" t="n">
        <v>21840.16</v>
      </c>
      <c r="P7" t="n">
        <v>200.78</v>
      </c>
      <c r="Q7" t="n">
        <v>198.05</v>
      </c>
      <c r="R7" t="n">
        <v>42.37</v>
      </c>
      <c r="S7" t="n">
        <v>21.27</v>
      </c>
      <c r="T7" t="n">
        <v>7748.16</v>
      </c>
      <c r="U7" t="n">
        <v>0.5</v>
      </c>
      <c r="V7" t="n">
        <v>0.75</v>
      </c>
      <c r="W7" t="n">
        <v>0.15</v>
      </c>
      <c r="X7" t="n">
        <v>0.48</v>
      </c>
      <c r="Y7" t="n">
        <v>0.5</v>
      </c>
      <c r="Z7" t="n">
        <v>10</v>
      </c>
      <c r="AA7" t="n">
        <v>465.7418779605819</v>
      </c>
      <c r="AB7" t="n">
        <v>637.2485845071843</v>
      </c>
      <c r="AC7" t="n">
        <v>576.4304739858236</v>
      </c>
      <c r="AD7" t="n">
        <v>465741.8779605819</v>
      </c>
      <c r="AE7" t="n">
        <v>637248.5845071843</v>
      </c>
      <c r="AF7" t="n">
        <v>1.240029691479013e-06</v>
      </c>
      <c r="AG7" t="n">
        <v>17</v>
      </c>
      <c r="AH7" t="n">
        <v>576430.4739858236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5.2265</v>
      </c>
      <c r="E8" t="n">
        <v>19.13</v>
      </c>
      <c r="F8" t="n">
        <v>16.02</v>
      </c>
      <c r="G8" t="n">
        <v>43.68</v>
      </c>
      <c r="H8" t="n">
        <v>0.7</v>
      </c>
      <c r="I8" t="n">
        <v>22</v>
      </c>
      <c r="J8" t="n">
        <v>176.66</v>
      </c>
      <c r="K8" t="n">
        <v>51.39</v>
      </c>
      <c r="L8" t="n">
        <v>7</v>
      </c>
      <c r="M8" t="n">
        <v>20</v>
      </c>
      <c r="N8" t="n">
        <v>33.27</v>
      </c>
      <c r="O8" t="n">
        <v>22022.17</v>
      </c>
      <c r="P8" t="n">
        <v>199.84</v>
      </c>
      <c r="Q8" t="n">
        <v>198.04</v>
      </c>
      <c r="R8" t="n">
        <v>40.34</v>
      </c>
      <c r="S8" t="n">
        <v>21.27</v>
      </c>
      <c r="T8" t="n">
        <v>6746.71</v>
      </c>
      <c r="U8" t="n">
        <v>0.53</v>
      </c>
      <c r="V8" t="n">
        <v>0.76</v>
      </c>
      <c r="W8" t="n">
        <v>0.14</v>
      </c>
      <c r="X8" t="n">
        <v>0.42</v>
      </c>
      <c r="Y8" t="n">
        <v>0.5</v>
      </c>
      <c r="Z8" t="n">
        <v>10</v>
      </c>
      <c r="AA8" t="n">
        <v>462.0030610901296</v>
      </c>
      <c r="AB8" t="n">
        <v>632.1329703200723</v>
      </c>
      <c r="AC8" t="n">
        <v>571.8030868369199</v>
      </c>
      <c r="AD8" t="n">
        <v>462003.0610901295</v>
      </c>
      <c r="AE8" t="n">
        <v>632132.9703200724</v>
      </c>
      <c r="AF8" t="n">
        <v>1.250678344753968e-06</v>
      </c>
      <c r="AG8" t="n">
        <v>17</v>
      </c>
      <c r="AH8" t="n">
        <v>571803.0868369199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5.2723</v>
      </c>
      <c r="E9" t="n">
        <v>18.97</v>
      </c>
      <c r="F9" t="n">
        <v>15.95</v>
      </c>
      <c r="G9" t="n">
        <v>50.37</v>
      </c>
      <c r="H9" t="n">
        <v>0.8</v>
      </c>
      <c r="I9" t="n">
        <v>19</v>
      </c>
      <c r="J9" t="n">
        <v>178.14</v>
      </c>
      <c r="K9" t="n">
        <v>51.39</v>
      </c>
      <c r="L9" t="n">
        <v>8</v>
      </c>
      <c r="M9" t="n">
        <v>17</v>
      </c>
      <c r="N9" t="n">
        <v>33.75</v>
      </c>
      <c r="O9" t="n">
        <v>22204.83</v>
      </c>
      <c r="P9" t="n">
        <v>198.24</v>
      </c>
      <c r="Q9" t="n">
        <v>198.04</v>
      </c>
      <c r="R9" t="n">
        <v>38.3</v>
      </c>
      <c r="S9" t="n">
        <v>21.27</v>
      </c>
      <c r="T9" t="n">
        <v>5743.92</v>
      </c>
      <c r="U9" t="n">
        <v>0.5600000000000001</v>
      </c>
      <c r="V9" t="n">
        <v>0.76</v>
      </c>
      <c r="W9" t="n">
        <v>0.14</v>
      </c>
      <c r="X9" t="n">
        <v>0.36</v>
      </c>
      <c r="Y9" t="n">
        <v>0.5</v>
      </c>
      <c r="Z9" t="n">
        <v>10</v>
      </c>
      <c r="AA9" t="n">
        <v>457.5282125145313</v>
      </c>
      <c r="AB9" t="n">
        <v>626.0102850825526</v>
      </c>
      <c r="AC9" t="n">
        <v>566.2647420852263</v>
      </c>
      <c r="AD9" t="n">
        <v>457528.2125145313</v>
      </c>
      <c r="AE9" t="n">
        <v>626010.2850825526</v>
      </c>
      <c r="AF9" t="n">
        <v>1.261638082281899e-06</v>
      </c>
      <c r="AG9" t="n">
        <v>17</v>
      </c>
      <c r="AH9" t="n">
        <v>566264.7420852263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5.2994</v>
      </c>
      <c r="E10" t="n">
        <v>18.87</v>
      </c>
      <c r="F10" t="n">
        <v>15.92</v>
      </c>
      <c r="G10" t="n">
        <v>56.19</v>
      </c>
      <c r="H10" t="n">
        <v>0.89</v>
      </c>
      <c r="I10" t="n">
        <v>17</v>
      </c>
      <c r="J10" t="n">
        <v>179.63</v>
      </c>
      <c r="K10" t="n">
        <v>51.39</v>
      </c>
      <c r="L10" t="n">
        <v>9</v>
      </c>
      <c r="M10" t="n">
        <v>15</v>
      </c>
      <c r="N10" t="n">
        <v>34.24</v>
      </c>
      <c r="O10" t="n">
        <v>22388.15</v>
      </c>
      <c r="P10" t="n">
        <v>197.53</v>
      </c>
      <c r="Q10" t="n">
        <v>198.04</v>
      </c>
      <c r="R10" t="n">
        <v>37.47</v>
      </c>
      <c r="S10" t="n">
        <v>21.27</v>
      </c>
      <c r="T10" t="n">
        <v>5335.55</v>
      </c>
      <c r="U10" t="n">
        <v>0.57</v>
      </c>
      <c r="V10" t="n">
        <v>0.76</v>
      </c>
      <c r="W10" t="n">
        <v>0.14</v>
      </c>
      <c r="X10" t="n">
        <v>0.33</v>
      </c>
      <c r="Y10" t="n">
        <v>0.5</v>
      </c>
      <c r="Z10" t="n">
        <v>10</v>
      </c>
      <c r="AA10" t="n">
        <v>455.2148014373871</v>
      </c>
      <c r="AB10" t="n">
        <v>622.8449739863103</v>
      </c>
      <c r="AC10" t="n">
        <v>563.4015238374674</v>
      </c>
      <c r="AD10" t="n">
        <v>455214.8014373871</v>
      </c>
      <c r="AE10" t="n">
        <v>622844.9739863103</v>
      </c>
      <c r="AF10" t="n">
        <v>1.268122992478557e-06</v>
      </c>
      <c r="AG10" t="n">
        <v>17</v>
      </c>
      <c r="AH10" t="n">
        <v>563401.5238374674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5.3144</v>
      </c>
      <c r="E11" t="n">
        <v>18.82</v>
      </c>
      <c r="F11" t="n">
        <v>15.9</v>
      </c>
      <c r="G11" t="n">
        <v>59.63</v>
      </c>
      <c r="H11" t="n">
        <v>0.98</v>
      </c>
      <c r="I11" t="n">
        <v>16</v>
      </c>
      <c r="J11" t="n">
        <v>181.12</v>
      </c>
      <c r="K11" t="n">
        <v>51.39</v>
      </c>
      <c r="L11" t="n">
        <v>10</v>
      </c>
      <c r="M11" t="n">
        <v>14</v>
      </c>
      <c r="N11" t="n">
        <v>34.73</v>
      </c>
      <c r="O11" t="n">
        <v>22572.13</v>
      </c>
      <c r="P11" t="n">
        <v>196.78</v>
      </c>
      <c r="Q11" t="n">
        <v>198.04</v>
      </c>
      <c r="R11" t="n">
        <v>36.92</v>
      </c>
      <c r="S11" t="n">
        <v>21.27</v>
      </c>
      <c r="T11" t="n">
        <v>5067.73</v>
      </c>
      <c r="U11" t="n">
        <v>0.58</v>
      </c>
      <c r="V11" t="n">
        <v>0.76</v>
      </c>
      <c r="W11" t="n">
        <v>0.13</v>
      </c>
      <c r="X11" t="n">
        <v>0.31</v>
      </c>
      <c r="Y11" t="n">
        <v>0.5</v>
      </c>
      <c r="Z11" t="n">
        <v>10</v>
      </c>
      <c r="AA11" t="n">
        <v>453.5626176787089</v>
      </c>
      <c r="AB11" t="n">
        <v>620.5843832784836</v>
      </c>
      <c r="AC11" t="n">
        <v>561.3566807340367</v>
      </c>
      <c r="AD11" t="n">
        <v>453562.6176787089</v>
      </c>
      <c r="AE11" t="n">
        <v>620584.3832784836</v>
      </c>
      <c r="AF11" t="n">
        <v>1.271712426166744e-06</v>
      </c>
      <c r="AG11" t="n">
        <v>17</v>
      </c>
      <c r="AH11" t="n">
        <v>561356.6807340367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5.3461</v>
      </c>
      <c r="E12" t="n">
        <v>18.71</v>
      </c>
      <c r="F12" t="n">
        <v>15.86</v>
      </c>
      <c r="G12" t="n">
        <v>67.95999999999999</v>
      </c>
      <c r="H12" t="n">
        <v>1.07</v>
      </c>
      <c r="I12" t="n">
        <v>14</v>
      </c>
      <c r="J12" t="n">
        <v>182.62</v>
      </c>
      <c r="K12" t="n">
        <v>51.39</v>
      </c>
      <c r="L12" t="n">
        <v>11</v>
      </c>
      <c r="M12" t="n">
        <v>12</v>
      </c>
      <c r="N12" t="n">
        <v>35.22</v>
      </c>
      <c r="O12" t="n">
        <v>22756.91</v>
      </c>
      <c r="P12" t="n">
        <v>196.11</v>
      </c>
      <c r="Q12" t="n">
        <v>198.04</v>
      </c>
      <c r="R12" t="n">
        <v>35.45</v>
      </c>
      <c r="S12" t="n">
        <v>21.27</v>
      </c>
      <c r="T12" t="n">
        <v>4341.61</v>
      </c>
      <c r="U12" t="n">
        <v>0.6</v>
      </c>
      <c r="V12" t="n">
        <v>0.76</v>
      </c>
      <c r="W12" t="n">
        <v>0.13</v>
      </c>
      <c r="X12" t="n">
        <v>0.26</v>
      </c>
      <c r="Y12" t="n">
        <v>0.5</v>
      </c>
      <c r="Z12" t="n">
        <v>10</v>
      </c>
      <c r="AA12" t="n">
        <v>451.0437027324443</v>
      </c>
      <c r="AB12" t="n">
        <v>617.13789272232</v>
      </c>
      <c r="AC12" t="n">
        <v>558.2391183993735</v>
      </c>
      <c r="AD12" t="n">
        <v>451043.7027324443</v>
      </c>
      <c r="AE12" t="n">
        <v>617137.8927223199</v>
      </c>
      <c r="AF12" t="n">
        <v>1.27929809602778e-06</v>
      </c>
      <c r="AG12" t="n">
        <v>17</v>
      </c>
      <c r="AH12" t="n">
        <v>558239.1183993735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5.3642</v>
      </c>
      <c r="E13" t="n">
        <v>18.64</v>
      </c>
      <c r="F13" t="n">
        <v>15.83</v>
      </c>
      <c r="G13" t="n">
        <v>73.06</v>
      </c>
      <c r="H13" t="n">
        <v>1.16</v>
      </c>
      <c r="I13" t="n">
        <v>13</v>
      </c>
      <c r="J13" t="n">
        <v>184.12</v>
      </c>
      <c r="K13" t="n">
        <v>51.39</v>
      </c>
      <c r="L13" t="n">
        <v>12</v>
      </c>
      <c r="M13" t="n">
        <v>11</v>
      </c>
      <c r="N13" t="n">
        <v>35.73</v>
      </c>
      <c r="O13" t="n">
        <v>22942.24</v>
      </c>
      <c r="P13" t="n">
        <v>195.39</v>
      </c>
      <c r="Q13" t="n">
        <v>198.05</v>
      </c>
      <c r="R13" t="n">
        <v>34.5</v>
      </c>
      <c r="S13" t="n">
        <v>21.27</v>
      </c>
      <c r="T13" t="n">
        <v>3875.43</v>
      </c>
      <c r="U13" t="n">
        <v>0.62</v>
      </c>
      <c r="V13" t="n">
        <v>0.77</v>
      </c>
      <c r="W13" t="n">
        <v>0.13</v>
      </c>
      <c r="X13" t="n">
        <v>0.23</v>
      </c>
      <c r="Y13" t="n">
        <v>0.5</v>
      </c>
      <c r="Z13" t="n">
        <v>10</v>
      </c>
      <c r="AA13" t="n">
        <v>449.2424910826052</v>
      </c>
      <c r="AB13" t="n">
        <v>614.6733954791604</v>
      </c>
      <c r="AC13" t="n">
        <v>556.0098293141575</v>
      </c>
      <c r="AD13" t="n">
        <v>449242.4910826052</v>
      </c>
      <c r="AE13" t="n">
        <v>614673.3954791604</v>
      </c>
      <c r="AF13" t="n">
        <v>1.283629346011525e-06</v>
      </c>
      <c r="AG13" t="n">
        <v>17</v>
      </c>
      <c r="AH13" t="n">
        <v>556009.8293141575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5.3779</v>
      </c>
      <c r="E14" t="n">
        <v>18.59</v>
      </c>
      <c r="F14" t="n">
        <v>15.82</v>
      </c>
      <c r="G14" t="n">
        <v>79.08</v>
      </c>
      <c r="H14" t="n">
        <v>1.24</v>
      </c>
      <c r="I14" t="n">
        <v>12</v>
      </c>
      <c r="J14" t="n">
        <v>185.63</v>
      </c>
      <c r="K14" t="n">
        <v>51.39</v>
      </c>
      <c r="L14" t="n">
        <v>13</v>
      </c>
      <c r="M14" t="n">
        <v>10</v>
      </c>
      <c r="N14" t="n">
        <v>36.24</v>
      </c>
      <c r="O14" t="n">
        <v>23128.27</v>
      </c>
      <c r="P14" t="n">
        <v>194.52</v>
      </c>
      <c r="Q14" t="n">
        <v>198.05</v>
      </c>
      <c r="R14" t="n">
        <v>34.3</v>
      </c>
      <c r="S14" t="n">
        <v>21.27</v>
      </c>
      <c r="T14" t="n">
        <v>3780.22</v>
      </c>
      <c r="U14" t="n">
        <v>0.62</v>
      </c>
      <c r="V14" t="n">
        <v>0.77</v>
      </c>
      <c r="W14" t="n">
        <v>0.12</v>
      </c>
      <c r="X14" t="n">
        <v>0.22</v>
      </c>
      <c r="Y14" t="n">
        <v>0.5</v>
      </c>
      <c r="Z14" t="n">
        <v>10</v>
      </c>
      <c r="AA14" t="n">
        <v>447.6184553042174</v>
      </c>
      <c r="AB14" t="n">
        <v>612.4513180797683</v>
      </c>
      <c r="AC14" t="n">
        <v>553.9998238630579</v>
      </c>
      <c r="AD14" t="n">
        <v>447618.4553042174</v>
      </c>
      <c r="AE14" t="n">
        <v>612451.3180797682</v>
      </c>
      <c r="AF14" t="n">
        <v>1.286907695446736e-06</v>
      </c>
      <c r="AG14" t="n">
        <v>17</v>
      </c>
      <c r="AH14" t="n">
        <v>553999.8238630579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5.3921</v>
      </c>
      <c r="E15" t="n">
        <v>18.55</v>
      </c>
      <c r="F15" t="n">
        <v>15.8</v>
      </c>
      <c r="G15" t="n">
        <v>86.18000000000001</v>
      </c>
      <c r="H15" t="n">
        <v>1.33</v>
      </c>
      <c r="I15" t="n">
        <v>11</v>
      </c>
      <c r="J15" t="n">
        <v>187.14</v>
      </c>
      <c r="K15" t="n">
        <v>51.39</v>
      </c>
      <c r="L15" t="n">
        <v>14</v>
      </c>
      <c r="M15" t="n">
        <v>9</v>
      </c>
      <c r="N15" t="n">
        <v>36.75</v>
      </c>
      <c r="O15" t="n">
        <v>23314.98</v>
      </c>
      <c r="P15" t="n">
        <v>193.83</v>
      </c>
      <c r="Q15" t="n">
        <v>198.06</v>
      </c>
      <c r="R15" t="n">
        <v>33.72</v>
      </c>
      <c r="S15" t="n">
        <v>21.27</v>
      </c>
      <c r="T15" t="n">
        <v>3492.5</v>
      </c>
      <c r="U15" t="n">
        <v>0.63</v>
      </c>
      <c r="V15" t="n">
        <v>0.77</v>
      </c>
      <c r="W15" t="n">
        <v>0.12</v>
      </c>
      <c r="X15" t="n">
        <v>0.21</v>
      </c>
      <c r="Y15" t="n">
        <v>0.5</v>
      </c>
      <c r="Z15" t="n">
        <v>10</v>
      </c>
      <c r="AA15" t="n">
        <v>446.112080147747</v>
      </c>
      <c r="AB15" t="n">
        <v>610.3902291341037</v>
      </c>
      <c r="AC15" t="n">
        <v>552.1354423536112</v>
      </c>
      <c r="AD15" t="n">
        <v>446112.080147747</v>
      </c>
      <c r="AE15" t="n">
        <v>610390.2291341037</v>
      </c>
      <c r="AF15" t="n">
        <v>1.290305692671553e-06</v>
      </c>
      <c r="AG15" t="n">
        <v>17</v>
      </c>
      <c r="AH15" t="n">
        <v>552135.4423536112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5.3925</v>
      </c>
      <c r="E16" t="n">
        <v>18.54</v>
      </c>
      <c r="F16" t="n">
        <v>15.8</v>
      </c>
      <c r="G16" t="n">
        <v>86.18000000000001</v>
      </c>
      <c r="H16" t="n">
        <v>1.41</v>
      </c>
      <c r="I16" t="n">
        <v>11</v>
      </c>
      <c r="J16" t="n">
        <v>188.66</v>
      </c>
      <c r="K16" t="n">
        <v>51.39</v>
      </c>
      <c r="L16" t="n">
        <v>15</v>
      </c>
      <c r="M16" t="n">
        <v>9</v>
      </c>
      <c r="N16" t="n">
        <v>37.27</v>
      </c>
      <c r="O16" t="n">
        <v>23502.4</v>
      </c>
      <c r="P16" t="n">
        <v>193.84</v>
      </c>
      <c r="Q16" t="n">
        <v>198.04</v>
      </c>
      <c r="R16" t="n">
        <v>33.62</v>
      </c>
      <c r="S16" t="n">
        <v>21.27</v>
      </c>
      <c r="T16" t="n">
        <v>3441.46</v>
      </c>
      <c r="U16" t="n">
        <v>0.63</v>
      </c>
      <c r="V16" t="n">
        <v>0.77</v>
      </c>
      <c r="W16" t="n">
        <v>0.13</v>
      </c>
      <c r="X16" t="n">
        <v>0.2</v>
      </c>
      <c r="Y16" t="n">
        <v>0.5</v>
      </c>
      <c r="Z16" t="n">
        <v>10</v>
      </c>
      <c r="AA16" t="n">
        <v>446.1021280931864</v>
      </c>
      <c r="AB16" t="n">
        <v>610.3766122940003</v>
      </c>
      <c r="AC16" t="n">
        <v>552.123125085616</v>
      </c>
      <c r="AD16" t="n">
        <v>446102.1280931864</v>
      </c>
      <c r="AE16" t="n">
        <v>610376.6122940003</v>
      </c>
      <c r="AF16" t="n">
        <v>1.290401410903238e-06</v>
      </c>
      <c r="AG16" t="n">
        <v>17</v>
      </c>
      <c r="AH16" t="n">
        <v>552123.125085616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5.4101</v>
      </c>
      <c r="E17" t="n">
        <v>18.48</v>
      </c>
      <c r="F17" t="n">
        <v>15.77</v>
      </c>
      <c r="G17" t="n">
        <v>94.64</v>
      </c>
      <c r="H17" t="n">
        <v>1.49</v>
      </c>
      <c r="I17" t="n">
        <v>10</v>
      </c>
      <c r="J17" t="n">
        <v>190.19</v>
      </c>
      <c r="K17" t="n">
        <v>51.39</v>
      </c>
      <c r="L17" t="n">
        <v>16</v>
      </c>
      <c r="M17" t="n">
        <v>8</v>
      </c>
      <c r="N17" t="n">
        <v>37.79</v>
      </c>
      <c r="O17" t="n">
        <v>23690.52</v>
      </c>
      <c r="P17" t="n">
        <v>193.59</v>
      </c>
      <c r="Q17" t="n">
        <v>198.04</v>
      </c>
      <c r="R17" t="n">
        <v>32.77</v>
      </c>
      <c r="S17" t="n">
        <v>21.27</v>
      </c>
      <c r="T17" t="n">
        <v>3022.87</v>
      </c>
      <c r="U17" t="n">
        <v>0.65</v>
      </c>
      <c r="V17" t="n">
        <v>0.77</v>
      </c>
      <c r="W17" t="n">
        <v>0.13</v>
      </c>
      <c r="X17" t="n">
        <v>0.18</v>
      </c>
      <c r="Y17" t="n">
        <v>0.5</v>
      </c>
      <c r="Z17" t="n">
        <v>10</v>
      </c>
      <c r="AA17" t="n">
        <v>444.8304706504786</v>
      </c>
      <c r="AB17" t="n">
        <v>608.6366744793206</v>
      </c>
      <c r="AC17" t="n">
        <v>550.5492444939512</v>
      </c>
      <c r="AD17" t="n">
        <v>444830.4706504786</v>
      </c>
      <c r="AE17" t="n">
        <v>608636.6744793206</v>
      </c>
      <c r="AF17" t="n">
        <v>1.294613013097378e-06</v>
      </c>
      <c r="AG17" t="n">
        <v>17</v>
      </c>
      <c r="AH17" t="n">
        <v>550549.2444939512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5.4083</v>
      </c>
      <c r="E18" t="n">
        <v>18.49</v>
      </c>
      <c r="F18" t="n">
        <v>15.78</v>
      </c>
      <c r="G18" t="n">
        <v>94.67</v>
      </c>
      <c r="H18" t="n">
        <v>1.57</v>
      </c>
      <c r="I18" t="n">
        <v>10</v>
      </c>
      <c r="J18" t="n">
        <v>191.72</v>
      </c>
      <c r="K18" t="n">
        <v>51.39</v>
      </c>
      <c r="L18" t="n">
        <v>17</v>
      </c>
      <c r="M18" t="n">
        <v>8</v>
      </c>
      <c r="N18" t="n">
        <v>38.33</v>
      </c>
      <c r="O18" t="n">
        <v>23879.37</v>
      </c>
      <c r="P18" t="n">
        <v>192.61</v>
      </c>
      <c r="Q18" t="n">
        <v>198.04</v>
      </c>
      <c r="R18" t="n">
        <v>33.07</v>
      </c>
      <c r="S18" t="n">
        <v>21.27</v>
      </c>
      <c r="T18" t="n">
        <v>3175.22</v>
      </c>
      <c r="U18" t="n">
        <v>0.64</v>
      </c>
      <c r="V18" t="n">
        <v>0.77</v>
      </c>
      <c r="W18" t="n">
        <v>0.12</v>
      </c>
      <c r="X18" t="n">
        <v>0.18</v>
      </c>
      <c r="Y18" t="n">
        <v>0.5</v>
      </c>
      <c r="Z18" t="n">
        <v>10</v>
      </c>
      <c r="AA18" t="n">
        <v>443.980947778258</v>
      </c>
      <c r="AB18" t="n">
        <v>607.4743198072443</v>
      </c>
      <c r="AC18" t="n">
        <v>549.4978233204029</v>
      </c>
      <c r="AD18" t="n">
        <v>443980.947778258</v>
      </c>
      <c r="AE18" t="n">
        <v>607474.3198072443</v>
      </c>
      <c r="AF18" t="n">
        <v>1.294182281054795e-06</v>
      </c>
      <c r="AG18" t="n">
        <v>17</v>
      </c>
      <c r="AH18" t="n">
        <v>549497.8233204029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5.4239</v>
      </c>
      <c r="E19" t="n">
        <v>18.44</v>
      </c>
      <c r="F19" t="n">
        <v>15.76</v>
      </c>
      <c r="G19" t="n">
        <v>105.06</v>
      </c>
      <c r="H19" t="n">
        <v>1.65</v>
      </c>
      <c r="I19" t="n">
        <v>9</v>
      </c>
      <c r="J19" t="n">
        <v>193.26</v>
      </c>
      <c r="K19" t="n">
        <v>51.39</v>
      </c>
      <c r="L19" t="n">
        <v>18</v>
      </c>
      <c r="M19" t="n">
        <v>7</v>
      </c>
      <c r="N19" t="n">
        <v>38.86</v>
      </c>
      <c r="O19" t="n">
        <v>24068.93</v>
      </c>
      <c r="P19" t="n">
        <v>192.51</v>
      </c>
      <c r="Q19" t="n">
        <v>198.04</v>
      </c>
      <c r="R19" t="n">
        <v>32.44</v>
      </c>
      <c r="S19" t="n">
        <v>21.27</v>
      </c>
      <c r="T19" t="n">
        <v>2864.89</v>
      </c>
      <c r="U19" t="n">
        <v>0.66</v>
      </c>
      <c r="V19" t="n">
        <v>0.77</v>
      </c>
      <c r="W19" t="n">
        <v>0.12</v>
      </c>
      <c r="X19" t="n">
        <v>0.17</v>
      </c>
      <c r="Y19" t="n">
        <v>0.5</v>
      </c>
      <c r="Z19" t="n">
        <v>10</v>
      </c>
      <c r="AA19" t="n">
        <v>443.0156949391352</v>
      </c>
      <c r="AB19" t="n">
        <v>606.1536182888067</v>
      </c>
      <c r="AC19" t="n">
        <v>548.3031677012685</v>
      </c>
      <c r="AD19" t="n">
        <v>443015.6949391352</v>
      </c>
      <c r="AE19" t="n">
        <v>606153.6182888066</v>
      </c>
      <c r="AF19" t="n">
        <v>1.297915292090509e-06</v>
      </c>
      <c r="AG19" t="n">
        <v>17</v>
      </c>
      <c r="AH19" t="n">
        <v>548303.1677012686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5.4242</v>
      </c>
      <c r="E20" t="n">
        <v>18.44</v>
      </c>
      <c r="F20" t="n">
        <v>15.76</v>
      </c>
      <c r="G20" t="n">
        <v>105.06</v>
      </c>
      <c r="H20" t="n">
        <v>1.73</v>
      </c>
      <c r="I20" t="n">
        <v>9</v>
      </c>
      <c r="J20" t="n">
        <v>194.8</v>
      </c>
      <c r="K20" t="n">
        <v>51.39</v>
      </c>
      <c r="L20" t="n">
        <v>19</v>
      </c>
      <c r="M20" t="n">
        <v>7</v>
      </c>
      <c r="N20" t="n">
        <v>39.41</v>
      </c>
      <c r="O20" t="n">
        <v>24259.23</v>
      </c>
      <c r="P20" t="n">
        <v>191.71</v>
      </c>
      <c r="Q20" t="n">
        <v>198.04</v>
      </c>
      <c r="R20" t="n">
        <v>32.44</v>
      </c>
      <c r="S20" t="n">
        <v>21.27</v>
      </c>
      <c r="T20" t="n">
        <v>2864.79</v>
      </c>
      <c r="U20" t="n">
        <v>0.66</v>
      </c>
      <c r="V20" t="n">
        <v>0.77</v>
      </c>
      <c r="W20" t="n">
        <v>0.12</v>
      </c>
      <c r="X20" t="n">
        <v>0.16</v>
      </c>
      <c r="Y20" t="n">
        <v>0.5</v>
      </c>
      <c r="Z20" t="n">
        <v>10</v>
      </c>
      <c r="AA20" t="n">
        <v>442.1983020576192</v>
      </c>
      <c r="AB20" t="n">
        <v>605.0352252874875</v>
      </c>
      <c r="AC20" t="n">
        <v>547.291512558321</v>
      </c>
      <c r="AD20" t="n">
        <v>442198.3020576191</v>
      </c>
      <c r="AE20" t="n">
        <v>605035.2252874875</v>
      </c>
      <c r="AF20" t="n">
        <v>1.297987080764273e-06</v>
      </c>
      <c r="AG20" t="n">
        <v>17</v>
      </c>
      <c r="AH20" t="n">
        <v>547291.512558321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5.4458</v>
      </c>
      <c r="E21" t="n">
        <v>18.36</v>
      </c>
      <c r="F21" t="n">
        <v>15.72</v>
      </c>
      <c r="G21" t="n">
        <v>117.89</v>
      </c>
      <c r="H21" t="n">
        <v>1.81</v>
      </c>
      <c r="I21" t="n">
        <v>8</v>
      </c>
      <c r="J21" t="n">
        <v>196.35</v>
      </c>
      <c r="K21" t="n">
        <v>51.39</v>
      </c>
      <c r="L21" t="n">
        <v>20</v>
      </c>
      <c r="M21" t="n">
        <v>6</v>
      </c>
      <c r="N21" t="n">
        <v>39.96</v>
      </c>
      <c r="O21" t="n">
        <v>24450.27</v>
      </c>
      <c r="P21" t="n">
        <v>191.19</v>
      </c>
      <c r="Q21" t="n">
        <v>198.04</v>
      </c>
      <c r="R21" t="n">
        <v>30.94</v>
      </c>
      <c r="S21" t="n">
        <v>21.27</v>
      </c>
      <c r="T21" t="n">
        <v>2117.78</v>
      </c>
      <c r="U21" t="n">
        <v>0.6899999999999999</v>
      </c>
      <c r="V21" t="n">
        <v>0.77</v>
      </c>
      <c r="W21" t="n">
        <v>0.12</v>
      </c>
      <c r="X21" t="n">
        <v>0.12</v>
      </c>
      <c r="Y21" t="n">
        <v>0.5</v>
      </c>
      <c r="Z21" t="n">
        <v>10</v>
      </c>
      <c r="AA21" t="n">
        <v>430.1745733137484</v>
      </c>
      <c r="AB21" t="n">
        <v>588.5838291706488</v>
      </c>
      <c r="AC21" t="n">
        <v>532.4102145971938</v>
      </c>
      <c r="AD21" t="n">
        <v>430174.5733137484</v>
      </c>
      <c r="AE21" t="n">
        <v>588583.8291706487</v>
      </c>
      <c r="AF21" t="n">
        <v>1.303155865275263e-06</v>
      </c>
      <c r="AG21" t="n">
        <v>16</v>
      </c>
      <c r="AH21" t="n">
        <v>532410.2145971938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5.4406</v>
      </c>
      <c r="E22" t="n">
        <v>18.38</v>
      </c>
      <c r="F22" t="n">
        <v>15.74</v>
      </c>
      <c r="G22" t="n">
        <v>118.03</v>
      </c>
      <c r="H22" t="n">
        <v>1.88</v>
      </c>
      <c r="I22" t="n">
        <v>8</v>
      </c>
      <c r="J22" t="n">
        <v>197.9</v>
      </c>
      <c r="K22" t="n">
        <v>51.39</v>
      </c>
      <c r="L22" t="n">
        <v>21</v>
      </c>
      <c r="M22" t="n">
        <v>6</v>
      </c>
      <c r="N22" t="n">
        <v>40.51</v>
      </c>
      <c r="O22" t="n">
        <v>24642.07</v>
      </c>
      <c r="P22" t="n">
        <v>191.28</v>
      </c>
      <c r="Q22" t="n">
        <v>198.04</v>
      </c>
      <c r="R22" t="n">
        <v>31.75</v>
      </c>
      <c r="S22" t="n">
        <v>21.27</v>
      </c>
      <c r="T22" t="n">
        <v>2521.98</v>
      </c>
      <c r="U22" t="n">
        <v>0.67</v>
      </c>
      <c r="V22" t="n">
        <v>0.77</v>
      </c>
      <c r="W22" t="n">
        <v>0.12</v>
      </c>
      <c r="X22" t="n">
        <v>0.14</v>
      </c>
      <c r="Y22" t="n">
        <v>0.5</v>
      </c>
      <c r="Z22" t="n">
        <v>10</v>
      </c>
      <c r="AA22" t="n">
        <v>430.6110151393025</v>
      </c>
      <c r="AB22" t="n">
        <v>589.1809881308261</v>
      </c>
      <c r="AC22" t="n">
        <v>532.9503815443297</v>
      </c>
      <c r="AD22" t="n">
        <v>430611.0151393025</v>
      </c>
      <c r="AE22" t="n">
        <v>589180.9881308262</v>
      </c>
      <c r="AF22" t="n">
        <v>1.301911528263358e-06</v>
      </c>
      <c r="AG22" t="n">
        <v>16</v>
      </c>
      <c r="AH22" t="n">
        <v>532950.3815443297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5.4389</v>
      </c>
      <c r="E23" t="n">
        <v>18.39</v>
      </c>
      <c r="F23" t="n">
        <v>15.74</v>
      </c>
      <c r="G23" t="n">
        <v>118.07</v>
      </c>
      <c r="H23" t="n">
        <v>1.96</v>
      </c>
      <c r="I23" t="n">
        <v>8</v>
      </c>
      <c r="J23" t="n">
        <v>199.46</v>
      </c>
      <c r="K23" t="n">
        <v>51.39</v>
      </c>
      <c r="L23" t="n">
        <v>22</v>
      </c>
      <c r="M23" t="n">
        <v>6</v>
      </c>
      <c r="N23" t="n">
        <v>41.07</v>
      </c>
      <c r="O23" t="n">
        <v>24834.62</v>
      </c>
      <c r="P23" t="n">
        <v>190.35</v>
      </c>
      <c r="Q23" t="n">
        <v>198.05</v>
      </c>
      <c r="R23" t="n">
        <v>31.9</v>
      </c>
      <c r="S23" t="n">
        <v>21.27</v>
      </c>
      <c r="T23" t="n">
        <v>2597.15</v>
      </c>
      <c r="U23" t="n">
        <v>0.67</v>
      </c>
      <c r="V23" t="n">
        <v>0.77</v>
      </c>
      <c r="W23" t="n">
        <v>0.12</v>
      </c>
      <c r="X23" t="n">
        <v>0.15</v>
      </c>
      <c r="Y23" t="n">
        <v>0.5</v>
      </c>
      <c r="Z23" t="n">
        <v>10</v>
      </c>
      <c r="AA23" t="n">
        <v>429.7633135577128</v>
      </c>
      <c r="AB23" t="n">
        <v>588.0211254289409</v>
      </c>
      <c r="AC23" t="n">
        <v>531.9012145108347</v>
      </c>
      <c r="AD23" t="n">
        <v>429763.3135577128</v>
      </c>
      <c r="AE23" t="n">
        <v>588021.1254289409</v>
      </c>
      <c r="AF23" t="n">
        <v>1.301504725778697e-06</v>
      </c>
      <c r="AG23" t="n">
        <v>16</v>
      </c>
      <c r="AH23" t="n">
        <v>531901.2145108348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5.4565</v>
      </c>
      <c r="E24" t="n">
        <v>18.33</v>
      </c>
      <c r="F24" t="n">
        <v>15.72</v>
      </c>
      <c r="G24" t="n">
        <v>134.72</v>
      </c>
      <c r="H24" t="n">
        <v>2.03</v>
      </c>
      <c r="I24" t="n">
        <v>7</v>
      </c>
      <c r="J24" t="n">
        <v>201.03</v>
      </c>
      <c r="K24" t="n">
        <v>51.39</v>
      </c>
      <c r="L24" t="n">
        <v>23</v>
      </c>
      <c r="M24" t="n">
        <v>5</v>
      </c>
      <c r="N24" t="n">
        <v>41.64</v>
      </c>
      <c r="O24" t="n">
        <v>25027.94</v>
      </c>
      <c r="P24" t="n">
        <v>189.45</v>
      </c>
      <c r="Q24" t="n">
        <v>198.04</v>
      </c>
      <c r="R24" t="n">
        <v>31.04</v>
      </c>
      <c r="S24" t="n">
        <v>21.27</v>
      </c>
      <c r="T24" t="n">
        <v>2172.04</v>
      </c>
      <c r="U24" t="n">
        <v>0.6899999999999999</v>
      </c>
      <c r="V24" t="n">
        <v>0.77</v>
      </c>
      <c r="W24" t="n">
        <v>0.12</v>
      </c>
      <c r="X24" t="n">
        <v>0.12</v>
      </c>
      <c r="Y24" t="n">
        <v>0.5</v>
      </c>
      <c r="Z24" t="n">
        <v>10</v>
      </c>
      <c r="AA24" t="n">
        <v>427.9204599734253</v>
      </c>
      <c r="AB24" t="n">
        <v>585.4996518539565</v>
      </c>
      <c r="AC24" t="n">
        <v>529.6203868349365</v>
      </c>
      <c r="AD24" t="n">
        <v>427920.4599734253</v>
      </c>
      <c r="AE24" t="n">
        <v>585499.6518539565</v>
      </c>
      <c r="AF24" t="n">
        <v>1.305716327972836e-06</v>
      </c>
      <c r="AG24" t="n">
        <v>16</v>
      </c>
      <c r="AH24" t="n">
        <v>529620.3868349366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5.4658</v>
      </c>
      <c r="E25" t="n">
        <v>18.3</v>
      </c>
      <c r="F25" t="n">
        <v>15.69</v>
      </c>
      <c r="G25" t="n">
        <v>134.45</v>
      </c>
      <c r="H25" t="n">
        <v>2.1</v>
      </c>
      <c r="I25" t="n">
        <v>7</v>
      </c>
      <c r="J25" t="n">
        <v>202.61</v>
      </c>
      <c r="K25" t="n">
        <v>51.39</v>
      </c>
      <c r="L25" t="n">
        <v>24</v>
      </c>
      <c r="M25" t="n">
        <v>5</v>
      </c>
      <c r="N25" t="n">
        <v>42.21</v>
      </c>
      <c r="O25" t="n">
        <v>25222.04</v>
      </c>
      <c r="P25" t="n">
        <v>189.42</v>
      </c>
      <c r="Q25" t="n">
        <v>198.04</v>
      </c>
      <c r="R25" t="n">
        <v>30.04</v>
      </c>
      <c r="S25" t="n">
        <v>21.27</v>
      </c>
      <c r="T25" t="n">
        <v>1674.29</v>
      </c>
      <c r="U25" t="n">
        <v>0.71</v>
      </c>
      <c r="V25" t="n">
        <v>0.77</v>
      </c>
      <c r="W25" t="n">
        <v>0.12</v>
      </c>
      <c r="X25" t="n">
        <v>0.09</v>
      </c>
      <c r="Y25" t="n">
        <v>0.5</v>
      </c>
      <c r="Z25" t="n">
        <v>10</v>
      </c>
      <c r="AA25" t="n">
        <v>427.3045946138466</v>
      </c>
      <c r="AB25" t="n">
        <v>584.6569976989188</v>
      </c>
      <c r="AC25" t="n">
        <v>528.8581544097832</v>
      </c>
      <c r="AD25" t="n">
        <v>427304.5946138466</v>
      </c>
      <c r="AE25" t="n">
        <v>584656.9976989188</v>
      </c>
      <c r="AF25" t="n">
        <v>1.307941776859512e-06</v>
      </c>
      <c r="AG25" t="n">
        <v>16</v>
      </c>
      <c r="AH25" t="n">
        <v>528858.1544097832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5.457</v>
      </c>
      <c r="E26" t="n">
        <v>18.32</v>
      </c>
      <c r="F26" t="n">
        <v>15.72</v>
      </c>
      <c r="G26" t="n">
        <v>134.7</v>
      </c>
      <c r="H26" t="n">
        <v>2.17</v>
      </c>
      <c r="I26" t="n">
        <v>7</v>
      </c>
      <c r="J26" t="n">
        <v>204.19</v>
      </c>
      <c r="K26" t="n">
        <v>51.39</v>
      </c>
      <c r="L26" t="n">
        <v>25</v>
      </c>
      <c r="M26" t="n">
        <v>5</v>
      </c>
      <c r="N26" t="n">
        <v>42.79</v>
      </c>
      <c r="O26" t="n">
        <v>25417.05</v>
      </c>
      <c r="P26" t="n">
        <v>189.5</v>
      </c>
      <c r="Q26" t="n">
        <v>198.04</v>
      </c>
      <c r="R26" t="n">
        <v>31.09</v>
      </c>
      <c r="S26" t="n">
        <v>21.27</v>
      </c>
      <c r="T26" t="n">
        <v>2196.82</v>
      </c>
      <c r="U26" t="n">
        <v>0.68</v>
      </c>
      <c r="V26" t="n">
        <v>0.77</v>
      </c>
      <c r="W26" t="n">
        <v>0.12</v>
      </c>
      <c r="X26" t="n">
        <v>0.12</v>
      </c>
      <c r="Y26" t="n">
        <v>0.5</v>
      </c>
      <c r="Z26" t="n">
        <v>10</v>
      </c>
      <c r="AA26" t="n">
        <v>427.9462902381151</v>
      </c>
      <c r="AB26" t="n">
        <v>585.5349939616559</v>
      </c>
      <c r="AC26" t="n">
        <v>529.6523559414801</v>
      </c>
      <c r="AD26" t="n">
        <v>427946.2902381151</v>
      </c>
      <c r="AE26" t="n">
        <v>585534.9939616559</v>
      </c>
      <c r="AF26" t="n">
        <v>1.305835975762442e-06</v>
      </c>
      <c r="AG26" t="n">
        <v>16</v>
      </c>
      <c r="AH26" t="n">
        <v>529652.3559414801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5.4538</v>
      </c>
      <c r="E27" t="n">
        <v>18.34</v>
      </c>
      <c r="F27" t="n">
        <v>15.73</v>
      </c>
      <c r="G27" t="n">
        <v>134.8</v>
      </c>
      <c r="H27" t="n">
        <v>2.24</v>
      </c>
      <c r="I27" t="n">
        <v>7</v>
      </c>
      <c r="J27" t="n">
        <v>205.77</v>
      </c>
      <c r="K27" t="n">
        <v>51.39</v>
      </c>
      <c r="L27" t="n">
        <v>26</v>
      </c>
      <c r="M27" t="n">
        <v>5</v>
      </c>
      <c r="N27" t="n">
        <v>43.38</v>
      </c>
      <c r="O27" t="n">
        <v>25612.75</v>
      </c>
      <c r="P27" t="n">
        <v>188.98</v>
      </c>
      <c r="Q27" t="n">
        <v>198.04</v>
      </c>
      <c r="R27" t="n">
        <v>31.42</v>
      </c>
      <c r="S27" t="n">
        <v>21.27</v>
      </c>
      <c r="T27" t="n">
        <v>2361.02</v>
      </c>
      <c r="U27" t="n">
        <v>0.68</v>
      </c>
      <c r="V27" t="n">
        <v>0.77</v>
      </c>
      <c r="W27" t="n">
        <v>0.12</v>
      </c>
      <c r="X27" t="n">
        <v>0.13</v>
      </c>
      <c r="Y27" t="n">
        <v>0.5</v>
      </c>
      <c r="Z27" t="n">
        <v>10</v>
      </c>
      <c r="AA27" t="n">
        <v>427.6280054969451</v>
      </c>
      <c r="AB27" t="n">
        <v>585.0995027370556</v>
      </c>
      <c r="AC27" t="n">
        <v>529.2584273881398</v>
      </c>
      <c r="AD27" t="n">
        <v>427628.0054969452</v>
      </c>
      <c r="AE27" t="n">
        <v>585099.5027370555</v>
      </c>
      <c r="AF27" t="n">
        <v>1.305070229908962e-06</v>
      </c>
      <c r="AG27" t="n">
        <v>16</v>
      </c>
      <c r="AH27" t="n">
        <v>529258.4273881398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5.4739</v>
      </c>
      <c r="E28" t="n">
        <v>18.27</v>
      </c>
      <c r="F28" t="n">
        <v>15.69</v>
      </c>
      <c r="G28" t="n">
        <v>156.93</v>
      </c>
      <c r="H28" t="n">
        <v>2.31</v>
      </c>
      <c r="I28" t="n">
        <v>6</v>
      </c>
      <c r="J28" t="n">
        <v>207.37</v>
      </c>
      <c r="K28" t="n">
        <v>51.39</v>
      </c>
      <c r="L28" t="n">
        <v>27</v>
      </c>
      <c r="M28" t="n">
        <v>4</v>
      </c>
      <c r="N28" t="n">
        <v>43.97</v>
      </c>
      <c r="O28" t="n">
        <v>25809.25</v>
      </c>
      <c r="P28" t="n">
        <v>187.31</v>
      </c>
      <c r="Q28" t="n">
        <v>198.04</v>
      </c>
      <c r="R28" t="n">
        <v>30.39</v>
      </c>
      <c r="S28" t="n">
        <v>21.27</v>
      </c>
      <c r="T28" t="n">
        <v>1851.01</v>
      </c>
      <c r="U28" t="n">
        <v>0.7</v>
      </c>
      <c r="V28" t="n">
        <v>0.77</v>
      </c>
      <c r="W28" t="n">
        <v>0.12</v>
      </c>
      <c r="X28" t="n">
        <v>0.1</v>
      </c>
      <c r="Y28" t="n">
        <v>0.5</v>
      </c>
      <c r="Z28" t="n">
        <v>10</v>
      </c>
      <c r="AA28" t="n">
        <v>424.8197031681444</v>
      </c>
      <c r="AB28" t="n">
        <v>581.2570595972354</v>
      </c>
      <c r="AC28" t="n">
        <v>525.7827016286815</v>
      </c>
      <c r="AD28" t="n">
        <v>424819.7031681444</v>
      </c>
      <c r="AE28" t="n">
        <v>581257.0595972354</v>
      </c>
      <c r="AF28" t="n">
        <v>1.309880071051133e-06</v>
      </c>
      <c r="AG28" t="n">
        <v>16</v>
      </c>
      <c r="AH28" t="n">
        <v>525782.7016286815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5.4777</v>
      </c>
      <c r="E29" t="n">
        <v>18.26</v>
      </c>
      <c r="F29" t="n">
        <v>15.68</v>
      </c>
      <c r="G29" t="n">
        <v>156.8</v>
      </c>
      <c r="H29" t="n">
        <v>2.38</v>
      </c>
      <c r="I29" t="n">
        <v>6</v>
      </c>
      <c r="J29" t="n">
        <v>208.97</v>
      </c>
      <c r="K29" t="n">
        <v>51.39</v>
      </c>
      <c r="L29" t="n">
        <v>28</v>
      </c>
      <c r="M29" t="n">
        <v>4</v>
      </c>
      <c r="N29" t="n">
        <v>44.57</v>
      </c>
      <c r="O29" t="n">
        <v>26006.56</v>
      </c>
      <c r="P29" t="n">
        <v>187.83</v>
      </c>
      <c r="Q29" t="n">
        <v>198.04</v>
      </c>
      <c r="R29" t="n">
        <v>29.94</v>
      </c>
      <c r="S29" t="n">
        <v>21.27</v>
      </c>
      <c r="T29" t="n">
        <v>1629.31</v>
      </c>
      <c r="U29" t="n">
        <v>0.71</v>
      </c>
      <c r="V29" t="n">
        <v>0.77</v>
      </c>
      <c r="W29" t="n">
        <v>0.12</v>
      </c>
      <c r="X29" t="n">
        <v>0.09</v>
      </c>
      <c r="Y29" t="n">
        <v>0.5</v>
      </c>
      <c r="Z29" t="n">
        <v>10</v>
      </c>
      <c r="AA29" t="n">
        <v>425.1100360168541</v>
      </c>
      <c r="AB29" t="n">
        <v>581.6543058094213</v>
      </c>
      <c r="AC29" t="n">
        <v>526.1420352199148</v>
      </c>
      <c r="AD29" t="n">
        <v>425110.0360168541</v>
      </c>
      <c r="AE29" t="n">
        <v>581654.3058094213</v>
      </c>
      <c r="AF29" t="n">
        <v>1.31078939425214e-06</v>
      </c>
      <c r="AG29" t="n">
        <v>16</v>
      </c>
      <c r="AH29" t="n">
        <v>526142.0352199147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5.4735</v>
      </c>
      <c r="E30" t="n">
        <v>18.27</v>
      </c>
      <c r="F30" t="n">
        <v>15.69</v>
      </c>
      <c r="G30" t="n">
        <v>156.94</v>
      </c>
      <c r="H30" t="n">
        <v>2.45</v>
      </c>
      <c r="I30" t="n">
        <v>6</v>
      </c>
      <c r="J30" t="n">
        <v>210.57</v>
      </c>
      <c r="K30" t="n">
        <v>51.39</v>
      </c>
      <c r="L30" t="n">
        <v>29</v>
      </c>
      <c r="M30" t="n">
        <v>4</v>
      </c>
      <c r="N30" t="n">
        <v>45.18</v>
      </c>
      <c r="O30" t="n">
        <v>26204.71</v>
      </c>
      <c r="P30" t="n">
        <v>188.44</v>
      </c>
      <c r="Q30" t="n">
        <v>198.05</v>
      </c>
      <c r="R30" t="n">
        <v>30.4</v>
      </c>
      <c r="S30" t="n">
        <v>21.27</v>
      </c>
      <c r="T30" t="n">
        <v>1859.56</v>
      </c>
      <c r="U30" t="n">
        <v>0.7</v>
      </c>
      <c r="V30" t="n">
        <v>0.77</v>
      </c>
      <c r="W30" t="n">
        <v>0.12</v>
      </c>
      <c r="X30" t="n">
        <v>0.1</v>
      </c>
      <c r="Y30" t="n">
        <v>0.5</v>
      </c>
      <c r="Z30" t="n">
        <v>10</v>
      </c>
      <c r="AA30" t="n">
        <v>425.9621324395594</v>
      </c>
      <c r="AB30" t="n">
        <v>582.8201817268077</v>
      </c>
      <c r="AC30" t="n">
        <v>527.1966415760631</v>
      </c>
      <c r="AD30" t="n">
        <v>425962.1324395594</v>
      </c>
      <c r="AE30" t="n">
        <v>582820.1817268077</v>
      </c>
      <c r="AF30" t="n">
        <v>1.309784352819448e-06</v>
      </c>
      <c r="AG30" t="n">
        <v>16</v>
      </c>
      <c r="AH30" t="n">
        <v>527196.6415760631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5.4735</v>
      </c>
      <c r="E31" t="n">
        <v>18.27</v>
      </c>
      <c r="F31" t="n">
        <v>15.69</v>
      </c>
      <c r="G31" t="n">
        <v>156.94</v>
      </c>
      <c r="H31" t="n">
        <v>2.51</v>
      </c>
      <c r="I31" t="n">
        <v>6</v>
      </c>
      <c r="J31" t="n">
        <v>212.19</v>
      </c>
      <c r="K31" t="n">
        <v>51.39</v>
      </c>
      <c r="L31" t="n">
        <v>30</v>
      </c>
      <c r="M31" t="n">
        <v>4</v>
      </c>
      <c r="N31" t="n">
        <v>45.79</v>
      </c>
      <c r="O31" t="n">
        <v>26403.69</v>
      </c>
      <c r="P31" t="n">
        <v>188.6</v>
      </c>
      <c r="Q31" t="n">
        <v>198.04</v>
      </c>
      <c r="R31" t="n">
        <v>30.37</v>
      </c>
      <c r="S31" t="n">
        <v>21.27</v>
      </c>
      <c r="T31" t="n">
        <v>1843.56</v>
      </c>
      <c r="U31" t="n">
        <v>0.7</v>
      </c>
      <c r="V31" t="n">
        <v>0.77</v>
      </c>
      <c r="W31" t="n">
        <v>0.12</v>
      </c>
      <c r="X31" t="n">
        <v>0.1</v>
      </c>
      <c r="Y31" t="n">
        <v>0.5</v>
      </c>
      <c r="Z31" t="n">
        <v>10</v>
      </c>
      <c r="AA31" t="n">
        <v>426.1212104281798</v>
      </c>
      <c r="AB31" t="n">
        <v>583.0378392488636</v>
      </c>
      <c r="AC31" t="n">
        <v>527.3935261696982</v>
      </c>
      <c r="AD31" t="n">
        <v>426121.2104281798</v>
      </c>
      <c r="AE31" t="n">
        <v>583037.8392488636</v>
      </c>
      <c r="AF31" t="n">
        <v>1.309784352819448e-06</v>
      </c>
      <c r="AG31" t="n">
        <v>16</v>
      </c>
      <c r="AH31" t="n">
        <v>527393.5261696982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5.473</v>
      </c>
      <c r="E32" t="n">
        <v>18.27</v>
      </c>
      <c r="F32" t="n">
        <v>15.7</v>
      </c>
      <c r="G32" t="n">
        <v>156.96</v>
      </c>
      <c r="H32" t="n">
        <v>2.58</v>
      </c>
      <c r="I32" t="n">
        <v>6</v>
      </c>
      <c r="J32" t="n">
        <v>213.81</v>
      </c>
      <c r="K32" t="n">
        <v>51.39</v>
      </c>
      <c r="L32" t="n">
        <v>31</v>
      </c>
      <c r="M32" t="n">
        <v>4</v>
      </c>
      <c r="N32" t="n">
        <v>46.41</v>
      </c>
      <c r="O32" t="n">
        <v>26603.52</v>
      </c>
      <c r="P32" t="n">
        <v>187.94</v>
      </c>
      <c r="Q32" t="n">
        <v>198.04</v>
      </c>
      <c r="R32" t="n">
        <v>30.36</v>
      </c>
      <c r="S32" t="n">
        <v>21.27</v>
      </c>
      <c r="T32" t="n">
        <v>1837.36</v>
      </c>
      <c r="U32" t="n">
        <v>0.7</v>
      </c>
      <c r="V32" t="n">
        <v>0.77</v>
      </c>
      <c r="W32" t="n">
        <v>0.12</v>
      </c>
      <c r="X32" t="n">
        <v>0.1</v>
      </c>
      <c r="Y32" t="n">
        <v>0.5</v>
      </c>
      <c r="Z32" t="n">
        <v>10</v>
      </c>
      <c r="AA32" t="n">
        <v>425.5352638647522</v>
      </c>
      <c r="AB32" t="n">
        <v>582.2361213106442</v>
      </c>
      <c r="AC32" t="n">
        <v>526.6683230662842</v>
      </c>
      <c r="AD32" t="n">
        <v>425535.2638647522</v>
      </c>
      <c r="AE32" t="n">
        <v>582236.1213106442</v>
      </c>
      <c r="AF32" t="n">
        <v>1.309664705029842e-06</v>
      </c>
      <c r="AG32" t="n">
        <v>16</v>
      </c>
      <c r="AH32" t="n">
        <v>526668.3230662842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5.4736</v>
      </c>
      <c r="E33" t="n">
        <v>18.27</v>
      </c>
      <c r="F33" t="n">
        <v>15.69</v>
      </c>
      <c r="G33" t="n">
        <v>156.94</v>
      </c>
      <c r="H33" t="n">
        <v>2.64</v>
      </c>
      <c r="I33" t="n">
        <v>6</v>
      </c>
      <c r="J33" t="n">
        <v>215.43</v>
      </c>
      <c r="K33" t="n">
        <v>51.39</v>
      </c>
      <c r="L33" t="n">
        <v>32</v>
      </c>
      <c r="M33" t="n">
        <v>4</v>
      </c>
      <c r="N33" t="n">
        <v>47.04</v>
      </c>
      <c r="O33" t="n">
        <v>26804.21</v>
      </c>
      <c r="P33" t="n">
        <v>187.02</v>
      </c>
      <c r="Q33" t="n">
        <v>198.04</v>
      </c>
      <c r="R33" t="n">
        <v>30.46</v>
      </c>
      <c r="S33" t="n">
        <v>21.27</v>
      </c>
      <c r="T33" t="n">
        <v>1887.48</v>
      </c>
      <c r="U33" t="n">
        <v>0.7</v>
      </c>
      <c r="V33" t="n">
        <v>0.77</v>
      </c>
      <c r="W33" t="n">
        <v>0.12</v>
      </c>
      <c r="X33" t="n">
        <v>0.1</v>
      </c>
      <c r="Y33" t="n">
        <v>0.5</v>
      </c>
      <c r="Z33" t="n">
        <v>10</v>
      </c>
      <c r="AA33" t="n">
        <v>424.5455850544536</v>
      </c>
      <c r="AB33" t="n">
        <v>580.8819991008461</v>
      </c>
      <c r="AC33" t="n">
        <v>525.4434363796667</v>
      </c>
      <c r="AD33" t="n">
        <v>424545.5850544536</v>
      </c>
      <c r="AE33" t="n">
        <v>580881.9991008461</v>
      </c>
      <c r="AF33" t="n">
        <v>1.309808282377369e-06</v>
      </c>
      <c r="AG33" t="n">
        <v>16</v>
      </c>
      <c r="AH33" t="n">
        <v>525443.4363796667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5.47</v>
      </c>
      <c r="E34" t="n">
        <v>18.28</v>
      </c>
      <c r="F34" t="n">
        <v>15.71</v>
      </c>
      <c r="G34" t="n">
        <v>157.06</v>
      </c>
      <c r="H34" t="n">
        <v>2.7</v>
      </c>
      <c r="I34" t="n">
        <v>6</v>
      </c>
      <c r="J34" t="n">
        <v>217.07</v>
      </c>
      <c r="K34" t="n">
        <v>51.39</v>
      </c>
      <c r="L34" t="n">
        <v>33</v>
      </c>
      <c r="M34" t="n">
        <v>4</v>
      </c>
      <c r="N34" t="n">
        <v>47.68</v>
      </c>
      <c r="O34" t="n">
        <v>27005.77</v>
      </c>
      <c r="P34" t="n">
        <v>185.64</v>
      </c>
      <c r="Q34" t="n">
        <v>198.04</v>
      </c>
      <c r="R34" t="n">
        <v>30.84</v>
      </c>
      <c r="S34" t="n">
        <v>21.27</v>
      </c>
      <c r="T34" t="n">
        <v>2078.44</v>
      </c>
      <c r="U34" t="n">
        <v>0.6899999999999999</v>
      </c>
      <c r="V34" t="n">
        <v>0.77</v>
      </c>
      <c r="W34" t="n">
        <v>0.12</v>
      </c>
      <c r="X34" t="n">
        <v>0.11</v>
      </c>
      <c r="Y34" t="n">
        <v>0.5</v>
      </c>
      <c r="Z34" t="n">
        <v>10</v>
      </c>
      <c r="AA34" t="n">
        <v>423.4361335749304</v>
      </c>
      <c r="AB34" t="n">
        <v>579.3639986410175</v>
      </c>
      <c r="AC34" t="n">
        <v>524.0703117531971</v>
      </c>
      <c r="AD34" t="n">
        <v>423436.1335749304</v>
      </c>
      <c r="AE34" t="n">
        <v>579363.9986410175</v>
      </c>
      <c r="AF34" t="n">
        <v>1.308946818292204e-06</v>
      </c>
      <c r="AG34" t="n">
        <v>16</v>
      </c>
      <c r="AH34" t="n">
        <v>524070.3117531971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5.4912</v>
      </c>
      <c r="E35" t="n">
        <v>18.21</v>
      </c>
      <c r="F35" t="n">
        <v>15.67</v>
      </c>
      <c r="G35" t="n">
        <v>188.03</v>
      </c>
      <c r="H35" t="n">
        <v>2.76</v>
      </c>
      <c r="I35" t="n">
        <v>5</v>
      </c>
      <c r="J35" t="n">
        <v>218.71</v>
      </c>
      <c r="K35" t="n">
        <v>51.39</v>
      </c>
      <c r="L35" t="n">
        <v>34</v>
      </c>
      <c r="M35" t="n">
        <v>3</v>
      </c>
      <c r="N35" t="n">
        <v>48.32</v>
      </c>
      <c r="O35" t="n">
        <v>27208.22</v>
      </c>
      <c r="P35" t="n">
        <v>185.55</v>
      </c>
      <c r="Q35" t="n">
        <v>198.04</v>
      </c>
      <c r="R35" t="n">
        <v>29.56</v>
      </c>
      <c r="S35" t="n">
        <v>21.27</v>
      </c>
      <c r="T35" t="n">
        <v>1442.94</v>
      </c>
      <c r="U35" t="n">
        <v>0.72</v>
      </c>
      <c r="V35" t="n">
        <v>0.77</v>
      </c>
      <c r="W35" t="n">
        <v>0.12</v>
      </c>
      <c r="X35" t="n">
        <v>0.07000000000000001</v>
      </c>
      <c r="Y35" t="n">
        <v>0.5</v>
      </c>
      <c r="Z35" t="n">
        <v>10</v>
      </c>
      <c r="AA35" t="n">
        <v>422.1662117036062</v>
      </c>
      <c r="AB35" t="n">
        <v>577.6264355116728</v>
      </c>
      <c r="AC35" t="n">
        <v>522.4985792102319</v>
      </c>
      <c r="AD35" t="n">
        <v>422166.2117036062</v>
      </c>
      <c r="AE35" t="n">
        <v>577626.4355116728</v>
      </c>
      <c r="AF35" t="n">
        <v>1.314019884571509e-06</v>
      </c>
      <c r="AG35" t="n">
        <v>16</v>
      </c>
      <c r="AH35" t="n">
        <v>522498.579210232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5.4942</v>
      </c>
      <c r="E36" t="n">
        <v>18.2</v>
      </c>
      <c r="F36" t="n">
        <v>15.66</v>
      </c>
      <c r="G36" t="n">
        <v>187.91</v>
      </c>
      <c r="H36" t="n">
        <v>2.82</v>
      </c>
      <c r="I36" t="n">
        <v>5</v>
      </c>
      <c r="J36" t="n">
        <v>220.36</v>
      </c>
      <c r="K36" t="n">
        <v>51.39</v>
      </c>
      <c r="L36" t="n">
        <v>35</v>
      </c>
      <c r="M36" t="n">
        <v>3</v>
      </c>
      <c r="N36" t="n">
        <v>48.97</v>
      </c>
      <c r="O36" t="n">
        <v>27411.55</v>
      </c>
      <c r="P36" t="n">
        <v>186.21</v>
      </c>
      <c r="Q36" t="n">
        <v>198.04</v>
      </c>
      <c r="R36" t="n">
        <v>29.17</v>
      </c>
      <c r="S36" t="n">
        <v>21.27</v>
      </c>
      <c r="T36" t="n">
        <v>1246.69</v>
      </c>
      <c r="U36" t="n">
        <v>0.73</v>
      </c>
      <c r="V36" t="n">
        <v>0.77</v>
      </c>
      <c r="W36" t="n">
        <v>0.12</v>
      </c>
      <c r="X36" t="n">
        <v>0.07000000000000001</v>
      </c>
      <c r="Y36" t="n">
        <v>0.5</v>
      </c>
      <c r="Z36" t="n">
        <v>10</v>
      </c>
      <c r="AA36" t="n">
        <v>422.6335295646227</v>
      </c>
      <c r="AB36" t="n">
        <v>578.2658404257245</v>
      </c>
      <c r="AC36" t="n">
        <v>523.076960216697</v>
      </c>
      <c r="AD36" t="n">
        <v>422633.5295646227</v>
      </c>
      <c r="AE36" t="n">
        <v>578265.8404257245</v>
      </c>
      <c r="AF36" t="n">
        <v>1.314737771309146e-06</v>
      </c>
      <c r="AG36" t="n">
        <v>16</v>
      </c>
      <c r="AH36" t="n">
        <v>523076.960216697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5.4876</v>
      </c>
      <c r="E37" t="n">
        <v>18.22</v>
      </c>
      <c r="F37" t="n">
        <v>15.68</v>
      </c>
      <c r="G37" t="n">
        <v>188.17</v>
      </c>
      <c r="H37" t="n">
        <v>2.88</v>
      </c>
      <c r="I37" t="n">
        <v>5</v>
      </c>
      <c r="J37" t="n">
        <v>222.01</v>
      </c>
      <c r="K37" t="n">
        <v>51.39</v>
      </c>
      <c r="L37" t="n">
        <v>36</v>
      </c>
      <c r="M37" t="n">
        <v>3</v>
      </c>
      <c r="N37" t="n">
        <v>49.62</v>
      </c>
      <c r="O37" t="n">
        <v>27615.8</v>
      </c>
      <c r="P37" t="n">
        <v>186.88</v>
      </c>
      <c r="Q37" t="n">
        <v>198.04</v>
      </c>
      <c r="R37" t="n">
        <v>30.03</v>
      </c>
      <c r="S37" t="n">
        <v>21.27</v>
      </c>
      <c r="T37" t="n">
        <v>1679.1</v>
      </c>
      <c r="U37" t="n">
        <v>0.71</v>
      </c>
      <c r="V37" t="n">
        <v>0.77</v>
      </c>
      <c r="W37" t="n">
        <v>0.12</v>
      </c>
      <c r="X37" t="n">
        <v>0.09</v>
      </c>
      <c r="Y37" t="n">
        <v>0.5</v>
      </c>
      <c r="Z37" t="n">
        <v>10</v>
      </c>
      <c r="AA37" t="n">
        <v>423.6998289162331</v>
      </c>
      <c r="AB37" t="n">
        <v>579.7247982404051</v>
      </c>
      <c r="AC37" t="n">
        <v>524.3966771452048</v>
      </c>
      <c r="AD37" t="n">
        <v>423699.828916233</v>
      </c>
      <c r="AE37" t="n">
        <v>579724.7982404052</v>
      </c>
      <c r="AF37" t="n">
        <v>1.313158420486344e-06</v>
      </c>
      <c r="AG37" t="n">
        <v>16</v>
      </c>
      <c r="AH37" t="n">
        <v>524396.6771452047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5.4884</v>
      </c>
      <c r="E38" t="n">
        <v>18.22</v>
      </c>
      <c r="F38" t="n">
        <v>15.68</v>
      </c>
      <c r="G38" t="n">
        <v>188.14</v>
      </c>
      <c r="H38" t="n">
        <v>2.94</v>
      </c>
      <c r="I38" t="n">
        <v>5</v>
      </c>
      <c r="J38" t="n">
        <v>223.68</v>
      </c>
      <c r="K38" t="n">
        <v>51.39</v>
      </c>
      <c r="L38" t="n">
        <v>37</v>
      </c>
      <c r="M38" t="n">
        <v>3</v>
      </c>
      <c r="N38" t="n">
        <v>50.29</v>
      </c>
      <c r="O38" t="n">
        <v>27821.09</v>
      </c>
      <c r="P38" t="n">
        <v>187.26</v>
      </c>
      <c r="Q38" t="n">
        <v>198.04</v>
      </c>
      <c r="R38" t="n">
        <v>29.99</v>
      </c>
      <c r="S38" t="n">
        <v>21.27</v>
      </c>
      <c r="T38" t="n">
        <v>1660.33</v>
      </c>
      <c r="U38" t="n">
        <v>0.71</v>
      </c>
      <c r="V38" t="n">
        <v>0.77</v>
      </c>
      <c r="W38" t="n">
        <v>0.11</v>
      </c>
      <c r="X38" t="n">
        <v>0.08</v>
      </c>
      <c r="Y38" t="n">
        <v>0.5</v>
      </c>
      <c r="Z38" t="n">
        <v>10</v>
      </c>
      <c r="AA38" t="n">
        <v>424.0389975777724</v>
      </c>
      <c r="AB38" t="n">
        <v>580.1888637661887</v>
      </c>
      <c r="AC38" t="n">
        <v>524.8164529085274</v>
      </c>
      <c r="AD38" t="n">
        <v>424038.9975777724</v>
      </c>
      <c r="AE38" t="n">
        <v>580188.8637661886</v>
      </c>
      <c r="AF38" t="n">
        <v>1.313349856949714e-06</v>
      </c>
      <c r="AG38" t="n">
        <v>16</v>
      </c>
      <c r="AH38" t="n">
        <v>524816.4529085273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5.4891</v>
      </c>
      <c r="E39" t="n">
        <v>18.22</v>
      </c>
      <c r="F39" t="n">
        <v>15.68</v>
      </c>
      <c r="G39" t="n">
        <v>188.11</v>
      </c>
      <c r="H39" t="n">
        <v>3</v>
      </c>
      <c r="I39" t="n">
        <v>5</v>
      </c>
      <c r="J39" t="n">
        <v>225.35</v>
      </c>
      <c r="K39" t="n">
        <v>51.39</v>
      </c>
      <c r="L39" t="n">
        <v>38</v>
      </c>
      <c r="M39" t="n">
        <v>3</v>
      </c>
      <c r="N39" t="n">
        <v>50.96</v>
      </c>
      <c r="O39" t="n">
        <v>28027.19</v>
      </c>
      <c r="P39" t="n">
        <v>187.7</v>
      </c>
      <c r="Q39" t="n">
        <v>198.04</v>
      </c>
      <c r="R39" t="n">
        <v>29.8</v>
      </c>
      <c r="S39" t="n">
        <v>21.27</v>
      </c>
      <c r="T39" t="n">
        <v>1562.46</v>
      </c>
      <c r="U39" t="n">
        <v>0.71</v>
      </c>
      <c r="V39" t="n">
        <v>0.77</v>
      </c>
      <c r="W39" t="n">
        <v>0.12</v>
      </c>
      <c r="X39" t="n">
        <v>0.08</v>
      </c>
      <c r="Y39" t="n">
        <v>0.5</v>
      </c>
      <c r="Z39" t="n">
        <v>10</v>
      </c>
      <c r="AA39" t="n">
        <v>424.4422658275089</v>
      </c>
      <c r="AB39" t="n">
        <v>580.7406331764176</v>
      </c>
      <c r="AC39" t="n">
        <v>525.3155622206575</v>
      </c>
      <c r="AD39" t="n">
        <v>424442.2658275089</v>
      </c>
      <c r="AE39" t="n">
        <v>580740.6331764177</v>
      </c>
      <c r="AF39" t="n">
        <v>1.313517363855162e-06</v>
      </c>
      <c r="AG39" t="n">
        <v>16</v>
      </c>
      <c r="AH39" t="n">
        <v>525315.5622206575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5.4936</v>
      </c>
      <c r="E40" t="n">
        <v>18.2</v>
      </c>
      <c r="F40" t="n">
        <v>15.66</v>
      </c>
      <c r="G40" t="n">
        <v>187.93</v>
      </c>
      <c r="H40" t="n">
        <v>3.05</v>
      </c>
      <c r="I40" t="n">
        <v>5</v>
      </c>
      <c r="J40" t="n">
        <v>227.03</v>
      </c>
      <c r="K40" t="n">
        <v>51.39</v>
      </c>
      <c r="L40" t="n">
        <v>39</v>
      </c>
      <c r="M40" t="n">
        <v>3</v>
      </c>
      <c r="N40" t="n">
        <v>51.64</v>
      </c>
      <c r="O40" t="n">
        <v>28234.24</v>
      </c>
      <c r="P40" t="n">
        <v>187.05</v>
      </c>
      <c r="Q40" t="n">
        <v>198.04</v>
      </c>
      <c r="R40" t="n">
        <v>29.31</v>
      </c>
      <c r="S40" t="n">
        <v>21.27</v>
      </c>
      <c r="T40" t="n">
        <v>1316.87</v>
      </c>
      <c r="U40" t="n">
        <v>0.73</v>
      </c>
      <c r="V40" t="n">
        <v>0.77</v>
      </c>
      <c r="W40" t="n">
        <v>0.12</v>
      </c>
      <c r="X40" t="n">
        <v>0.07000000000000001</v>
      </c>
      <c r="Y40" t="n">
        <v>0.5</v>
      </c>
      <c r="Z40" t="n">
        <v>10</v>
      </c>
      <c r="AA40" t="n">
        <v>423.4937020647542</v>
      </c>
      <c r="AB40" t="n">
        <v>579.4427663885371</v>
      </c>
      <c r="AC40" t="n">
        <v>524.1415620174446</v>
      </c>
      <c r="AD40" t="n">
        <v>423493.7020647542</v>
      </c>
      <c r="AE40" t="n">
        <v>579442.766388537</v>
      </c>
      <c r="AF40" t="n">
        <v>1.314594193961619e-06</v>
      </c>
      <c r="AG40" t="n">
        <v>16</v>
      </c>
      <c r="AH40" t="n">
        <v>524141.5620174446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5.4876</v>
      </c>
      <c r="E41" t="n">
        <v>18.22</v>
      </c>
      <c r="F41" t="n">
        <v>15.68</v>
      </c>
      <c r="G41" t="n">
        <v>188.17</v>
      </c>
      <c r="H41" t="n">
        <v>3.11</v>
      </c>
      <c r="I41" t="n">
        <v>5</v>
      </c>
      <c r="J41" t="n">
        <v>228.71</v>
      </c>
      <c r="K41" t="n">
        <v>51.39</v>
      </c>
      <c r="L41" t="n">
        <v>40</v>
      </c>
      <c r="M41" t="n">
        <v>3</v>
      </c>
      <c r="N41" t="n">
        <v>52.32</v>
      </c>
      <c r="O41" t="n">
        <v>28442.24</v>
      </c>
      <c r="P41" t="n">
        <v>186.55</v>
      </c>
      <c r="Q41" t="n">
        <v>198.04</v>
      </c>
      <c r="R41" t="n">
        <v>29.97</v>
      </c>
      <c r="S41" t="n">
        <v>21.27</v>
      </c>
      <c r="T41" t="n">
        <v>1648.87</v>
      </c>
      <c r="U41" t="n">
        <v>0.71</v>
      </c>
      <c r="V41" t="n">
        <v>0.77</v>
      </c>
      <c r="W41" t="n">
        <v>0.12</v>
      </c>
      <c r="X41" t="n">
        <v>0.09</v>
      </c>
      <c r="Y41" t="n">
        <v>0.5</v>
      </c>
      <c r="Z41" t="n">
        <v>10</v>
      </c>
      <c r="AA41" t="n">
        <v>423.3725735902078</v>
      </c>
      <c r="AB41" t="n">
        <v>579.2770330658515</v>
      </c>
      <c r="AC41" t="n">
        <v>523.991646050468</v>
      </c>
      <c r="AD41" t="n">
        <v>423372.5735902078</v>
      </c>
      <c r="AE41" t="n">
        <v>579277.0330658514</v>
      </c>
      <c r="AF41" t="n">
        <v>1.313158420486344e-06</v>
      </c>
      <c r="AG41" t="n">
        <v>16</v>
      </c>
      <c r="AH41" t="n">
        <v>523991.646050468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5.1153</v>
      </c>
      <c r="E2" t="n">
        <v>19.55</v>
      </c>
      <c r="F2" t="n">
        <v>16.96</v>
      </c>
      <c r="G2" t="n">
        <v>14.75</v>
      </c>
      <c r="H2" t="n">
        <v>0.34</v>
      </c>
      <c r="I2" t="n">
        <v>69</v>
      </c>
      <c r="J2" t="n">
        <v>51.33</v>
      </c>
      <c r="K2" t="n">
        <v>24.83</v>
      </c>
      <c r="L2" t="n">
        <v>1</v>
      </c>
      <c r="M2" t="n">
        <v>67</v>
      </c>
      <c r="N2" t="n">
        <v>5.51</v>
      </c>
      <c r="O2" t="n">
        <v>6564.78</v>
      </c>
      <c r="P2" t="n">
        <v>94.39</v>
      </c>
      <c r="Q2" t="n">
        <v>198.04</v>
      </c>
      <c r="R2" t="n">
        <v>69.59999999999999</v>
      </c>
      <c r="S2" t="n">
        <v>21.27</v>
      </c>
      <c r="T2" t="n">
        <v>21144.92</v>
      </c>
      <c r="U2" t="n">
        <v>0.31</v>
      </c>
      <c r="V2" t="n">
        <v>0.72</v>
      </c>
      <c r="W2" t="n">
        <v>0.22</v>
      </c>
      <c r="X2" t="n">
        <v>1.36</v>
      </c>
      <c r="Y2" t="n">
        <v>0.5</v>
      </c>
      <c r="Z2" t="n">
        <v>10</v>
      </c>
      <c r="AA2" t="n">
        <v>296.9095119230226</v>
      </c>
      <c r="AB2" t="n">
        <v>406.2446929362852</v>
      </c>
      <c r="AC2" t="n">
        <v>367.4732696104528</v>
      </c>
      <c r="AD2" t="n">
        <v>296909.5119230226</v>
      </c>
      <c r="AE2" t="n">
        <v>406244.6929362852</v>
      </c>
      <c r="AF2" t="n">
        <v>1.464911971958876e-06</v>
      </c>
      <c r="AG2" t="n">
        <v>17</v>
      </c>
      <c r="AH2" t="n">
        <v>367473.2696104528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5.4322</v>
      </c>
      <c r="E3" t="n">
        <v>18.41</v>
      </c>
      <c r="F3" t="n">
        <v>16.26</v>
      </c>
      <c r="G3" t="n">
        <v>29.56</v>
      </c>
      <c r="H3" t="n">
        <v>0.66</v>
      </c>
      <c r="I3" t="n">
        <v>33</v>
      </c>
      <c r="J3" t="n">
        <v>52.47</v>
      </c>
      <c r="K3" t="n">
        <v>24.83</v>
      </c>
      <c r="L3" t="n">
        <v>2</v>
      </c>
      <c r="M3" t="n">
        <v>31</v>
      </c>
      <c r="N3" t="n">
        <v>5.64</v>
      </c>
      <c r="O3" t="n">
        <v>6705.1</v>
      </c>
      <c r="P3" t="n">
        <v>87.77</v>
      </c>
      <c r="Q3" t="n">
        <v>198.05</v>
      </c>
      <c r="R3" t="n">
        <v>47.93</v>
      </c>
      <c r="S3" t="n">
        <v>21.27</v>
      </c>
      <c r="T3" t="n">
        <v>10488.12</v>
      </c>
      <c r="U3" t="n">
        <v>0.44</v>
      </c>
      <c r="V3" t="n">
        <v>0.75</v>
      </c>
      <c r="W3" t="n">
        <v>0.16</v>
      </c>
      <c r="X3" t="n">
        <v>0.66</v>
      </c>
      <c r="Y3" t="n">
        <v>0.5</v>
      </c>
      <c r="Z3" t="n">
        <v>10</v>
      </c>
      <c r="AA3" t="n">
        <v>271.1400958190207</v>
      </c>
      <c r="AB3" t="n">
        <v>370.9858409563872</v>
      </c>
      <c r="AC3" t="n">
        <v>335.5794729774068</v>
      </c>
      <c r="AD3" t="n">
        <v>271140.0958190207</v>
      </c>
      <c r="AE3" t="n">
        <v>370985.8409563872</v>
      </c>
      <c r="AF3" t="n">
        <v>1.555665320523724e-06</v>
      </c>
      <c r="AG3" t="n">
        <v>16</v>
      </c>
      <c r="AH3" t="n">
        <v>335579.4729774068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5.5548</v>
      </c>
      <c r="E4" t="n">
        <v>18</v>
      </c>
      <c r="F4" t="n">
        <v>16</v>
      </c>
      <c r="G4" t="n">
        <v>45.71</v>
      </c>
      <c r="H4" t="n">
        <v>0.97</v>
      </c>
      <c r="I4" t="n">
        <v>21</v>
      </c>
      <c r="J4" t="n">
        <v>53.61</v>
      </c>
      <c r="K4" t="n">
        <v>24.83</v>
      </c>
      <c r="L4" t="n">
        <v>3</v>
      </c>
      <c r="M4" t="n">
        <v>19</v>
      </c>
      <c r="N4" t="n">
        <v>5.78</v>
      </c>
      <c r="O4" t="n">
        <v>6845.59</v>
      </c>
      <c r="P4" t="n">
        <v>83.61</v>
      </c>
      <c r="Q4" t="n">
        <v>198.05</v>
      </c>
      <c r="R4" t="n">
        <v>39.71</v>
      </c>
      <c r="S4" t="n">
        <v>21.27</v>
      </c>
      <c r="T4" t="n">
        <v>6439.61</v>
      </c>
      <c r="U4" t="n">
        <v>0.54</v>
      </c>
      <c r="V4" t="n">
        <v>0.76</v>
      </c>
      <c r="W4" t="n">
        <v>0.14</v>
      </c>
      <c r="X4" t="n">
        <v>0.4</v>
      </c>
      <c r="Y4" t="n">
        <v>0.5</v>
      </c>
      <c r="Z4" t="n">
        <v>10</v>
      </c>
      <c r="AA4" t="n">
        <v>263.5210489165469</v>
      </c>
      <c r="AB4" t="n">
        <v>360.561124855796</v>
      </c>
      <c r="AC4" t="n">
        <v>326.1496771502751</v>
      </c>
      <c r="AD4" t="n">
        <v>263521.0489165469</v>
      </c>
      <c r="AE4" t="n">
        <v>360561.124855796</v>
      </c>
      <c r="AF4" t="n">
        <v>1.590775325364527e-06</v>
      </c>
      <c r="AG4" t="n">
        <v>16</v>
      </c>
      <c r="AH4" t="n">
        <v>326149.6771502751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5.6056</v>
      </c>
      <c r="E5" t="n">
        <v>17.84</v>
      </c>
      <c r="F5" t="n">
        <v>15.9</v>
      </c>
      <c r="G5" t="n">
        <v>59.61</v>
      </c>
      <c r="H5" t="n">
        <v>1.27</v>
      </c>
      <c r="I5" t="n">
        <v>16</v>
      </c>
      <c r="J5" t="n">
        <v>54.75</v>
      </c>
      <c r="K5" t="n">
        <v>24.83</v>
      </c>
      <c r="L5" t="n">
        <v>4</v>
      </c>
      <c r="M5" t="n">
        <v>14</v>
      </c>
      <c r="N5" t="n">
        <v>5.92</v>
      </c>
      <c r="O5" t="n">
        <v>6986.39</v>
      </c>
      <c r="P5" t="n">
        <v>80</v>
      </c>
      <c r="Q5" t="n">
        <v>198.04</v>
      </c>
      <c r="R5" t="n">
        <v>36.67</v>
      </c>
      <c r="S5" t="n">
        <v>21.27</v>
      </c>
      <c r="T5" t="n">
        <v>4942.77</v>
      </c>
      <c r="U5" t="n">
        <v>0.58</v>
      </c>
      <c r="V5" t="n">
        <v>0.76</v>
      </c>
      <c r="W5" t="n">
        <v>0.13</v>
      </c>
      <c r="X5" t="n">
        <v>0.3</v>
      </c>
      <c r="Y5" t="n">
        <v>0.5</v>
      </c>
      <c r="Z5" t="n">
        <v>10</v>
      </c>
      <c r="AA5" t="n">
        <v>258.6500844596643</v>
      </c>
      <c r="AB5" t="n">
        <v>353.8964563941038</v>
      </c>
      <c r="AC5" t="n">
        <v>320.1210752926459</v>
      </c>
      <c r="AD5" t="n">
        <v>258650.0844596643</v>
      </c>
      <c r="AE5" t="n">
        <v>353896.4563941038</v>
      </c>
      <c r="AF5" t="n">
        <v>1.605323353471482e-06</v>
      </c>
      <c r="AG5" t="n">
        <v>16</v>
      </c>
      <c r="AH5" t="n">
        <v>320121.0752926458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5.6436</v>
      </c>
      <c r="E6" t="n">
        <v>17.72</v>
      </c>
      <c r="F6" t="n">
        <v>15.82</v>
      </c>
      <c r="G6" t="n">
        <v>79.12</v>
      </c>
      <c r="H6" t="n">
        <v>1.55</v>
      </c>
      <c r="I6" t="n">
        <v>12</v>
      </c>
      <c r="J6" t="n">
        <v>55.89</v>
      </c>
      <c r="K6" t="n">
        <v>24.83</v>
      </c>
      <c r="L6" t="n">
        <v>5</v>
      </c>
      <c r="M6" t="n">
        <v>9</v>
      </c>
      <c r="N6" t="n">
        <v>6.07</v>
      </c>
      <c r="O6" t="n">
        <v>7127.49</v>
      </c>
      <c r="P6" t="n">
        <v>75.98</v>
      </c>
      <c r="Q6" t="n">
        <v>198.04</v>
      </c>
      <c r="R6" t="n">
        <v>34.37</v>
      </c>
      <c r="S6" t="n">
        <v>21.27</v>
      </c>
      <c r="T6" t="n">
        <v>3814.14</v>
      </c>
      <c r="U6" t="n">
        <v>0.62</v>
      </c>
      <c r="V6" t="n">
        <v>0.77</v>
      </c>
      <c r="W6" t="n">
        <v>0.13</v>
      </c>
      <c r="X6" t="n">
        <v>0.23</v>
      </c>
      <c r="Y6" t="n">
        <v>0.5</v>
      </c>
      <c r="Z6" t="n">
        <v>10</v>
      </c>
      <c r="AA6" t="n">
        <v>253.778246054192</v>
      </c>
      <c r="AB6" t="n">
        <v>347.2305921572311</v>
      </c>
      <c r="AC6" t="n">
        <v>314.0913917830454</v>
      </c>
      <c r="AD6" t="n">
        <v>253778.246054192</v>
      </c>
      <c r="AE6" t="n">
        <v>347230.5921572311</v>
      </c>
      <c r="AF6" t="n">
        <v>1.616205736701095e-06</v>
      </c>
      <c r="AG6" t="n">
        <v>16</v>
      </c>
      <c r="AH6" t="n">
        <v>314091.3917830454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5.6525</v>
      </c>
      <c r="E7" t="n">
        <v>17.69</v>
      </c>
      <c r="F7" t="n">
        <v>15.81</v>
      </c>
      <c r="G7" t="n">
        <v>86.23</v>
      </c>
      <c r="H7" t="n">
        <v>1.82</v>
      </c>
      <c r="I7" t="n">
        <v>11</v>
      </c>
      <c r="J7" t="n">
        <v>57.04</v>
      </c>
      <c r="K7" t="n">
        <v>24.83</v>
      </c>
      <c r="L7" t="n">
        <v>6</v>
      </c>
      <c r="M7" t="n">
        <v>1</v>
      </c>
      <c r="N7" t="n">
        <v>6.21</v>
      </c>
      <c r="O7" t="n">
        <v>7268.89</v>
      </c>
      <c r="P7" t="n">
        <v>75.86</v>
      </c>
      <c r="Q7" t="n">
        <v>198.04</v>
      </c>
      <c r="R7" t="n">
        <v>33.63</v>
      </c>
      <c r="S7" t="n">
        <v>21.27</v>
      </c>
      <c r="T7" t="n">
        <v>3446.95</v>
      </c>
      <c r="U7" t="n">
        <v>0.63</v>
      </c>
      <c r="V7" t="n">
        <v>0.77</v>
      </c>
      <c r="W7" t="n">
        <v>0.14</v>
      </c>
      <c r="X7" t="n">
        <v>0.21</v>
      </c>
      <c r="Y7" t="n">
        <v>0.5</v>
      </c>
      <c r="Z7" t="n">
        <v>10</v>
      </c>
      <c r="AA7" t="n">
        <v>253.4595544286062</v>
      </c>
      <c r="AB7" t="n">
        <v>346.7945442154226</v>
      </c>
      <c r="AC7" t="n">
        <v>313.6969596448059</v>
      </c>
      <c r="AD7" t="n">
        <v>253459.5544286062</v>
      </c>
      <c r="AE7" t="n">
        <v>346794.5442154226</v>
      </c>
      <c r="AF7" t="n">
        <v>1.618754505404873e-06</v>
      </c>
      <c r="AG7" t="n">
        <v>16</v>
      </c>
      <c r="AH7" t="n">
        <v>313696.9596448059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5.6526</v>
      </c>
      <c r="E8" t="n">
        <v>17.69</v>
      </c>
      <c r="F8" t="n">
        <v>15.81</v>
      </c>
      <c r="G8" t="n">
        <v>86.23</v>
      </c>
      <c r="H8" t="n">
        <v>2.09</v>
      </c>
      <c r="I8" t="n">
        <v>11</v>
      </c>
      <c r="J8" t="n">
        <v>58.19</v>
      </c>
      <c r="K8" t="n">
        <v>24.83</v>
      </c>
      <c r="L8" t="n">
        <v>7</v>
      </c>
      <c r="M8" t="n">
        <v>0</v>
      </c>
      <c r="N8" t="n">
        <v>6.36</v>
      </c>
      <c r="O8" t="n">
        <v>7410.59</v>
      </c>
      <c r="P8" t="n">
        <v>77.3</v>
      </c>
      <c r="Q8" t="n">
        <v>198.04</v>
      </c>
      <c r="R8" t="n">
        <v>33.58</v>
      </c>
      <c r="S8" t="n">
        <v>21.27</v>
      </c>
      <c r="T8" t="n">
        <v>3421.72</v>
      </c>
      <c r="U8" t="n">
        <v>0.63</v>
      </c>
      <c r="V8" t="n">
        <v>0.77</v>
      </c>
      <c r="W8" t="n">
        <v>0.14</v>
      </c>
      <c r="X8" t="n">
        <v>0.21</v>
      </c>
      <c r="Y8" t="n">
        <v>0.5</v>
      </c>
      <c r="Z8" t="n">
        <v>10</v>
      </c>
      <c r="AA8" t="n">
        <v>254.8438987697193</v>
      </c>
      <c r="AB8" t="n">
        <v>348.6886652158946</v>
      </c>
      <c r="AC8" t="n">
        <v>315.410308395409</v>
      </c>
      <c r="AD8" t="n">
        <v>254843.8987697194</v>
      </c>
      <c r="AE8" t="n">
        <v>348688.6652158946</v>
      </c>
      <c r="AF8" t="n">
        <v>1.618783143255477e-06</v>
      </c>
      <c r="AG8" t="n">
        <v>16</v>
      </c>
      <c r="AH8" t="n">
        <v>315410.308395409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4.0461</v>
      </c>
      <c r="E2" t="n">
        <v>24.72</v>
      </c>
      <c r="F2" t="n">
        <v>18.56</v>
      </c>
      <c r="G2" t="n">
        <v>7.63</v>
      </c>
      <c r="H2" t="n">
        <v>0.13</v>
      </c>
      <c r="I2" t="n">
        <v>146</v>
      </c>
      <c r="J2" t="n">
        <v>133.21</v>
      </c>
      <c r="K2" t="n">
        <v>46.47</v>
      </c>
      <c r="L2" t="n">
        <v>1</v>
      </c>
      <c r="M2" t="n">
        <v>144</v>
      </c>
      <c r="N2" t="n">
        <v>20.75</v>
      </c>
      <c r="O2" t="n">
        <v>16663.42</v>
      </c>
      <c r="P2" t="n">
        <v>201.75</v>
      </c>
      <c r="Q2" t="n">
        <v>198.05</v>
      </c>
      <c r="R2" t="n">
        <v>119.89</v>
      </c>
      <c r="S2" t="n">
        <v>21.27</v>
      </c>
      <c r="T2" t="n">
        <v>45905.36</v>
      </c>
      <c r="U2" t="n">
        <v>0.18</v>
      </c>
      <c r="V2" t="n">
        <v>0.65</v>
      </c>
      <c r="W2" t="n">
        <v>0.34</v>
      </c>
      <c r="X2" t="n">
        <v>2.97</v>
      </c>
      <c r="Y2" t="n">
        <v>0.5</v>
      </c>
      <c r="Z2" t="n">
        <v>10</v>
      </c>
      <c r="AA2" t="n">
        <v>595.3967728441096</v>
      </c>
      <c r="AB2" t="n">
        <v>814.6481316570939</v>
      </c>
      <c r="AC2" t="n">
        <v>736.899257337574</v>
      </c>
      <c r="AD2" t="n">
        <v>595396.7728441096</v>
      </c>
      <c r="AE2" t="n">
        <v>814648.1316570939</v>
      </c>
      <c r="AF2" t="n">
        <v>1.006602519158028e-06</v>
      </c>
      <c r="AG2" t="n">
        <v>22</v>
      </c>
      <c r="AH2" t="n">
        <v>736899.257337574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4.7802</v>
      </c>
      <c r="E3" t="n">
        <v>20.92</v>
      </c>
      <c r="F3" t="n">
        <v>16.92</v>
      </c>
      <c r="G3" t="n">
        <v>15.15</v>
      </c>
      <c r="H3" t="n">
        <v>0.26</v>
      </c>
      <c r="I3" t="n">
        <v>67</v>
      </c>
      <c r="J3" t="n">
        <v>134.55</v>
      </c>
      <c r="K3" t="n">
        <v>46.47</v>
      </c>
      <c r="L3" t="n">
        <v>2</v>
      </c>
      <c r="M3" t="n">
        <v>65</v>
      </c>
      <c r="N3" t="n">
        <v>21.09</v>
      </c>
      <c r="O3" t="n">
        <v>16828.84</v>
      </c>
      <c r="P3" t="n">
        <v>182.95</v>
      </c>
      <c r="Q3" t="n">
        <v>198.06</v>
      </c>
      <c r="R3" t="n">
        <v>68.34999999999999</v>
      </c>
      <c r="S3" t="n">
        <v>21.27</v>
      </c>
      <c r="T3" t="n">
        <v>20530.24</v>
      </c>
      <c r="U3" t="n">
        <v>0.31</v>
      </c>
      <c r="V3" t="n">
        <v>0.72</v>
      </c>
      <c r="W3" t="n">
        <v>0.21</v>
      </c>
      <c r="X3" t="n">
        <v>1.32</v>
      </c>
      <c r="Y3" t="n">
        <v>0.5</v>
      </c>
      <c r="Z3" t="n">
        <v>10</v>
      </c>
      <c r="AA3" t="n">
        <v>478.6926500370087</v>
      </c>
      <c r="AB3" t="n">
        <v>654.9684022098919</v>
      </c>
      <c r="AC3" t="n">
        <v>592.4591371569051</v>
      </c>
      <c r="AD3" t="n">
        <v>478692.6500370087</v>
      </c>
      <c r="AE3" t="n">
        <v>654968.4022098919</v>
      </c>
      <c r="AF3" t="n">
        <v>1.189234413899608e-06</v>
      </c>
      <c r="AG3" t="n">
        <v>19</v>
      </c>
      <c r="AH3" t="n">
        <v>592459.137156905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5.0415</v>
      </c>
      <c r="E4" t="n">
        <v>19.84</v>
      </c>
      <c r="F4" t="n">
        <v>16.46</v>
      </c>
      <c r="G4" t="n">
        <v>22.44</v>
      </c>
      <c r="H4" t="n">
        <v>0.39</v>
      </c>
      <c r="I4" t="n">
        <v>44</v>
      </c>
      <c r="J4" t="n">
        <v>135.9</v>
      </c>
      <c r="K4" t="n">
        <v>46.47</v>
      </c>
      <c r="L4" t="n">
        <v>3</v>
      </c>
      <c r="M4" t="n">
        <v>42</v>
      </c>
      <c r="N4" t="n">
        <v>21.43</v>
      </c>
      <c r="O4" t="n">
        <v>16994.64</v>
      </c>
      <c r="P4" t="n">
        <v>177.22</v>
      </c>
      <c r="Q4" t="n">
        <v>198.04</v>
      </c>
      <c r="R4" t="n">
        <v>54.3</v>
      </c>
      <c r="S4" t="n">
        <v>21.27</v>
      </c>
      <c r="T4" t="n">
        <v>13615.61</v>
      </c>
      <c r="U4" t="n">
        <v>0.39</v>
      </c>
      <c r="V4" t="n">
        <v>0.74</v>
      </c>
      <c r="W4" t="n">
        <v>0.17</v>
      </c>
      <c r="X4" t="n">
        <v>0.86</v>
      </c>
      <c r="Y4" t="n">
        <v>0.5</v>
      </c>
      <c r="Z4" t="n">
        <v>10</v>
      </c>
      <c r="AA4" t="n">
        <v>445.5374375811567</v>
      </c>
      <c r="AB4" t="n">
        <v>609.6039778230542</v>
      </c>
      <c r="AC4" t="n">
        <v>551.4242297641775</v>
      </c>
      <c r="AD4" t="n">
        <v>445537.4375811567</v>
      </c>
      <c r="AE4" t="n">
        <v>609603.9778230542</v>
      </c>
      <c r="AF4" t="n">
        <v>1.254241516604927e-06</v>
      </c>
      <c r="AG4" t="n">
        <v>18</v>
      </c>
      <c r="AH4" t="n">
        <v>551424.2297641776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5.1726</v>
      </c>
      <c r="E5" t="n">
        <v>19.33</v>
      </c>
      <c r="F5" t="n">
        <v>16.25</v>
      </c>
      <c r="G5" t="n">
        <v>29.55</v>
      </c>
      <c r="H5" t="n">
        <v>0.52</v>
      </c>
      <c r="I5" t="n">
        <v>33</v>
      </c>
      <c r="J5" t="n">
        <v>137.25</v>
      </c>
      <c r="K5" t="n">
        <v>46.47</v>
      </c>
      <c r="L5" t="n">
        <v>4</v>
      </c>
      <c r="M5" t="n">
        <v>31</v>
      </c>
      <c r="N5" t="n">
        <v>21.78</v>
      </c>
      <c r="O5" t="n">
        <v>17160.92</v>
      </c>
      <c r="P5" t="n">
        <v>174.2</v>
      </c>
      <c r="Q5" t="n">
        <v>198.04</v>
      </c>
      <c r="R5" t="n">
        <v>47.97</v>
      </c>
      <c r="S5" t="n">
        <v>21.27</v>
      </c>
      <c r="T5" t="n">
        <v>10508.57</v>
      </c>
      <c r="U5" t="n">
        <v>0.44</v>
      </c>
      <c r="V5" t="n">
        <v>0.75</v>
      </c>
      <c r="W5" t="n">
        <v>0.16</v>
      </c>
      <c r="X5" t="n">
        <v>0.66</v>
      </c>
      <c r="Y5" t="n">
        <v>0.5</v>
      </c>
      <c r="Z5" t="n">
        <v>10</v>
      </c>
      <c r="AA5" t="n">
        <v>424.7943623464056</v>
      </c>
      <c r="AB5" t="n">
        <v>581.2223871669744</v>
      </c>
      <c r="AC5" t="n">
        <v>525.7513382865013</v>
      </c>
      <c r="AD5" t="n">
        <v>424794.3623464056</v>
      </c>
      <c r="AE5" t="n">
        <v>581222.3871669744</v>
      </c>
      <c r="AF5" t="n">
        <v>1.286857020488078e-06</v>
      </c>
      <c r="AG5" t="n">
        <v>17</v>
      </c>
      <c r="AH5" t="n">
        <v>525751.3382865014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5.2658</v>
      </c>
      <c r="E6" t="n">
        <v>18.99</v>
      </c>
      <c r="F6" t="n">
        <v>16.1</v>
      </c>
      <c r="G6" t="n">
        <v>37.16</v>
      </c>
      <c r="H6" t="n">
        <v>0.64</v>
      </c>
      <c r="I6" t="n">
        <v>26</v>
      </c>
      <c r="J6" t="n">
        <v>138.6</v>
      </c>
      <c r="K6" t="n">
        <v>46.47</v>
      </c>
      <c r="L6" t="n">
        <v>5</v>
      </c>
      <c r="M6" t="n">
        <v>24</v>
      </c>
      <c r="N6" t="n">
        <v>22.13</v>
      </c>
      <c r="O6" t="n">
        <v>17327.69</v>
      </c>
      <c r="P6" t="n">
        <v>171.97</v>
      </c>
      <c r="Q6" t="n">
        <v>198.05</v>
      </c>
      <c r="R6" t="n">
        <v>43.13</v>
      </c>
      <c r="S6" t="n">
        <v>21.27</v>
      </c>
      <c r="T6" t="n">
        <v>8125.13</v>
      </c>
      <c r="U6" t="n">
        <v>0.49</v>
      </c>
      <c r="V6" t="n">
        <v>0.75</v>
      </c>
      <c r="W6" t="n">
        <v>0.15</v>
      </c>
      <c r="X6" t="n">
        <v>0.51</v>
      </c>
      <c r="Y6" t="n">
        <v>0.5</v>
      </c>
      <c r="Z6" t="n">
        <v>10</v>
      </c>
      <c r="AA6" t="n">
        <v>417.3249676692365</v>
      </c>
      <c r="AB6" t="n">
        <v>571.0024318432351</v>
      </c>
      <c r="AC6" t="n">
        <v>516.5067611550625</v>
      </c>
      <c r="AD6" t="n">
        <v>417324.9676692365</v>
      </c>
      <c r="AE6" t="n">
        <v>571002.431843235</v>
      </c>
      <c r="AF6" t="n">
        <v>1.310043633469845e-06</v>
      </c>
      <c r="AG6" t="n">
        <v>17</v>
      </c>
      <c r="AH6" t="n">
        <v>516506.7611550625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5.3203</v>
      </c>
      <c r="E7" t="n">
        <v>18.8</v>
      </c>
      <c r="F7" t="n">
        <v>16.02</v>
      </c>
      <c r="G7" t="n">
        <v>43.68</v>
      </c>
      <c r="H7" t="n">
        <v>0.76</v>
      </c>
      <c r="I7" t="n">
        <v>22</v>
      </c>
      <c r="J7" t="n">
        <v>139.95</v>
      </c>
      <c r="K7" t="n">
        <v>46.47</v>
      </c>
      <c r="L7" t="n">
        <v>6</v>
      </c>
      <c r="M7" t="n">
        <v>20</v>
      </c>
      <c r="N7" t="n">
        <v>22.49</v>
      </c>
      <c r="O7" t="n">
        <v>17494.97</v>
      </c>
      <c r="P7" t="n">
        <v>170.54</v>
      </c>
      <c r="Q7" t="n">
        <v>198.04</v>
      </c>
      <c r="R7" t="n">
        <v>40.36</v>
      </c>
      <c r="S7" t="n">
        <v>21.27</v>
      </c>
      <c r="T7" t="n">
        <v>6757.68</v>
      </c>
      <c r="U7" t="n">
        <v>0.53</v>
      </c>
      <c r="V7" t="n">
        <v>0.76</v>
      </c>
      <c r="W7" t="n">
        <v>0.15</v>
      </c>
      <c r="X7" t="n">
        <v>0.42</v>
      </c>
      <c r="Y7" t="n">
        <v>0.5</v>
      </c>
      <c r="Z7" t="n">
        <v>10</v>
      </c>
      <c r="AA7" t="n">
        <v>412.9826627102187</v>
      </c>
      <c r="AB7" t="n">
        <v>565.0610986293324</v>
      </c>
      <c r="AC7" t="n">
        <v>511.1324604443811</v>
      </c>
      <c r="AD7" t="n">
        <v>412982.6627102187</v>
      </c>
      <c r="AE7" t="n">
        <v>565061.0986293324</v>
      </c>
      <c r="AF7" t="n">
        <v>1.323602328829355e-06</v>
      </c>
      <c r="AG7" t="n">
        <v>17</v>
      </c>
      <c r="AH7" t="n">
        <v>511132.4604443811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5.3671</v>
      </c>
      <c r="E8" t="n">
        <v>18.63</v>
      </c>
      <c r="F8" t="n">
        <v>15.93</v>
      </c>
      <c r="G8" t="n">
        <v>50.32</v>
      </c>
      <c r="H8" t="n">
        <v>0.88</v>
      </c>
      <c r="I8" t="n">
        <v>19</v>
      </c>
      <c r="J8" t="n">
        <v>141.31</v>
      </c>
      <c r="K8" t="n">
        <v>46.47</v>
      </c>
      <c r="L8" t="n">
        <v>7</v>
      </c>
      <c r="M8" t="n">
        <v>17</v>
      </c>
      <c r="N8" t="n">
        <v>22.85</v>
      </c>
      <c r="O8" t="n">
        <v>17662.75</v>
      </c>
      <c r="P8" t="n">
        <v>168.69</v>
      </c>
      <c r="Q8" t="n">
        <v>198.05</v>
      </c>
      <c r="R8" t="n">
        <v>37.45</v>
      </c>
      <c r="S8" t="n">
        <v>21.27</v>
      </c>
      <c r="T8" t="n">
        <v>5318.35</v>
      </c>
      <c r="U8" t="n">
        <v>0.57</v>
      </c>
      <c r="V8" t="n">
        <v>0.76</v>
      </c>
      <c r="W8" t="n">
        <v>0.14</v>
      </c>
      <c r="X8" t="n">
        <v>0.34</v>
      </c>
      <c r="Y8" t="n">
        <v>0.5</v>
      </c>
      <c r="Z8" t="n">
        <v>10</v>
      </c>
      <c r="AA8" t="n">
        <v>408.6028459989452</v>
      </c>
      <c r="AB8" t="n">
        <v>559.0684401810919</v>
      </c>
      <c r="AC8" t="n">
        <v>505.7117329076916</v>
      </c>
      <c r="AD8" t="n">
        <v>408602.8459989452</v>
      </c>
      <c r="AE8" t="n">
        <v>559068.4401810919</v>
      </c>
      <c r="AF8" t="n">
        <v>1.335245392000457e-06</v>
      </c>
      <c r="AG8" t="n">
        <v>17</v>
      </c>
      <c r="AH8" t="n">
        <v>505711.7329076916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5.4009</v>
      </c>
      <c r="E9" t="n">
        <v>18.52</v>
      </c>
      <c r="F9" t="n">
        <v>15.9</v>
      </c>
      <c r="G9" t="n">
        <v>59.62</v>
      </c>
      <c r="H9" t="n">
        <v>0.99</v>
      </c>
      <c r="I9" t="n">
        <v>16</v>
      </c>
      <c r="J9" t="n">
        <v>142.68</v>
      </c>
      <c r="K9" t="n">
        <v>46.47</v>
      </c>
      <c r="L9" t="n">
        <v>8</v>
      </c>
      <c r="M9" t="n">
        <v>14</v>
      </c>
      <c r="N9" t="n">
        <v>23.21</v>
      </c>
      <c r="O9" t="n">
        <v>17831.04</v>
      </c>
      <c r="P9" t="n">
        <v>167.57</v>
      </c>
      <c r="Q9" t="n">
        <v>198.05</v>
      </c>
      <c r="R9" t="n">
        <v>36.85</v>
      </c>
      <c r="S9" t="n">
        <v>21.27</v>
      </c>
      <c r="T9" t="n">
        <v>5034.69</v>
      </c>
      <c r="U9" t="n">
        <v>0.58</v>
      </c>
      <c r="V9" t="n">
        <v>0.76</v>
      </c>
      <c r="W9" t="n">
        <v>0.13</v>
      </c>
      <c r="X9" t="n">
        <v>0.31</v>
      </c>
      <c r="Y9" t="n">
        <v>0.5</v>
      </c>
      <c r="Z9" t="n">
        <v>10</v>
      </c>
      <c r="AA9" t="n">
        <v>405.8526538186204</v>
      </c>
      <c r="AB9" t="n">
        <v>555.3055059100554</v>
      </c>
      <c r="AC9" t="n">
        <v>502.3079278021715</v>
      </c>
      <c r="AD9" t="n">
        <v>405852.6538186204</v>
      </c>
      <c r="AE9" t="n">
        <v>555305.5059100555</v>
      </c>
      <c r="AF9" t="n">
        <v>1.343654270957364e-06</v>
      </c>
      <c r="AG9" t="n">
        <v>17</v>
      </c>
      <c r="AH9" t="n">
        <v>502307.9278021715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5.4131</v>
      </c>
      <c r="E10" t="n">
        <v>18.47</v>
      </c>
      <c r="F10" t="n">
        <v>15.88</v>
      </c>
      <c r="G10" t="n">
        <v>63.54</v>
      </c>
      <c r="H10" t="n">
        <v>1.11</v>
      </c>
      <c r="I10" t="n">
        <v>15</v>
      </c>
      <c r="J10" t="n">
        <v>144.05</v>
      </c>
      <c r="K10" t="n">
        <v>46.47</v>
      </c>
      <c r="L10" t="n">
        <v>9</v>
      </c>
      <c r="M10" t="n">
        <v>13</v>
      </c>
      <c r="N10" t="n">
        <v>23.58</v>
      </c>
      <c r="O10" t="n">
        <v>17999.83</v>
      </c>
      <c r="P10" t="n">
        <v>166.42</v>
      </c>
      <c r="Q10" t="n">
        <v>198.04</v>
      </c>
      <c r="R10" t="n">
        <v>36.39</v>
      </c>
      <c r="S10" t="n">
        <v>21.27</v>
      </c>
      <c r="T10" t="n">
        <v>4806.71</v>
      </c>
      <c r="U10" t="n">
        <v>0.58</v>
      </c>
      <c r="V10" t="n">
        <v>0.76</v>
      </c>
      <c r="W10" t="n">
        <v>0.13</v>
      </c>
      <c r="X10" t="n">
        <v>0.29</v>
      </c>
      <c r="Y10" t="n">
        <v>0.5</v>
      </c>
      <c r="Z10" t="n">
        <v>10</v>
      </c>
      <c r="AA10" t="n">
        <v>404.0799930363198</v>
      </c>
      <c r="AB10" t="n">
        <v>552.8800732234374</v>
      </c>
      <c r="AC10" t="n">
        <v>500.1139750070482</v>
      </c>
      <c r="AD10" t="n">
        <v>404079.9930363198</v>
      </c>
      <c r="AE10" t="n">
        <v>552880.0732234374</v>
      </c>
      <c r="AF10" t="n">
        <v>1.346689428450686e-06</v>
      </c>
      <c r="AG10" t="n">
        <v>17</v>
      </c>
      <c r="AH10" t="n">
        <v>500113.9750070482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5.4451</v>
      </c>
      <c r="E11" t="n">
        <v>18.36</v>
      </c>
      <c r="F11" t="n">
        <v>15.83</v>
      </c>
      <c r="G11" t="n">
        <v>73.06999999999999</v>
      </c>
      <c r="H11" t="n">
        <v>1.22</v>
      </c>
      <c r="I11" t="n">
        <v>13</v>
      </c>
      <c r="J11" t="n">
        <v>145.42</v>
      </c>
      <c r="K11" t="n">
        <v>46.47</v>
      </c>
      <c r="L11" t="n">
        <v>10</v>
      </c>
      <c r="M11" t="n">
        <v>11</v>
      </c>
      <c r="N11" t="n">
        <v>23.95</v>
      </c>
      <c r="O11" t="n">
        <v>18169.15</v>
      </c>
      <c r="P11" t="n">
        <v>165.52</v>
      </c>
      <c r="Q11" t="n">
        <v>198.04</v>
      </c>
      <c r="R11" t="n">
        <v>34.59</v>
      </c>
      <c r="S11" t="n">
        <v>21.27</v>
      </c>
      <c r="T11" t="n">
        <v>3916.94</v>
      </c>
      <c r="U11" t="n">
        <v>0.61</v>
      </c>
      <c r="V11" t="n">
        <v>0.77</v>
      </c>
      <c r="W11" t="n">
        <v>0.13</v>
      </c>
      <c r="X11" t="n">
        <v>0.24</v>
      </c>
      <c r="Y11" t="n">
        <v>0.5</v>
      </c>
      <c r="Z11" t="n">
        <v>10</v>
      </c>
      <c r="AA11" t="n">
        <v>391.6942096003543</v>
      </c>
      <c r="AB11" t="n">
        <v>535.9332979041488</v>
      </c>
      <c r="AC11" t="n">
        <v>484.7845761392838</v>
      </c>
      <c r="AD11" t="n">
        <v>391694.2096003543</v>
      </c>
      <c r="AE11" t="n">
        <v>535933.2979041488</v>
      </c>
      <c r="AF11" t="n">
        <v>1.354650497285627e-06</v>
      </c>
      <c r="AG11" t="n">
        <v>16</v>
      </c>
      <c r="AH11" t="n">
        <v>484784.5761392838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5.4565</v>
      </c>
      <c r="E12" t="n">
        <v>18.33</v>
      </c>
      <c r="F12" t="n">
        <v>15.82</v>
      </c>
      <c r="G12" t="n">
        <v>79.09999999999999</v>
      </c>
      <c r="H12" t="n">
        <v>1.33</v>
      </c>
      <c r="I12" t="n">
        <v>12</v>
      </c>
      <c r="J12" t="n">
        <v>146.8</v>
      </c>
      <c r="K12" t="n">
        <v>46.47</v>
      </c>
      <c r="L12" t="n">
        <v>11</v>
      </c>
      <c r="M12" t="n">
        <v>10</v>
      </c>
      <c r="N12" t="n">
        <v>24.33</v>
      </c>
      <c r="O12" t="n">
        <v>18338.99</v>
      </c>
      <c r="P12" t="n">
        <v>164.46</v>
      </c>
      <c r="Q12" t="n">
        <v>198.04</v>
      </c>
      <c r="R12" t="n">
        <v>34.4</v>
      </c>
      <c r="S12" t="n">
        <v>21.27</v>
      </c>
      <c r="T12" t="n">
        <v>3829.41</v>
      </c>
      <c r="U12" t="n">
        <v>0.62</v>
      </c>
      <c r="V12" t="n">
        <v>0.77</v>
      </c>
      <c r="W12" t="n">
        <v>0.12</v>
      </c>
      <c r="X12" t="n">
        <v>0.23</v>
      </c>
      <c r="Y12" t="n">
        <v>0.5</v>
      </c>
      <c r="Z12" t="n">
        <v>10</v>
      </c>
      <c r="AA12" t="n">
        <v>390.1107909001609</v>
      </c>
      <c r="AB12" t="n">
        <v>533.7667945830415</v>
      </c>
      <c r="AC12" t="n">
        <v>482.8248408544365</v>
      </c>
      <c r="AD12" t="n">
        <v>390110.7909001609</v>
      </c>
      <c r="AE12" t="n">
        <v>533766.7945830415</v>
      </c>
      <c r="AF12" t="n">
        <v>1.357486628058075e-06</v>
      </c>
      <c r="AG12" t="n">
        <v>16</v>
      </c>
      <c r="AH12" t="n">
        <v>482824.8408544365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5.4721</v>
      </c>
      <c r="E13" t="n">
        <v>18.27</v>
      </c>
      <c r="F13" t="n">
        <v>15.79</v>
      </c>
      <c r="G13" t="n">
        <v>86.15000000000001</v>
      </c>
      <c r="H13" t="n">
        <v>1.43</v>
      </c>
      <c r="I13" t="n">
        <v>11</v>
      </c>
      <c r="J13" t="n">
        <v>148.18</v>
      </c>
      <c r="K13" t="n">
        <v>46.47</v>
      </c>
      <c r="L13" t="n">
        <v>12</v>
      </c>
      <c r="M13" t="n">
        <v>9</v>
      </c>
      <c r="N13" t="n">
        <v>24.71</v>
      </c>
      <c r="O13" t="n">
        <v>18509.36</v>
      </c>
      <c r="P13" t="n">
        <v>163.43</v>
      </c>
      <c r="Q13" t="n">
        <v>198.04</v>
      </c>
      <c r="R13" t="n">
        <v>33.5</v>
      </c>
      <c r="S13" t="n">
        <v>21.27</v>
      </c>
      <c r="T13" t="n">
        <v>3383.72</v>
      </c>
      <c r="U13" t="n">
        <v>0.63</v>
      </c>
      <c r="V13" t="n">
        <v>0.77</v>
      </c>
      <c r="W13" t="n">
        <v>0.13</v>
      </c>
      <c r="X13" t="n">
        <v>0.2</v>
      </c>
      <c r="Y13" t="n">
        <v>0.5</v>
      </c>
      <c r="Z13" t="n">
        <v>10</v>
      </c>
      <c r="AA13" t="n">
        <v>388.3047912626652</v>
      </c>
      <c r="AB13" t="n">
        <v>531.295746203939</v>
      </c>
      <c r="AC13" t="n">
        <v>480.5896258644973</v>
      </c>
      <c r="AD13" t="n">
        <v>388304.7912626652</v>
      </c>
      <c r="AE13" t="n">
        <v>531295.746203939</v>
      </c>
      <c r="AF13" t="n">
        <v>1.361367649115109e-06</v>
      </c>
      <c r="AG13" t="n">
        <v>16</v>
      </c>
      <c r="AH13" t="n">
        <v>480589.6258644973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5.487</v>
      </c>
      <c r="E14" t="n">
        <v>18.23</v>
      </c>
      <c r="F14" t="n">
        <v>15.77</v>
      </c>
      <c r="G14" t="n">
        <v>94.64</v>
      </c>
      <c r="H14" t="n">
        <v>1.54</v>
      </c>
      <c r="I14" t="n">
        <v>10</v>
      </c>
      <c r="J14" t="n">
        <v>149.56</v>
      </c>
      <c r="K14" t="n">
        <v>46.47</v>
      </c>
      <c r="L14" t="n">
        <v>13</v>
      </c>
      <c r="M14" t="n">
        <v>8</v>
      </c>
      <c r="N14" t="n">
        <v>25.1</v>
      </c>
      <c r="O14" t="n">
        <v>18680.25</v>
      </c>
      <c r="P14" t="n">
        <v>162.55</v>
      </c>
      <c r="Q14" t="n">
        <v>198.04</v>
      </c>
      <c r="R14" t="n">
        <v>32.78</v>
      </c>
      <c r="S14" t="n">
        <v>21.27</v>
      </c>
      <c r="T14" t="n">
        <v>3027.46</v>
      </c>
      <c r="U14" t="n">
        <v>0.65</v>
      </c>
      <c r="V14" t="n">
        <v>0.77</v>
      </c>
      <c r="W14" t="n">
        <v>0.12</v>
      </c>
      <c r="X14" t="n">
        <v>0.18</v>
      </c>
      <c r="Y14" t="n">
        <v>0.5</v>
      </c>
      <c r="Z14" t="n">
        <v>10</v>
      </c>
      <c r="AA14" t="n">
        <v>386.7283796590829</v>
      </c>
      <c r="AB14" t="n">
        <v>529.138830301546</v>
      </c>
      <c r="AC14" t="n">
        <v>478.6385629885783</v>
      </c>
      <c r="AD14" t="n">
        <v>386728.3796590829</v>
      </c>
      <c r="AE14" t="n">
        <v>529138.830301546</v>
      </c>
      <c r="AF14" t="n">
        <v>1.365074521791379e-06</v>
      </c>
      <c r="AG14" t="n">
        <v>16</v>
      </c>
      <c r="AH14" t="n">
        <v>478638.5629885783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5.4835</v>
      </c>
      <c r="E15" t="n">
        <v>18.24</v>
      </c>
      <c r="F15" t="n">
        <v>15.78</v>
      </c>
      <c r="G15" t="n">
        <v>94.7</v>
      </c>
      <c r="H15" t="n">
        <v>1.64</v>
      </c>
      <c r="I15" t="n">
        <v>10</v>
      </c>
      <c r="J15" t="n">
        <v>150.95</v>
      </c>
      <c r="K15" t="n">
        <v>46.47</v>
      </c>
      <c r="L15" t="n">
        <v>14</v>
      </c>
      <c r="M15" t="n">
        <v>8</v>
      </c>
      <c r="N15" t="n">
        <v>25.49</v>
      </c>
      <c r="O15" t="n">
        <v>18851.69</v>
      </c>
      <c r="P15" t="n">
        <v>162.34</v>
      </c>
      <c r="Q15" t="n">
        <v>198.05</v>
      </c>
      <c r="R15" t="n">
        <v>33.38</v>
      </c>
      <c r="S15" t="n">
        <v>21.27</v>
      </c>
      <c r="T15" t="n">
        <v>3325.65</v>
      </c>
      <c r="U15" t="n">
        <v>0.64</v>
      </c>
      <c r="V15" t="n">
        <v>0.77</v>
      </c>
      <c r="W15" t="n">
        <v>0.12</v>
      </c>
      <c r="X15" t="n">
        <v>0.19</v>
      </c>
      <c r="Y15" t="n">
        <v>0.5</v>
      </c>
      <c r="Z15" t="n">
        <v>10</v>
      </c>
      <c r="AA15" t="n">
        <v>386.7064428491403</v>
      </c>
      <c r="AB15" t="n">
        <v>529.1088153903987</v>
      </c>
      <c r="AC15" t="n">
        <v>478.6114126584248</v>
      </c>
      <c r="AD15" t="n">
        <v>386706.4428491403</v>
      </c>
      <c r="AE15" t="n">
        <v>529108.8153903987</v>
      </c>
      <c r="AF15" t="n">
        <v>1.364203779887557e-06</v>
      </c>
      <c r="AG15" t="n">
        <v>16</v>
      </c>
      <c r="AH15" t="n">
        <v>478611.4126584248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5.499</v>
      </c>
      <c r="E16" t="n">
        <v>18.19</v>
      </c>
      <c r="F16" t="n">
        <v>15.76</v>
      </c>
      <c r="G16" t="n">
        <v>105.07</v>
      </c>
      <c r="H16" t="n">
        <v>1.74</v>
      </c>
      <c r="I16" t="n">
        <v>9</v>
      </c>
      <c r="J16" t="n">
        <v>152.35</v>
      </c>
      <c r="K16" t="n">
        <v>46.47</v>
      </c>
      <c r="L16" t="n">
        <v>15</v>
      </c>
      <c r="M16" t="n">
        <v>7</v>
      </c>
      <c r="N16" t="n">
        <v>25.88</v>
      </c>
      <c r="O16" t="n">
        <v>19023.66</v>
      </c>
      <c r="P16" t="n">
        <v>161.4</v>
      </c>
      <c r="Q16" t="n">
        <v>198.05</v>
      </c>
      <c r="R16" t="n">
        <v>32.44</v>
      </c>
      <c r="S16" t="n">
        <v>21.27</v>
      </c>
      <c r="T16" t="n">
        <v>2862.27</v>
      </c>
      <c r="U16" t="n">
        <v>0.66</v>
      </c>
      <c r="V16" t="n">
        <v>0.77</v>
      </c>
      <c r="W16" t="n">
        <v>0.12</v>
      </c>
      <c r="X16" t="n">
        <v>0.17</v>
      </c>
      <c r="Y16" t="n">
        <v>0.5</v>
      </c>
      <c r="Z16" t="n">
        <v>10</v>
      </c>
      <c r="AA16" t="n">
        <v>385.0536723898715</v>
      </c>
      <c r="AB16" t="n">
        <v>526.8474219329406</v>
      </c>
      <c r="AC16" t="n">
        <v>476.5658434186608</v>
      </c>
      <c r="AD16" t="n">
        <v>385053.6723898715</v>
      </c>
      <c r="AE16" t="n">
        <v>526847.4219329406</v>
      </c>
      <c r="AF16" t="n">
        <v>1.368059922604482e-06</v>
      </c>
      <c r="AG16" t="n">
        <v>16</v>
      </c>
      <c r="AH16" t="n">
        <v>476565.8434186608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5.5007</v>
      </c>
      <c r="E17" t="n">
        <v>18.18</v>
      </c>
      <c r="F17" t="n">
        <v>15.75</v>
      </c>
      <c r="G17" t="n">
        <v>105.03</v>
      </c>
      <c r="H17" t="n">
        <v>1.84</v>
      </c>
      <c r="I17" t="n">
        <v>9</v>
      </c>
      <c r="J17" t="n">
        <v>153.75</v>
      </c>
      <c r="K17" t="n">
        <v>46.47</v>
      </c>
      <c r="L17" t="n">
        <v>16</v>
      </c>
      <c r="M17" t="n">
        <v>7</v>
      </c>
      <c r="N17" t="n">
        <v>26.28</v>
      </c>
      <c r="O17" t="n">
        <v>19196.18</v>
      </c>
      <c r="P17" t="n">
        <v>160.12</v>
      </c>
      <c r="Q17" t="n">
        <v>198.04</v>
      </c>
      <c r="R17" t="n">
        <v>32.25</v>
      </c>
      <c r="S17" t="n">
        <v>21.27</v>
      </c>
      <c r="T17" t="n">
        <v>2769.71</v>
      </c>
      <c r="U17" t="n">
        <v>0.66</v>
      </c>
      <c r="V17" t="n">
        <v>0.77</v>
      </c>
      <c r="W17" t="n">
        <v>0.12</v>
      </c>
      <c r="X17" t="n">
        <v>0.16</v>
      </c>
      <c r="Y17" t="n">
        <v>0.5</v>
      </c>
      <c r="Z17" t="n">
        <v>10</v>
      </c>
      <c r="AA17" t="n">
        <v>383.6762104692412</v>
      </c>
      <c r="AB17" t="n">
        <v>524.9627177638032</v>
      </c>
      <c r="AC17" t="n">
        <v>474.8610127702269</v>
      </c>
      <c r="AD17" t="n">
        <v>383676.2104692412</v>
      </c>
      <c r="AE17" t="n">
        <v>524962.7177638032</v>
      </c>
      <c r="AF17" t="n">
        <v>1.368482854386338e-06</v>
      </c>
      <c r="AG17" t="n">
        <v>16</v>
      </c>
      <c r="AH17" t="n">
        <v>474861.0127702269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5.5228</v>
      </c>
      <c r="E18" t="n">
        <v>18.11</v>
      </c>
      <c r="F18" t="n">
        <v>15.71</v>
      </c>
      <c r="G18" t="n">
        <v>117.81</v>
      </c>
      <c r="H18" t="n">
        <v>1.94</v>
      </c>
      <c r="I18" t="n">
        <v>8</v>
      </c>
      <c r="J18" t="n">
        <v>155.15</v>
      </c>
      <c r="K18" t="n">
        <v>46.47</v>
      </c>
      <c r="L18" t="n">
        <v>17</v>
      </c>
      <c r="M18" t="n">
        <v>6</v>
      </c>
      <c r="N18" t="n">
        <v>26.68</v>
      </c>
      <c r="O18" t="n">
        <v>19369.26</v>
      </c>
      <c r="P18" t="n">
        <v>159.57</v>
      </c>
      <c r="Q18" t="n">
        <v>198.05</v>
      </c>
      <c r="R18" t="n">
        <v>30.81</v>
      </c>
      <c r="S18" t="n">
        <v>21.27</v>
      </c>
      <c r="T18" t="n">
        <v>2053.24</v>
      </c>
      <c r="U18" t="n">
        <v>0.6899999999999999</v>
      </c>
      <c r="V18" t="n">
        <v>0.77</v>
      </c>
      <c r="W18" t="n">
        <v>0.12</v>
      </c>
      <c r="X18" t="n">
        <v>0.11</v>
      </c>
      <c r="Y18" t="n">
        <v>0.5</v>
      </c>
      <c r="Z18" t="n">
        <v>10</v>
      </c>
      <c r="AA18" t="n">
        <v>382.073146917791</v>
      </c>
      <c r="AB18" t="n">
        <v>522.7693354905364</v>
      </c>
      <c r="AC18" t="n">
        <v>472.8769638226894</v>
      </c>
      <c r="AD18" t="n">
        <v>382073.1469177909</v>
      </c>
      <c r="AE18" t="n">
        <v>522769.3354905364</v>
      </c>
      <c r="AF18" t="n">
        <v>1.37398096755047e-06</v>
      </c>
      <c r="AG18" t="n">
        <v>16</v>
      </c>
      <c r="AH18" t="n">
        <v>472876.9638226894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5.5133</v>
      </c>
      <c r="E19" t="n">
        <v>18.14</v>
      </c>
      <c r="F19" t="n">
        <v>15.74</v>
      </c>
      <c r="G19" t="n">
        <v>118.05</v>
      </c>
      <c r="H19" t="n">
        <v>2.04</v>
      </c>
      <c r="I19" t="n">
        <v>8</v>
      </c>
      <c r="J19" t="n">
        <v>156.56</v>
      </c>
      <c r="K19" t="n">
        <v>46.47</v>
      </c>
      <c r="L19" t="n">
        <v>18</v>
      </c>
      <c r="M19" t="n">
        <v>6</v>
      </c>
      <c r="N19" t="n">
        <v>27.09</v>
      </c>
      <c r="O19" t="n">
        <v>19542.89</v>
      </c>
      <c r="P19" t="n">
        <v>159.32</v>
      </c>
      <c r="Q19" t="n">
        <v>198.05</v>
      </c>
      <c r="R19" t="n">
        <v>31.85</v>
      </c>
      <c r="S19" t="n">
        <v>21.27</v>
      </c>
      <c r="T19" t="n">
        <v>2572.53</v>
      </c>
      <c r="U19" t="n">
        <v>0.67</v>
      </c>
      <c r="V19" t="n">
        <v>0.77</v>
      </c>
      <c r="W19" t="n">
        <v>0.12</v>
      </c>
      <c r="X19" t="n">
        <v>0.15</v>
      </c>
      <c r="Y19" t="n">
        <v>0.5</v>
      </c>
      <c r="Z19" t="n">
        <v>10</v>
      </c>
      <c r="AA19" t="n">
        <v>382.333602998351</v>
      </c>
      <c r="AB19" t="n">
        <v>523.1257029904699</v>
      </c>
      <c r="AC19" t="n">
        <v>473.1993201085941</v>
      </c>
      <c r="AD19" t="n">
        <v>382333.602998351</v>
      </c>
      <c r="AE19" t="n">
        <v>523125.7029904699</v>
      </c>
      <c r="AF19" t="n">
        <v>1.371617525240096e-06</v>
      </c>
      <c r="AG19" t="n">
        <v>16</v>
      </c>
      <c r="AH19" t="n">
        <v>473199.3201085941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5.5299</v>
      </c>
      <c r="E20" t="n">
        <v>18.08</v>
      </c>
      <c r="F20" t="n">
        <v>15.71</v>
      </c>
      <c r="G20" t="n">
        <v>134.68</v>
      </c>
      <c r="H20" t="n">
        <v>2.13</v>
      </c>
      <c r="I20" t="n">
        <v>7</v>
      </c>
      <c r="J20" t="n">
        <v>157.97</v>
      </c>
      <c r="K20" t="n">
        <v>46.47</v>
      </c>
      <c r="L20" t="n">
        <v>19</v>
      </c>
      <c r="M20" t="n">
        <v>5</v>
      </c>
      <c r="N20" t="n">
        <v>27.5</v>
      </c>
      <c r="O20" t="n">
        <v>19717.08</v>
      </c>
      <c r="P20" t="n">
        <v>157.28</v>
      </c>
      <c r="Q20" t="n">
        <v>198.04</v>
      </c>
      <c r="R20" t="n">
        <v>30.97</v>
      </c>
      <c r="S20" t="n">
        <v>21.27</v>
      </c>
      <c r="T20" t="n">
        <v>2137.8</v>
      </c>
      <c r="U20" t="n">
        <v>0.6899999999999999</v>
      </c>
      <c r="V20" t="n">
        <v>0.77</v>
      </c>
      <c r="W20" t="n">
        <v>0.12</v>
      </c>
      <c r="X20" t="n">
        <v>0.12</v>
      </c>
      <c r="Y20" t="n">
        <v>0.5</v>
      </c>
      <c r="Z20" t="n">
        <v>10</v>
      </c>
      <c r="AA20" t="n">
        <v>379.534249410668</v>
      </c>
      <c r="AB20" t="n">
        <v>519.295503913038</v>
      </c>
      <c r="AC20" t="n">
        <v>469.7346698553941</v>
      </c>
      <c r="AD20" t="n">
        <v>379534.249410668</v>
      </c>
      <c r="AE20" t="n">
        <v>519295.503913038</v>
      </c>
      <c r="AF20" t="n">
        <v>1.375747329698222e-06</v>
      </c>
      <c r="AG20" t="n">
        <v>16</v>
      </c>
      <c r="AH20" t="n">
        <v>469734.6698553942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5.5357</v>
      </c>
      <c r="E21" t="n">
        <v>18.06</v>
      </c>
      <c r="F21" t="n">
        <v>15.69</v>
      </c>
      <c r="G21" t="n">
        <v>134.52</v>
      </c>
      <c r="H21" t="n">
        <v>2.22</v>
      </c>
      <c r="I21" t="n">
        <v>7</v>
      </c>
      <c r="J21" t="n">
        <v>159.39</v>
      </c>
      <c r="K21" t="n">
        <v>46.47</v>
      </c>
      <c r="L21" t="n">
        <v>20</v>
      </c>
      <c r="M21" t="n">
        <v>5</v>
      </c>
      <c r="N21" t="n">
        <v>27.92</v>
      </c>
      <c r="O21" t="n">
        <v>19891.97</v>
      </c>
      <c r="P21" t="n">
        <v>157.28</v>
      </c>
      <c r="Q21" t="n">
        <v>198.04</v>
      </c>
      <c r="R21" t="n">
        <v>30.4</v>
      </c>
      <c r="S21" t="n">
        <v>21.27</v>
      </c>
      <c r="T21" t="n">
        <v>1853.88</v>
      </c>
      <c r="U21" t="n">
        <v>0.7</v>
      </c>
      <c r="V21" t="n">
        <v>0.77</v>
      </c>
      <c r="W21" t="n">
        <v>0.12</v>
      </c>
      <c r="X21" t="n">
        <v>0.1</v>
      </c>
      <c r="Y21" t="n">
        <v>0.5</v>
      </c>
      <c r="Z21" t="n">
        <v>10</v>
      </c>
      <c r="AA21" t="n">
        <v>379.2215400882961</v>
      </c>
      <c r="AB21" t="n">
        <v>518.867641222407</v>
      </c>
      <c r="AC21" t="n">
        <v>469.347641779448</v>
      </c>
      <c r="AD21" t="n">
        <v>379221.5400882961</v>
      </c>
      <c r="AE21" t="n">
        <v>518867.641222407</v>
      </c>
      <c r="AF21" t="n">
        <v>1.377190273424555e-06</v>
      </c>
      <c r="AG21" t="n">
        <v>16</v>
      </c>
      <c r="AH21" t="n">
        <v>469347.641779448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5.5262</v>
      </c>
      <c r="E22" t="n">
        <v>18.1</v>
      </c>
      <c r="F22" t="n">
        <v>15.72</v>
      </c>
      <c r="G22" t="n">
        <v>134.78</v>
      </c>
      <c r="H22" t="n">
        <v>2.31</v>
      </c>
      <c r="I22" t="n">
        <v>7</v>
      </c>
      <c r="J22" t="n">
        <v>160.81</v>
      </c>
      <c r="K22" t="n">
        <v>46.47</v>
      </c>
      <c r="L22" t="n">
        <v>21</v>
      </c>
      <c r="M22" t="n">
        <v>5</v>
      </c>
      <c r="N22" t="n">
        <v>28.34</v>
      </c>
      <c r="O22" t="n">
        <v>20067.32</v>
      </c>
      <c r="P22" t="n">
        <v>156.61</v>
      </c>
      <c r="Q22" t="n">
        <v>198.04</v>
      </c>
      <c r="R22" t="n">
        <v>31.37</v>
      </c>
      <c r="S22" t="n">
        <v>21.27</v>
      </c>
      <c r="T22" t="n">
        <v>2337.83</v>
      </c>
      <c r="U22" t="n">
        <v>0.68</v>
      </c>
      <c r="V22" t="n">
        <v>0.77</v>
      </c>
      <c r="W22" t="n">
        <v>0.12</v>
      </c>
      <c r="X22" t="n">
        <v>0.13</v>
      </c>
      <c r="Y22" t="n">
        <v>0.5</v>
      </c>
      <c r="Z22" t="n">
        <v>10</v>
      </c>
      <c r="AA22" t="n">
        <v>379.0628885096252</v>
      </c>
      <c r="AB22" t="n">
        <v>518.6505671332558</v>
      </c>
      <c r="AC22" t="n">
        <v>469.1512849366999</v>
      </c>
      <c r="AD22" t="n">
        <v>379062.8885096252</v>
      </c>
      <c r="AE22" t="n">
        <v>518650.5671332558</v>
      </c>
      <c r="AF22" t="n">
        <v>1.374826831114182e-06</v>
      </c>
      <c r="AG22" t="n">
        <v>16</v>
      </c>
      <c r="AH22" t="n">
        <v>469151.2849366999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5.5266</v>
      </c>
      <c r="E23" t="n">
        <v>18.09</v>
      </c>
      <c r="F23" t="n">
        <v>15.72</v>
      </c>
      <c r="G23" t="n">
        <v>134.77</v>
      </c>
      <c r="H23" t="n">
        <v>2.4</v>
      </c>
      <c r="I23" t="n">
        <v>7</v>
      </c>
      <c r="J23" t="n">
        <v>162.24</v>
      </c>
      <c r="K23" t="n">
        <v>46.47</v>
      </c>
      <c r="L23" t="n">
        <v>22</v>
      </c>
      <c r="M23" t="n">
        <v>5</v>
      </c>
      <c r="N23" t="n">
        <v>28.77</v>
      </c>
      <c r="O23" t="n">
        <v>20243.25</v>
      </c>
      <c r="P23" t="n">
        <v>155.02</v>
      </c>
      <c r="Q23" t="n">
        <v>198.04</v>
      </c>
      <c r="R23" t="n">
        <v>31.36</v>
      </c>
      <c r="S23" t="n">
        <v>21.27</v>
      </c>
      <c r="T23" t="n">
        <v>2335.04</v>
      </c>
      <c r="U23" t="n">
        <v>0.68</v>
      </c>
      <c r="V23" t="n">
        <v>0.77</v>
      </c>
      <c r="W23" t="n">
        <v>0.12</v>
      </c>
      <c r="X23" t="n">
        <v>0.13</v>
      </c>
      <c r="Y23" t="n">
        <v>0.5</v>
      </c>
      <c r="Z23" t="n">
        <v>10</v>
      </c>
      <c r="AA23" t="n">
        <v>377.4813739903187</v>
      </c>
      <c r="AB23" t="n">
        <v>516.4866691964443</v>
      </c>
      <c r="AC23" t="n">
        <v>467.1939063819278</v>
      </c>
      <c r="AD23" t="n">
        <v>377481.3739903187</v>
      </c>
      <c r="AE23" t="n">
        <v>516486.6691964443</v>
      </c>
      <c r="AF23" t="n">
        <v>1.374926344474619e-06</v>
      </c>
      <c r="AG23" t="n">
        <v>16</v>
      </c>
      <c r="AH23" t="n">
        <v>467193.9063819278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5.5477</v>
      </c>
      <c r="E24" t="n">
        <v>18.03</v>
      </c>
      <c r="F24" t="n">
        <v>15.68</v>
      </c>
      <c r="G24" t="n">
        <v>156.82</v>
      </c>
      <c r="H24" t="n">
        <v>2.49</v>
      </c>
      <c r="I24" t="n">
        <v>6</v>
      </c>
      <c r="J24" t="n">
        <v>163.67</v>
      </c>
      <c r="K24" t="n">
        <v>46.47</v>
      </c>
      <c r="L24" t="n">
        <v>23</v>
      </c>
      <c r="M24" t="n">
        <v>4</v>
      </c>
      <c r="N24" t="n">
        <v>29.2</v>
      </c>
      <c r="O24" t="n">
        <v>20419.76</v>
      </c>
      <c r="P24" t="n">
        <v>154.58</v>
      </c>
      <c r="Q24" t="n">
        <v>198.04</v>
      </c>
      <c r="R24" t="n">
        <v>30.01</v>
      </c>
      <c r="S24" t="n">
        <v>21.27</v>
      </c>
      <c r="T24" t="n">
        <v>1663.11</v>
      </c>
      <c r="U24" t="n">
        <v>0.71</v>
      </c>
      <c r="V24" t="n">
        <v>0.77</v>
      </c>
      <c r="W24" t="n">
        <v>0.12</v>
      </c>
      <c r="X24" t="n">
        <v>0.09</v>
      </c>
      <c r="Y24" t="n">
        <v>0.5</v>
      </c>
      <c r="Z24" t="n">
        <v>10</v>
      </c>
      <c r="AA24" t="n">
        <v>376.0573154587505</v>
      </c>
      <c r="AB24" t="n">
        <v>514.5382094885243</v>
      </c>
      <c r="AC24" t="n">
        <v>465.4314049338514</v>
      </c>
      <c r="AD24" t="n">
        <v>376057.3154587505</v>
      </c>
      <c r="AE24" t="n">
        <v>514538.2094885243</v>
      </c>
      <c r="AF24" t="n">
        <v>1.380175674237658e-06</v>
      </c>
      <c r="AG24" t="n">
        <v>16</v>
      </c>
      <c r="AH24" t="n">
        <v>465431.4049338513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5.5401</v>
      </c>
      <c r="E25" t="n">
        <v>18.05</v>
      </c>
      <c r="F25" t="n">
        <v>15.71</v>
      </c>
      <c r="G25" t="n">
        <v>157.07</v>
      </c>
      <c r="H25" t="n">
        <v>2.58</v>
      </c>
      <c r="I25" t="n">
        <v>6</v>
      </c>
      <c r="J25" t="n">
        <v>165.1</v>
      </c>
      <c r="K25" t="n">
        <v>46.47</v>
      </c>
      <c r="L25" t="n">
        <v>24</v>
      </c>
      <c r="M25" t="n">
        <v>4</v>
      </c>
      <c r="N25" t="n">
        <v>29.64</v>
      </c>
      <c r="O25" t="n">
        <v>20596.86</v>
      </c>
      <c r="P25" t="n">
        <v>155.08</v>
      </c>
      <c r="Q25" t="n">
        <v>198.04</v>
      </c>
      <c r="R25" t="n">
        <v>30.82</v>
      </c>
      <c r="S25" t="n">
        <v>21.27</v>
      </c>
      <c r="T25" t="n">
        <v>2065.67</v>
      </c>
      <c r="U25" t="n">
        <v>0.6899999999999999</v>
      </c>
      <c r="V25" t="n">
        <v>0.77</v>
      </c>
      <c r="W25" t="n">
        <v>0.12</v>
      </c>
      <c r="X25" t="n">
        <v>0.11</v>
      </c>
      <c r="Y25" t="n">
        <v>0.5</v>
      </c>
      <c r="Z25" t="n">
        <v>10</v>
      </c>
      <c r="AA25" t="n">
        <v>376.968761556233</v>
      </c>
      <c r="AB25" t="n">
        <v>515.7852902492638</v>
      </c>
      <c r="AC25" t="n">
        <v>466.5594660570748</v>
      </c>
      <c r="AD25" t="n">
        <v>376968.761556233</v>
      </c>
      <c r="AE25" t="n">
        <v>515785.2902492638</v>
      </c>
      <c r="AF25" t="n">
        <v>1.37828492038936e-06</v>
      </c>
      <c r="AG25" t="n">
        <v>16</v>
      </c>
      <c r="AH25" t="n">
        <v>466559.4660570748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5.5409</v>
      </c>
      <c r="E26" t="n">
        <v>18.05</v>
      </c>
      <c r="F26" t="n">
        <v>15.7</v>
      </c>
      <c r="G26" t="n">
        <v>157.04</v>
      </c>
      <c r="H26" t="n">
        <v>2.66</v>
      </c>
      <c r="I26" t="n">
        <v>6</v>
      </c>
      <c r="J26" t="n">
        <v>166.54</v>
      </c>
      <c r="K26" t="n">
        <v>46.47</v>
      </c>
      <c r="L26" t="n">
        <v>25</v>
      </c>
      <c r="M26" t="n">
        <v>4</v>
      </c>
      <c r="N26" t="n">
        <v>30.08</v>
      </c>
      <c r="O26" t="n">
        <v>20774.56</v>
      </c>
      <c r="P26" t="n">
        <v>154.02</v>
      </c>
      <c r="Q26" t="n">
        <v>198.04</v>
      </c>
      <c r="R26" t="n">
        <v>30.68</v>
      </c>
      <c r="S26" t="n">
        <v>21.27</v>
      </c>
      <c r="T26" t="n">
        <v>1998.3</v>
      </c>
      <c r="U26" t="n">
        <v>0.6899999999999999</v>
      </c>
      <c r="V26" t="n">
        <v>0.77</v>
      </c>
      <c r="W26" t="n">
        <v>0.12</v>
      </c>
      <c r="X26" t="n">
        <v>0.11</v>
      </c>
      <c r="Y26" t="n">
        <v>0.5</v>
      </c>
      <c r="Z26" t="n">
        <v>10</v>
      </c>
      <c r="AA26" t="n">
        <v>375.8551112068644</v>
      </c>
      <c r="AB26" t="n">
        <v>514.2615447104718</v>
      </c>
      <c r="AC26" t="n">
        <v>465.1811446539147</v>
      </c>
      <c r="AD26" t="n">
        <v>375855.1112068644</v>
      </c>
      <c r="AE26" t="n">
        <v>514261.5447104717</v>
      </c>
      <c r="AF26" t="n">
        <v>1.378483947110233e-06</v>
      </c>
      <c r="AG26" t="n">
        <v>16</v>
      </c>
      <c r="AH26" t="n">
        <v>465181.1446539147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5.5452</v>
      </c>
      <c r="E27" t="n">
        <v>18.03</v>
      </c>
      <c r="F27" t="n">
        <v>15.69</v>
      </c>
      <c r="G27" t="n">
        <v>156.9</v>
      </c>
      <c r="H27" t="n">
        <v>2.74</v>
      </c>
      <c r="I27" t="n">
        <v>6</v>
      </c>
      <c r="J27" t="n">
        <v>167.99</v>
      </c>
      <c r="K27" t="n">
        <v>46.47</v>
      </c>
      <c r="L27" t="n">
        <v>26</v>
      </c>
      <c r="M27" t="n">
        <v>4</v>
      </c>
      <c r="N27" t="n">
        <v>30.52</v>
      </c>
      <c r="O27" t="n">
        <v>20952.87</v>
      </c>
      <c r="P27" t="n">
        <v>152.57</v>
      </c>
      <c r="Q27" t="n">
        <v>198.04</v>
      </c>
      <c r="R27" t="n">
        <v>30.34</v>
      </c>
      <c r="S27" t="n">
        <v>21.27</v>
      </c>
      <c r="T27" t="n">
        <v>1827.81</v>
      </c>
      <c r="U27" t="n">
        <v>0.7</v>
      </c>
      <c r="V27" t="n">
        <v>0.77</v>
      </c>
      <c r="W27" t="n">
        <v>0.12</v>
      </c>
      <c r="X27" t="n">
        <v>0.1</v>
      </c>
      <c r="Y27" t="n">
        <v>0.5</v>
      </c>
      <c r="Z27" t="n">
        <v>10</v>
      </c>
      <c r="AA27" t="n">
        <v>374.2234106181974</v>
      </c>
      <c r="AB27" t="n">
        <v>512.028979979508</v>
      </c>
      <c r="AC27" t="n">
        <v>463.1616527674498</v>
      </c>
      <c r="AD27" t="n">
        <v>374223.4106181973</v>
      </c>
      <c r="AE27" t="n">
        <v>512028.979979508</v>
      </c>
      <c r="AF27" t="n">
        <v>1.379553715734929e-06</v>
      </c>
      <c r="AG27" t="n">
        <v>16</v>
      </c>
      <c r="AH27" t="n">
        <v>463161.6527674499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5.5562</v>
      </c>
      <c r="E28" t="n">
        <v>18</v>
      </c>
      <c r="F28" t="n">
        <v>15.68</v>
      </c>
      <c r="G28" t="n">
        <v>188.18</v>
      </c>
      <c r="H28" t="n">
        <v>2.82</v>
      </c>
      <c r="I28" t="n">
        <v>5</v>
      </c>
      <c r="J28" t="n">
        <v>169.44</v>
      </c>
      <c r="K28" t="n">
        <v>46.47</v>
      </c>
      <c r="L28" t="n">
        <v>27</v>
      </c>
      <c r="M28" t="n">
        <v>3</v>
      </c>
      <c r="N28" t="n">
        <v>30.97</v>
      </c>
      <c r="O28" t="n">
        <v>21131.78</v>
      </c>
      <c r="P28" t="n">
        <v>150.22</v>
      </c>
      <c r="Q28" t="n">
        <v>198.04</v>
      </c>
      <c r="R28" t="n">
        <v>30.04</v>
      </c>
      <c r="S28" t="n">
        <v>21.27</v>
      </c>
      <c r="T28" t="n">
        <v>1680.92</v>
      </c>
      <c r="U28" t="n">
        <v>0.71</v>
      </c>
      <c r="V28" t="n">
        <v>0.77</v>
      </c>
      <c r="W28" t="n">
        <v>0.12</v>
      </c>
      <c r="X28" t="n">
        <v>0.09</v>
      </c>
      <c r="Y28" t="n">
        <v>0.5</v>
      </c>
      <c r="Z28" t="n">
        <v>10</v>
      </c>
      <c r="AA28" t="n">
        <v>371.456207250643</v>
      </c>
      <c r="AB28" t="n">
        <v>508.2427702516235</v>
      </c>
      <c r="AC28" t="n">
        <v>459.736793582016</v>
      </c>
      <c r="AD28" t="n">
        <v>371456.207250643</v>
      </c>
      <c r="AE28" t="n">
        <v>508242.7702516235</v>
      </c>
      <c r="AF28" t="n">
        <v>1.38229033314694e-06</v>
      </c>
      <c r="AG28" t="n">
        <v>16</v>
      </c>
      <c r="AH28" t="n">
        <v>459736.793582016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5.5579</v>
      </c>
      <c r="E29" t="n">
        <v>17.99</v>
      </c>
      <c r="F29" t="n">
        <v>15.68</v>
      </c>
      <c r="G29" t="n">
        <v>188.11</v>
      </c>
      <c r="H29" t="n">
        <v>2.9</v>
      </c>
      <c r="I29" t="n">
        <v>5</v>
      </c>
      <c r="J29" t="n">
        <v>170.9</v>
      </c>
      <c r="K29" t="n">
        <v>46.47</v>
      </c>
      <c r="L29" t="n">
        <v>28</v>
      </c>
      <c r="M29" t="n">
        <v>3</v>
      </c>
      <c r="N29" t="n">
        <v>31.43</v>
      </c>
      <c r="O29" t="n">
        <v>21311.32</v>
      </c>
      <c r="P29" t="n">
        <v>150.95</v>
      </c>
      <c r="Q29" t="n">
        <v>198.04</v>
      </c>
      <c r="R29" t="n">
        <v>29.74</v>
      </c>
      <c r="S29" t="n">
        <v>21.27</v>
      </c>
      <c r="T29" t="n">
        <v>1531.8</v>
      </c>
      <c r="U29" t="n">
        <v>0.72</v>
      </c>
      <c r="V29" t="n">
        <v>0.77</v>
      </c>
      <c r="W29" t="n">
        <v>0.12</v>
      </c>
      <c r="X29" t="n">
        <v>0.08</v>
      </c>
      <c r="Y29" t="n">
        <v>0.5</v>
      </c>
      <c r="Z29" t="n">
        <v>10</v>
      </c>
      <c r="AA29" t="n">
        <v>372.1062556543645</v>
      </c>
      <c r="AB29" t="n">
        <v>509.1321951557068</v>
      </c>
      <c r="AC29" t="n">
        <v>460.5413330215692</v>
      </c>
      <c r="AD29" t="n">
        <v>372106.2556543645</v>
      </c>
      <c r="AE29" t="n">
        <v>509132.1951557068</v>
      </c>
      <c r="AF29" t="n">
        <v>1.382713264928796e-06</v>
      </c>
      <c r="AG29" t="n">
        <v>16</v>
      </c>
      <c r="AH29" t="n">
        <v>460541.3330215692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5.556</v>
      </c>
      <c r="E30" t="n">
        <v>18</v>
      </c>
      <c r="F30" t="n">
        <v>15.68</v>
      </c>
      <c r="G30" t="n">
        <v>188.19</v>
      </c>
      <c r="H30" t="n">
        <v>2.98</v>
      </c>
      <c r="I30" t="n">
        <v>5</v>
      </c>
      <c r="J30" t="n">
        <v>172.36</v>
      </c>
      <c r="K30" t="n">
        <v>46.47</v>
      </c>
      <c r="L30" t="n">
        <v>29</v>
      </c>
      <c r="M30" t="n">
        <v>3</v>
      </c>
      <c r="N30" t="n">
        <v>31.89</v>
      </c>
      <c r="O30" t="n">
        <v>21491.47</v>
      </c>
      <c r="P30" t="n">
        <v>151.2</v>
      </c>
      <c r="Q30" t="n">
        <v>198.04</v>
      </c>
      <c r="R30" t="n">
        <v>30.06</v>
      </c>
      <c r="S30" t="n">
        <v>21.27</v>
      </c>
      <c r="T30" t="n">
        <v>1694.99</v>
      </c>
      <c r="U30" t="n">
        <v>0.71</v>
      </c>
      <c r="V30" t="n">
        <v>0.77</v>
      </c>
      <c r="W30" t="n">
        <v>0.12</v>
      </c>
      <c r="X30" t="n">
        <v>0.09</v>
      </c>
      <c r="Y30" t="n">
        <v>0.5</v>
      </c>
      <c r="Z30" t="n">
        <v>10</v>
      </c>
      <c r="AA30" t="n">
        <v>372.4237090630683</v>
      </c>
      <c r="AB30" t="n">
        <v>509.5665489145514</v>
      </c>
      <c r="AC30" t="n">
        <v>460.934232667289</v>
      </c>
      <c r="AD30" t="n">
        <v>372423.7090630683</v>
      </c>
      <c r="AE30" t="n">
        <v>509566.5489145514</v>
      </c>
      <c r="AF30" t="n">
        <v>1.382240576466721e-06</v>
      </c>
      <c r="AG30" t="n">
        <v>16</v>
      </c>
      <c r="AH30" t="n">
        <v>460934.232667289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5.5564</v>
      </c>
      <c r="E31" t="n">
        <v>18</v>
      </c>
      <c r="F31" t="n">
        <v>15.68</v>
      </c>
      <c r="G31" t="n">
        <v>188.17</v>
      </c>
      <c r="H31" t="n">
        <v>3.06</v>
      </c>
      <c r="I31" t="n">
        <v>5</v>
      </c>
      <c r="J31" t="n">
        <v>173.82</v>
      </c>
      <c r="K31" t="n">
        <v>46.47</v>
      </c>
      <c r="L31" t="n">
        <v>30</v>
      </c>
      <c r="M31" t="n">
        <v>3</v>
      </c>
      <c r="N31" t="n">
        <v>32.36</v>
      </c>
      <c r="O31" t="n">
        <v>21672.25</v>
      </c>
      <c r="P31" t="n">
        <v>151.28</v>
      </c>
      <c r="Q31" t="n">
        <v>198.04</v>
      </c>
      <c r="R31" t="n">
        <v>29.96</v>
      </c>
      <c r="S31" t="n">
        <v>21.27</v>
      </c>
      <c r="T31" t="n">
        <v>1642.7</v>
      </c>
      <c r="U31" t="n">
        <v>0.71</v>
      </c>
      <c r="V31" t="n">
        <v>0.77</v>
      </c>
      <c r="W31" t="n">
        <v>0.12</v>
      </c>
      <c r="X31" t="n">
        <v>0.09</v>
      </c>
      <c r="Y31" t="n">
        <v>0.5</v>
      </c>
      <c r="Z31" t="n">
        <v>10</v>
      </c>
      <c r="AA31" t="n">
        <v>372.4867585800577</v>
      </c>
      <c r="AB31" t="n">
        <v>509.6528160452447</v>
      </c>
      <c r="AC31" t="n">
        <v>461.0122665841055</v>
      </c>
      <c r="AD31" t="n">
        <v>372486.7585800577</v>
      </c>
      <c r="AE31" t="n">
        <v>509652.8160452447</v>
      </c>
      <c r="AF31" t="n">
        <v>1.382340089827158e-06</v>
      </c>
      <c r="AG31" t="n">
        <v>16</v>
      </c>
      <c r="AH31" t="n">
        <v>461012.2665841056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5.5613</v>
      </c>
      <c r="E32" t="n">
        <v>17.98</v>
      </c>
      <c r="F32" t="n">
        <v>15.66</v>
      </c>
      <c r="G32" t="n">
        <v>187.98</v>
      </c>
      <c r="H32" t="n">
        <v>3.14</v>
      </c>
      <c r="I32" t="n">
        <v>5</v>
      </c>
      <c r="J32" t="n">
        <v>175.29</v>
      </c>
      <c r="K32" t="n">
        <v>46.47</v>
      </c>
      <c r="L32" t="n">
        <v>31</v>
      </c>
      <c r="M32" t="n">
        <v>3</v>
      </c>
      <c r="N32" t="n">
        <v>32.83</v>
      </c>
      <c r="O32" t="n">
        <v>21853.67</v>
      </c>
      <c r="P32" t="n">
        <v>150.87</v>
      </c>
      <c r="Q32" t="n">
        <v>198.04</v>
      </c>
      <c r="R32" t="n">
        <v>29.4</v>
      </c>
      <c r="S32" t="n">
        <v>21.27</v>
      </c>
      <c r="T32" t="n">
        <v>1363.87</v>
      </c>
      <c r="U32" t="n">
        <v>0.72</v>
      </c>
      <c r="V32" t="n">
        <v>0.77</v>
      </c>
      <c r="W32" t="n">
        <v>0.12</v>
      </c>
      <c r="X32" t="n">
        <v>0.07000000000000001</v>
      </c>
      <c r="Y32" t="n">
        <v>0.5</v>
      </c>
      <c r="Z32" t="n">
        <v>10</v>
      </c>
      <c r="AA32" t="n">
        <v>371.8160481290261</v>
      </c>
      <c r="AB32" t="n">
        <v>508.7351204164865</v>
      </c>
      <c r="AC32" t="n">
        <v>460.1821545381622</v>
      </c>
      <c r="AD32" t="n">
        <v>371816.0481290261</v>
      </c>
      <c r="AE32" t="n">
        <v>508735.1204164865</v>
      </c>
      <c r="AF32" t="n">
        <v>1.383559128492509e-06</v>
      </c>
      <c r="AG32" t="n">
        <v>16</v>
      </c>
      <c r="AH32" t="n">
        <v>460182.1545381622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5.5561</v>
      </c>
      <c r="E33" t="n">
        <v>18</v>
      </c>
      <c r="F33" t="n">
        <v>15.68</v>
      </c>
      <c r="G33" t="n">
        <v>188.18</v>
      </c>
      <c r="H33" t="n">
        <v>3.21</v>
      </c>
      <c r="I33" t="n">
        <v>5</v>
      </c>
      <c r="J33" t="n">
        <v>176.77</v>
      </c>
      <c r="K33" t="n">
        <v>46.47</v>
      </c>
      <c r="L33" t="n">
        <v>32</v>
      </c>
      <c r="M33" t="n">
        <v>3</v>
      </c>
      <c r="N33" t="n">
        <v>33.3</v>
      </c>
      <c r="O33" t="n">
        <v>22035.73</v>
      </c>
      <c r="P33" t="n">
        <v>149.94</v>
      </c>
      <c r="Q33" t="n">
        <v>198.04</v>
      </c>
      <c r="R33" t="n">
        <v>30.01</v>
      </c>
      <c r="S33" t="n">
        <v>21.27</v>
      </c>
      <c r="T33" t="n">
        <v>1670.21</v>
      </c>
      <c r="U33" t="n">
        <v>0.71</v>
      </c>
      <c r="V33" t="n">
        <v>0.77</v>
      </c>
      <c r="W33" t="n">
        <v>0.12</v>
      </c>
      <c r="X33" t="n">
        <v>0.09</v>
      </c>
      <c r="Y33" t="n">
        <v>0.5</v>
      </c>
      <c r="Z33" t="n">
        <v>10</v>
      </c>
      <c r="AA33" t="n">
        <v>371.1857679026038</v>
      </c>
      <c r="AB33" t="n">
        <v>507.8727432046943</v>
      </c>
      <c r="AC33" t="n">
        <v>459.4020813971094</v>
      </c>
      <c r="AD33" t="n">
        <v>371185.7679026038</v>
      </c>
      <c r="AE33" t="n">
        <v>507872.7432046943</v>
      </c>
      <c r="AF33" t="n">
        <v>1.382265454806831e-06</v>
      </c>
      <c r="AG33" t="n">
        <v>16</v>
      </c>
      <c r="AH33" t="n">
        <v>459402.0813971094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5.5561</v>
      </c>
      <c r="E34" t="n">
        <v>18</v>
      </c>
      <c r="F34" t="n">
        <v>15.68</v>
      </c>
      <c r="G34" t="n">
        <v>188.18</v>
      </c>
      <c r="H34" t="n">
        <v>3.28</v>
      </c>
      <c r="I34" t="n">
        <v>5</v>
      </c>
      <c r="J34" t="n">
        <v>178.25</v>
      </c>
      <c r="K34" t="n">
        <v>46.47</v>
      </c>
      <c r="L34" t="n">
        <v>33</v>
      </c>
      <c r="M34" t="n">
        <v>1</v>
      </c>
      <c r="N34" t="n">
        <v>33.79</v>
      </c>
      <c r="O34" t="n">
        <v>22218.44</v>
      </c>
      <c r="P34" t="n">
        <v>149.14</v>
      </c>
      <c r="Q34" t="n">
        <v>198.04</v>
      </c>
      <c r="R34" t="n">
        <v>29.92</v>
      </c>
      <c r="S34" t="n">
        <v>21.27</v>
      </c>
      <c r="T34" t="n">
        <v>1621.55</v>
      </c>
      <c r="U34" t="n">
        <v>0.71</v>
      </c>
      <c r="V34" t="n">
        <v>0.77</v>
      </c>
      <c r="W34" t="n">
        <v>0.12</v>
      </c>
      <c r="X34" t="n">
        <v>0.09</v>
      </c>
      <c r="Y34" t="n">
        <v>0.5</v>
      </c>
      <c r="Z34" t="n">
        <v>10</v>
      </c>
      <c r="AA34" t="n">
        <v>370.4022026583557</v>
      </c>
      <c r="AB34" t="n">
        <v>506.8006346690552</v>
      </c>
      <c r="AC34" t="n">
        <v>458.4322933953979</v>
      </c>
      <c r="AD34" t="n">
        <v>370402.2026583557</v>
      </c>
      <c r="AE34" t="n">
        <v>506800.6346690552</v>
      </c>
      <c r="AF34" t="n">
        <v>1.382265454806831e-06</v>
      </c>
      <c r="AG34" t="n">
        <v>16</v>
      </c>
      <c r="AH34" t="n">
        <v>458432.293395398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5.5579</v>
      </c>
      <c r="E35" t="n">
        <v>17.99</v>
      </c>
      <c r="F35" t="n">
        <v>15.68</v>
      </c>
      <c r="G35" t="n">
        <v>188.11</v>
      </c>
      <c r="H35" t="n">
        <v>3.36</v>
      </c>
      <c r="I35" t="n">
        <v>5</v>
      </c>
      <c r="J35" t="n">
        <v>179.74</v>
      </c>
      <c r="K35" t="n">
        <v>46.47</v>
      </c>
      <c r="L35" t="n">
        <v>34</v>
      </c>
      <c r="M35" t="n">
        <v>1</v>
      </c>
      <c r="N35" t="n">
        <v>34.27</v>
      </c>
      <c r="O35" t="n">
        <v>22401.81</v>
      </c>
      <c r="P35" t="n">
        <v>149.12</v>
      </c>
      <c r="Q35" t="n">
        <v>198.04</v>
      </c>
      <c r="R35" t="n">
        <v>29.68</v>
      </c>
      <c r="S35" t="n">
        <v>21.27</v>
      </c>
      <c r="T35" t="n">
        <v>1502.86</v>
      </c>
      <c r="U35" t="n">
        <v>0.72</v>
      </c>
      <c r="V35" t="n">
        <v>0.77</v>
      </c>
      <c r="W35" t="n">
        <v>0.12</v>
      </c>
      <c r="X35" t="n">
        <v>0.08</v>
      </c>
      <c r="Y35" t="n">
        <v>0.5</v>
      </c>
      <c r="Z35" t="n">
        <v>10</v>
      </c>
      <c r="AA35" t="n">
        <v>370.3144306525591</v>
      </c>
      <c r="AB35" t="n">
        <v>506.6805411384968</v>
      </c>
      <c r="AC35" t="n">
        <v>458.3236614228436</v>
      </c>
      <c r="AD35" t="n">
        <v>370314.430652559</v>
      </c>
      <c r="AE35" t="n">
        <v>506680.5411384968</v>
      </c>
      <c r="AF35" t="n">
        <v>1.382713264928796e-06</v>
      </c>
      <c r="AG35" t="n">
        <v>16</v>
      </c>
      <c r="AH35" t="n">
        <v>458323.6614228436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5.5568</v>
      </c>
      <c r="E36" t="n">
        <v>18</v>
      </c>
      <c r="F36" t="n">
        <v>15.68</v>
      </c>
      <c r="G36" t="n">
        <v>188.15</v>
      </c>
      <c r="H36" t="n">
        <v>3.43</v>
      </c>
      <c r="I36" t="n">
        <v>5</v>
      </c>
      <c r="J36" t="n">
        <v>181.23</v>
      </c>
      <c r="K36" t="n">
        <v>46.47</v>
      </c>
      <c r="L36" t="n">
        <v>35</v>
      </c>
      <c r="M36" t="n">
        <v>1</v>
      </c>
      <c r="N36" t="n">
        <v>34.76</v>
      </c>
      <c r="O36" t="n">
        <v>22585.84</v>
      </c>
      <c r="P36" t="n">
        <v>149.22</v>
      </c>
      <c r="Q36" t="n">
        <v>198.04</v>
      </c>
      <c r="R36" t="n">
        <v>29.87</v>
      </c>
      <c r="S36" t="n">
        <v>21.27</v>
      </c>
      <c r="T36" t="n">
        <v>1597.33</v>
      </c>
      <c r="U36" t="n">
        <v>0.71</v>
      </c>
      <c r="V36" t="n">
        <v>0.77</v>
      </c>
      <c r="W36" t="n">
        <v>0.12</v>
      </c>
      <c r="X36" t="n">
        <v>0.09</v>
      </c>
      <c r="Y36" t="n">
        <v>0.5</v>
      </c>
      <c r="Z36" t="n">
        <v>10</v>
      </c>
      <c r="AA36" t="n">
        <v>370.4540260331066</v>
      </c>
      <c r="AB36" t="n">
        <v>506.8715416966753</v>
      </c>
      <c r="AC36" t="n">
        <v>458.4964331558206</v>
      </c>
      <c r="AD36" t="n">
        <v>370454.0260331066</v>
      </c>
      <c r="AE36" t="n">
        <v>506871.5416966752</v>
      </c>
      <c r="AF36" t="n">
        <v>1.382439603187595e-06</v>
      </c>
      <c r="AG36" t="n">
        <v>16</v>
      </c>
      <c r="AH36" t="n">
        <v>458496.4331558206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5.5568</v>
      </c>
      <c r="E37" t="n">
        <v>18</v>
      </c>
      <c r="F37" t="n">
        <v>15.68</v>
      </c>
      <c r="G37" t="n">
        <v>188.15</v>
      </c>
      <c r="H37" t="n">
        <v>3.5</v>
      </c>
      <c r="I37" t="n">
        <v>5</v>
      </c>
      <c r="J37" t="n">
        <v>182.73</v>
      </c>
      <c r="K37" t="n">
        <v>46.47</v>
      </c>
      <c r="L37" t="n">
        <v>36</v>
      </c>
      <c r="M37" t="n">
        <v>1</v>
      </c>
      <c r="N37" t="n">
        <v>35.26</v>
      </c>
      <c r="O37" t="n">
        <v>22770.67</v>
      </c>
      <c r="P37" t="n">
        <v>149.13</v>
      </c>
      <c r="Q37" t="n">
        <v>198.04</v>
      </c>
      <c r="R37" t="n">
        <v>29.82</v>
      </c>
      <c r="S37" t="n">
        <v>21.27</v>
      </c>
      <c r="T37" t="n">
        <v>1572.91</v>
      </c>
      <c r="U37" t="n">
        <v>0.71</v>
      </c>
      <c r="V37" t="n">
        <v>0.77</v>
      </c>
      <c r="W37" t="n">
        <v>0.12</v>
      </c>
      <c r="X37" t="n">
        <v>0.09</v>
      </c>
      <c r="Y37" t="n">
        <v>0.5</v>
      </c>
      <c r="Z37" t="n">
        <v>10</v>
      </c>
      <c r="AA37" t="n">
        <v>370.3658860476785</v>
      </c>
      <c r="AB37" t="n">
        <v>506.7509446801509</v>
      </c>
      <c r="AC37" t="n">
        <v>458.3873457492944</v>
      </c>
      <c r="AD37" t="n">
        <v>370365.8860476785</v>
      </c>
      <c r="AE37" t="n">
        <v>506750.9446801509</v>
      </c>
      <c r="AF37" t="n">
        <v>1.382439603187595e-06</v>
      </c>
      <c r="AG37" t="n">
        <v>16</v>
      </c>
      <c r="AH37" t="n">
        <v>458387.3457492944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5.5576</v>
      </c>
      <c r="E38" t="n">
        <v>17.99</v>
      </c>
      <c r="F38" t="n">
        <v>15.68</v>
      </c>
      <c r="G38" t="n">
        <v>188.12</v>
      </c>
      <c r="H38" t="n">
        <v>3.56</v>
      </c>
      <c r="I38" t="n">
        <v>5</v>
      </c>
      <c r="J38" t="n">
        <v>184.23</v>
      </c>
      <c r="K38" t="n">
        <v>46.47</v>
      </c>
      <c r="L38" t="n">
        <v>37</v>
      </c>
      <c r="M38" t="n">
        <v>0</v>
      </c>
      <c r="N38" t="n">
        <v>35.77</v>
      </c>
      <c r="O38" t="n">
        <v>22956.06</v>
      </c>
      <c r="P38" t="n">
        <v>148.96</v>
      </c>
      <c r="Q38" t="n">
        <v>198.04</v>
      </c>
      <c r="R38" t="n">
        <v>29.73</v>
      </c>
      <c r="S38" t="n">
        <v>21.27</v>
      </c>
      <c r="T38" t="n">
        <v>1526.83</v>
      </c>
      <c r="U38" t="n">
        <v>0.72</v>
      </c>
      <c r="V38" t="n">
        <v>0.77</v>
      </c>
      <c r="W38" t="n">
        <v>0.12</v>
      </c>
      <c r="X38" t="n">
        <v>0.08</v>
      </c>
      <c r="Y38" t="n">
        <v>0.5</v>
      </c>
      <c r="Z38" t="n">
        <v>10</v>
      </c>
      <c r="AA38" t="n">
        <v>370.1691206460151</v>
      </c>
      <c r="AB38" t="n">
        <v>506.4817215769183</v>
      </c>
      <c r="AC38" t="n">
        <v>458.1438169211772</v>
      </c>
      <c r="AD38" t="n">
        <v>370169.1206460152</v>
      </c>
      <c r="AE38" t="n">
        <v>506481.7215769183</v>
      </c>
      <c r="AF38" t="n">
        <v>1.382638629908468e-06</v>
      </c>
      <c r="AG38" t="n">
        <v>16</v>
      </c>
      <c r="AH38" t="n">
        <v>458143.8169211772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3.8453</v>
      </c>
      <c r="E2" t="n">
        <v>26.01</v>
      </c>
      <c r="F2" t="n">
        <v>18.84</v>
      </c>
      <c r="G2" t="n">
        <v>7.07</v>
      </c>
      <c r="H2" t="n">
        <v>0.12</v>
      </c>
      <c r="I2" t="n">
        <v>160</v>
      </c>
      <c r="J2" t="n">
        <v>150.44</v>
      </c>
      <c r="K2" t="n">
        <v>49.1</v>
      </c>
      <c r="L2" t="n">
        <v>1</v>
      </c>
      <c r="M2" t="n">
        <v>158</v>
      </c>
      <c r="N2" t="n">
        <v>25.34</v>
      </c>
      <c r="O2" t="n">
        <v>18787.76</v>
      </c>
      <c r="P2" t="n">
        <v>221.8</v>
      </c>
      <c r="Q2" t="n">
        <v>198.11</v>
      </c>
      <c r="R2" t="n">
        <v>128.81</v>
      </c>
      <c r="S2" t="n">
        <v>21.27</v>
      </c>
      <c r="T2" t="n">
        <v>50295.09</v>
      </c>
      <c r="U2" t="n">
        <v>0.17</v>
      </c>
      <c r="V2" t="n">
        <v>0.64</v>
      </c>
      <c r="W2" t="n">
        <v>0.35</v>
      </c>
      <c r="X2" t="n">
        <v>3.24</v>
      </c>
      <c r="Y2" t="n">
        <v>0.5</v>
      </c>
      <c r="Z2" t="n">
        <v>10</v>
      </c>
      <c r="AA2" t="n">
        <v>665.9509134419109</v>
      </c>
      <c r="AB2" t="n">
        <v>911.1834194520104</v>
      </c>
      <c r="AC2" t="n">
        <v>824.2213527534709</v>
      </c>
      <c r="AD2" t="n">
        <v>665950.9134419109</v>
      </c>
      <c r="AE2" t="n">
        <v>911183.4194520104</v>
      </c>
      <c r="AF2" t="n">
        <v>9.373232839218201e-07</v>
      </c>
      <c r="AG2" t="n">
        <v>23</v>
      </c>
      <c r="AH2" t="n">
        <v>824221.3527534709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4.6398</v>
      </c>
      <c r="E3" t="n">
        <v>21.55</v>
      </c>
      <c r="F3" t="n">
        <v>17.05</v>
      </c>
      <c r="G3" t="n">
        <v>14.01</v>
      </c>
      <c r="H3" t="n">
        <v>0.23</v>
      </c>
      <c r="I3" t="n">
        <v>73</v>
      </c>
      <c r="J3" t="n">
        <v>151.83</v>
      </c>
      <c r="K3" t="n">
        <v>49.1</v>
      </c>
      <c r="L3" t="n">
        <v>2</v>
      </c>
      <c r="M3" t="n">
        <v>71</v>
      </c>
      <c r="N3" t="n">
        <v>25.73</v>
      </c>
      <c r="O3" t="n">
        <v>18959.54</v>
      </c>
      <c r="P3" t="n">
        <v>199.93</v>
      </c>
      <c r="Q3" t="n">
        <v>198.06</v>
      </c>
      <c r="R3" t="n">
        <v>72.61</v>
      </c>
      <c r="S3" t="n">
        <v>21.27</v>
      </c>
      <c r="T3" t="n">
        <v>22626.86</v>
      </c>
      <c r="U3" t="n">
        <v>0.29</v>
      </c>
      <c r="V3" t="n">
        <v>0.71</v>
      </c>
      <c r="W3" t="n">
        <v>0.22</v>
      </c>
      <c r="X3" t="n">
        <v>1.45</v>
      </c>
      <c r="Y3" t="n">
        <v>0.5</v>
      </c>
      <c r="Z3" t="n">
        <v>10</v>
      </c>
      <c r="AA3" t="n">
        <v>516.5570843015745</v>
      </c>
      <c r="AB3" t="n">
        <v>706.7761916316153</v>
      </c>
      <c r="AC3" t="n">
        <v>639.3224638689084</v>
      </c>
      <c r="AD3" t="n">
        <v>516557.0843015745</v>
      </c>
      <c r="AE3" t="n">
        <v>706776.1916316154</v>
      </c>
      <c r="AF3" t="n">
        <v>1.130989148503488e-06</v>
      </c>
      <c r="AG3" t="n">
        <v>19</v>
      </c>
      <c r="AH3" t="n">
        <v>639322.4638689084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4.9285</v>
      </c>
      <c r="E4" t="n">
        <v>20.29</v>
      </c>
      <c r="F4" t="n">
        <v>16.55</v>
      </c>
      <c r="G4" t="n">
        <v>20.68</v>
      </c>
      <c r="H4" t="n">
        <v>0.35</v>
      </c>
      <c r="I4" t="n">
        <v>48</v>
      </c>
      <c r="J4" t="n">
        <v>153.23</v>
      </c>
      <c r="K4" t="n">
        <v>49.1</v>
      </c>
      <c r="L4" t="n">
        <v>3</v>
      </c>
      <c r="M4" t="n">
        <v>46</v>
      </c>
      <c r="N4" t="n">
        <v>26.13</v>
      </c>
      <c r="O4" t="n">
        <v>19131.85</v>
      </c>
      <c r="P4" t="n">
        <v>193.44</v>
      </c>
      <c r="Q4" t="n">
        <v>198.06</v>
      </c>
      <c r="R4" t="n">
        <v>56.94</v>
      </c>
      <c r="S4" t="n">
        <v>21.27</v>
      </c>
      <c r="T4" t="n">
        <v>14920.24</v>
      </c>
      <c r="U4" t="n">
        <v>0.37</v>
      </c>
      <c r="V4" t="n">
        <v>0.73</v>
      </c>
      <c r="W4" t="n">
        <v>0.18</v>
      </c>
      <c r="X4" t="n">
        <v>0.95</v>
      </c>
      <c r="Y4" t="n">
        <v>0.5</v>
      </c>
      <c r="Z4" t="n">
        <v>10</v>
      </c>
      <c r="AA4" t="n">
        <v>477.9020913247535</v>
      </c>
      <c r="AB4" t="n">
        <v>653.8867249027954</v>
      </c>
      <c r="AC4" t="n">
        <v>591.4806936138541</v>
      </c>
      <c r="AD4" t="n">
        <v>477902.0913247535</v>
      </c>
      <c r="AE4" t="n">
        <v>653886.7249027954</v>
      </c>
      <c r="AF4" t="n">
        <v>1.201362131643484e-06</v>
      </c>
      <c r="AG4" t="n">
        <v>18</v>
      </c>
      <c r="AH4" t="n">
        <v>591480.6936138541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5.1334</v>
      </c>
      <c r="E5" t="n">
        <v>19.48</v>
      </c>
      <c r="F5" t="n">
        <v>16.13</v>
      </c>
      <c r="G5" t="n">
        <v>27.66</v>
      </c>
      <c r="H5" t="n">
        <v>0.46</v>
      </c>
      <c r="I5" t="n">
        <v>35</v>
      </c>
      <c r="J5" t="n">
        <v>154.63</v>
      </c>
      <c r="K5" t="n">
        <v>49.1</v>
      </c>
      <c r="L5" t="n">
        <v>4</v>
      </c>
      <c r="M5" t="n">
        <v>33</v>
      </c>
      <c r="N5" t="n">
        <v>26.53</v>
      </c>
      <c r="O5" t="n">
        <v>19304.72</v>
      </c>
      <c r="P5" t="n">
        <v>187.88</v>
      </c>
      <c r="Q5" t="n">
        <v>198.06</v>
      </c>
      <c r="R5" t="n">
        <v>43.85</v>
      </c>
      <c r="S5" t="n">
        <v>21.27</v>
      </c>
      <c r="T5" t="n">
        <v>8439.790000000001</v>
      </c>
      <c r="U5" t="n">
        <v>0.48</v>
      </c>
      <c r="V5" t="n">
        <v>0.75</v>
      </c>
      <c r="W5" t="n">
        <v>0.15</v>
      </c>
      <c r="X5" t="n">
        <v>0.54</v>
      </c>
      <c r="Y5" t="n">
        <v>0.5</v>
      </c>
      <c r="Z5" t="n">
        <v>10</v>
      </c>
      <c r="AA5" t="n">
        <v>448.1706494361452</v>
      </c>
      <c r="AB5" t="n">
        <v>613.2068544521575</v>
      </c>
      <c r="AC5" t="n">
        <v>554.6832529044684</v>
      </c>
      <c r="AD5" t="n">
        <v>448170.6494361452</v>
      </c>
      <c r="AE5" t="n">
        <v>613206.8544521575</v>
      </c>
      <c r="AF5" t="n">
        <v>1.251308180293936e-06</v>
      </c>
      <c r="AG5" t="n">
        <v>17</v>
      </c>
      <c r="AH5" t="n">
        <v>554683.2529044684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5.1883</v>
      </c>
      <c r="E6" t="n">
        <v>19.27</v>
      </c>
      <c r="F6" t="n">
        <v>16.14</v>
      </c>
      <c r="G6" t="n">
        <v>34.59</v>
      </c>
      <c r="H6" t="n">
        <v>0.57</v>
      </c>
      <c r="I6" t="n">
        <v>28</v>
      </c>
      <c r="J6" t="n">
        <v>156.03</v>
      </c>
      <c r="K6" t="n">
        <v>49.1</v>
      </c>
      <c r="L6" t="n">
        <v>5</v>
      </c>
      <c r="M6" t="n">
        <v>26</v>
      </c>
      <c r="N6" t="n">
        <v>26.94</v>
      </c>
      <c r="O6" t="n">
        <v>19478.15</v>
      </c>
      <c r="P6" t="n">
        <v>187.46</v>
      </c>
      <c r="Q6" t="n">
        <v>198.05</v>
      </c>
      <c r="R6" t="n">
        <v>44.39</v>
      </c>
      <c r="S6" t="n">
        <v>21.27</v>
      </c>
      <c r="T6" t="n">
        <v>8741.75</v>
      </c>
      <c r="U6" t="n">
        <v>0.48</v>
      </c>
      <c r="V6" t="n">
        <v>0.75</v>
      </c>
      <c r="W6" t="n">
        <v>0.15</v>
      </c>
      <c r="X6" t="n">
        <v>0.55</v>
      </c>
      <c r="Y6" t="n">
        <v>0.5</v>
      </c>
      <c r="Z6" t="n">
        <v>10</v>
      </c>
      <c r="AA6" t="n">
        <v>444.8644880857489</v>
      </c>
      <c r="AB6" t="n">
        <v>608.6832186350007</v>
      </c>
      <c r="AC6" t="n">
        <v>550.5913465407383</v>
      </c>
      <c r="AD6" t="n">
        <v>444864.4880857489</v>
      </c>
      <c r="AE6" t="n">
        <v>608683.2186350006</v>
      </c>
      <c r="AF6" t="n">
        <v>1.264690503724437e-06</v>
      </c>
      <c r="AG6" t="n">
        <v>17</v>
      </c>
      <c r="AH6" t="n">
        <v>550591.3465407382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5.2449</v>
      </c>
      <c r="E7" t="n">
        <v>19.07</v>
      </c>
      <c r="F7" t="n">
        <v>16.06</v>
      </c>
      <c r="G7" t="n">
        <v>40.14</v>
      </c>
      <c r="H7" t="n">
        <v>0.67</v>
      </c>
      <c r="I7" t="n">
        <v>24</v>
      </c>
      <c r="J7" t="n">
        <v>157.44</v>
      </c>
      <c r="K7" t="n">
        <v>49.1</v>
      </c>
      <c r="L7" t="n">
        <v>6</v>
      </c>
      <c r="M7" t="n">
        <v>22</v>
      </c>
      <c r="N7" t="n">
        <v>27.35</v>
      </c>
      <c r="O7" t="n">
        <v>19652.13</v>
      </c>
      <c r="P7" t="n">
        <v>185.88</v>
      </c>
      <c r="Q7" t="n">
        <v>198.04</v>
      </c>
      <c r="R7" t="n">
        <v>41.6</v>
      </c>
      <c r="S7" t="n">
        <v>21.27</v>
      </c>
      <c r="T7" t="n">
        <v>7365.66</v>
      </c>
      <c r="U7" t="n">
        <v>0.51</v>
      </c>
      <c r="V7" t="n">
        <v>0.76</v>
      </c>
      <c r="W7" t="n">
        <v>0.15</v>
      </c>
      <c r="X7" t="n">
        <v>0.46</v>
      </c>
      <c r="Y7" t="n">
        <v>0.5</v>
      </c>
      <c r="Z7" t="n">
        <v>10</v>
      </c>
      <c r="AA7" t="n">
        <v>439.9215791610929</v>
      </c>
      <c r="AB7" t="n">
        <v>601.9201125785348</v>
      </c>
      <c r="AC7" t="n">
        <v>544.4737018342227</v>
      </c>
      <c r="AD7" t="n">
        <v>439921.5791610929</v>
      </c>
      <c r="AE7" t="n">
        <v>601920.1125785349</v>
      </c>
      <c r="AF7" t="n">
        <v>1.278487216040765e-06</v>
      </c>
      <c r="AG7" t="n">
        <v>17</v>
      </c>
      <c r="AH7" t="n">
        <v>544473.7018342227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5.3024</v>
      </c>
      <c r="E8" t="n">
        <v>18.86</v>
      </c>
      <c r="F8" t="n">
        <v>15.97</v>
      </c>
      <c r="G8" t="n">
        <v>47.92</v>
      </c>
      <c r="H8" t="n">
        <v>0.78</v>
      </c>
      <c r="I8" t="n">
        <v>20</v>
      </c>
      <c r="J8" t="n">
        <v>158.86</v>
      </c>
      <c r="K8" t="n">
        <v>49.1</v>
      </c>
      <c r="L8" t="n">
        <v>7</v>
      </c>
      <c r="M8" t="n">
        <v>18</v>
      </c>
      <c r="N8" t="n">
        <v>27.77</v>
      </c>
      <c r="O8" t="n">
        <v>19826.68</v>
      </c>
      <c r="P8" t="n">
        <v>184.39</v>
      </c>
      <c r="Q8" t="n">
        <v>198.05</v>
      </c>
      <c r="R8" t="n">
        <v>39.03</v>
      </c>
      <c r="S8" t="n">
        <v>21.27</v>
      </c>
      <c r="T8" t="n">
        <v>6102.43</v>
      </c>
      <c r="U8" t="n">
        <v>0.54</v>
      </c>
      <c r="V8" t="n">
        <v>0.76</v>
      </c>
      <c r="W8" t="n">
        <v>0.14</v>
      </c>
      <c r="X8" t="n">
        <v>0.38</v>
      </c>
      <c r="Y8" t="n">
        <v>0.5</v>
      </c>
      <c r="Z8" t="n">
        <v>10</v>
      </c>
      <c r="AA8" t="n">
        <v>435.0864429077703</v>
      </c>
      <c r="AB8" t="n">
        <v>595.3044658455823</v>
      </c>
      <c r="AC8" t="n">
        <v>538.4894431403444</v>
      </c>
      <c r="AD8" t="n">
        <v>435086.4429077703</v>
      </c>
      <c r="AE8" t="n">
        <v>595304.4658455823</v>
      </c>
      <c r="AF8" t="n">
        <v>1.292503310708412e-06</v>
      </c>
      <c r="AG8" t="n">
        <v>17</v>
      </c>
      <c r="AH8" t="n">
        <v>538489.4431403445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5.3176</v>
      </c>
      <c r="E9" t="n">
        <v>18.81</v>
      </c>
      <c r="F9" t="n">
        <v>15.98</v>
      </c>
      <c r="G9" t="n">
        <v>53.26</v>
      </c>
      <c r="H9" t="n">
        <v>0.88</v>
      </c>
      <c r="I9" t="n">
        <v>18</v>
      </c>
      <c r="J9" t="n">
        <v>160.28</v>
      </c>
      <c r="K9" t="n">
        <v>49.1</v>
      </c>
      <c r="L9" t="n">
        <v>8</v>
      </c>
      <c r="M9" t="n">
        <v>16</v>
      </c>
      <c r="N9" t="n">
        <v>28.19</v>
      </c>
      <c r="O9" t="n">
        <v>20001.93</v>
      </c>
      <c r="P9" t="n">
        <v>184.07</v>
      </c>
      <c r="Q9" t="n">
        <v>198.05</v>
      </c>
      <c r="R9" t="n">
        <v>39.48</v>
      </c>
      <c r="S9" t="n">
        <v>21.27</v>
      </c>
      <c r="T9" t="n">
        <v>6338.59</v>
      </c>
      <c r="U9" t="n">
        <v>0.54</v>
      </c>
      <c r="V9" t="n">
        <v>0.76</v>
      </c>
      <c r="W9" t="n">
        <v>0.14</v>
      </c>
      <c r="X9" t="n">
        <v>0.38</v>
      </c>
      <c r="Y9" t="n">
        <v>0.5</v>
      </c>
      <c r="Z9" t="n">
        <v>10</v>
      </c>
      <c r="AA9" t="n">
        <v>434.0551672678536</v>
      </c>
      <c r="AB9" t="n">
        <v>593.893429018378</v>
      </c>
      <c r="AC9" t="n">
        <v>537.213073687526</v>
      </c>
      <c r="AD9" t="n">
        <v>434055.1672678536</v>
      </c>
      <c r="AE9" t="n">
        <v>593893.429018378</v>
      </c>
      <c r="AF9" t="n">
        <v>1.296208434864034e-06</v>
      </c>
      <c r="AG9" t="n">
        <v>17</v>
      </c>
      <c r="AH9" t="n">
        <v>537213.073687526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5.3571</v>
      </c>
      <c r="E10" t="n">
        <v>18.67</v>
      </c>
      <c r="F10" t="n">
        <v>15.9</v>
      </c>
      <c r="G10" t="n">
        <v>59.63</v>
      </c>
      <c r="H10" t="n">
        <v>0.99</v>
      </c>
      <c r="I10" t="n">
        <v>16</v>
      </c>
      <c r="J10" t="n">
        <v>161.71</v>
      </c>
      <c r="K10" t="n">
        <v>49.1</v>
      </c>
      <c r="L10" t="n">
        <v>9</v>
      </c>
      <c r="M10" t="n">
        <v>14</v>
      </c>
      <c r="N10" t="n">
        <v>28.61</v>
      </c>
      <c r="O10" t="n">
        <v>20177.64</v>
      </c>
      <c r="P10" t="n">
        <v>182.32</v>
      </c>
      <c r="Q10" t="n">
        <v>198.06</v>
      </c>
      <c r="R10" t="n">
        <v>36.79</v>
      </c>
      <c r="S10" t="n">
        <v>21.27</v>
      </c>
      <c r="T10" t="n">
        <v>5002.58</v>
      </c>
      <c r="U10" t="n">
        <v>0.58</v>
      </c>
      <c r="V10" t="n">
        <v>0.76</v>
      </c>
      <c r="W10" t="n">
        <v>0.13</v>
      </c>
      <c r="X10" t="n">
        <v>0.31</v>
      </c>
      <c r="Y10" t="n">
        <v>0.5</v>
      </c>
      <c r="Z10" t="n">
        <v>10</v>
      </c>
      <c r="AA10" t="n">
        <v>429.9907587873645</v>
      </c>
      <c r="AB10" t="n">
        <v>588.3323260263256</v>
      </c>
      <c r="AC10" t="n">
        <v>532.1827145599779</v>
      </c>
      <c r="AD10" t="n">
        <v>429990.7587873645</v>
      </c>
      <c r="AE10" t="n">
        <v>588332.3260263256</v>
      </c>
      <c r="AF10" t="n">
        <v>1.305836882505288e-06</v>
      </c>
      <c r="AG10" t="n">
        <v>17</v>
      </c>
      <c r="AH10" t="n">
        <v>532182.7145599779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5.3874</v>
      </c>
      <c r="E11" t="n">
        <v>18.56</v>
      </c>
      <c r="F11" t="n">
        <v>15.86</v>
      </c>
      <c r="G11" t="n">
        <v>67.95999999999999</v>
      </c>
      <c r="H11" t="n">
        <v>1.09</v>
      </c>
      <c r="I11" t="n">
        <v>14</v>
      </c>
      <c r="J11" t="n">
        <v>163.13</v>
      </c>
      <c r="K11" t="n">
        <v>49.1</v>
      </c>
      <c r="L11" t="n">
        <v>10</v>
      </c>
      <c r="M11" t="n">
        <v>12</v>
      </c>
      <c r="N11" t="n">
        <v>29.04</v>
      </c>
      <c r="O11" t="n">
        <v>20353.94</v>
      </c>
      <c r="P11" t="n">
        <v>181.19</v>
      </c>
      <c r="Q11" t="n">
        <v>198.04</v>
      </c>
      <c r="R11" t="n">
        <v>35.42</v>
      </c>
      <c r="S11" t="n">
        <v>21.27</v>
      </c>
      <c r="T11" t="n">
        <v>4329.33</v>
      </c>
      <c r="U11" t="n">
        <v>0.6</v>
      </c>
      <c r="V11" t="n">
        <v>0.76</v>
      </c>
      <c r="W11" t="n">
        <v>0.13</v>
      </c>
      <c r="X11" t="n">
        <v>0.26</v>
      </c>
      <c r="Y11" t="n">
        <v>0.5</v>
      </c>
      <c r="Z11" t="n">
        <v>10</v>
      </c>
      <c r="AA11" t="n">
        <v>427.2239402955369</v>
      </c>
      <c r="AB11" t="n">
        <v>584.54664290239</v>
      </c>
      <c r="AC11" t="n">
        <v>528.7583317201511</v>
      </c>
      <c r="AD11" t="n">
        <v>427223.9402955369</v>
      </c>
      <c r="AE11" t="n">
        <v>584546.64290239</v>
      </c>
      <c r="AF11" t="n">
        <v>1.313222754999718e-06</v>
      </c>
      <c r="AG11" t="n">
        <v>17</v>
      </c>
      <c r="AH11" t="n">
        <v>528758.3317201511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5.4029</v>
      </c>
      <c r="E12" t="n">
        <v>18.51</v>
      </c>
      <c r="F12" t="n">
        <v>15.84</v>
      </c>
      <c r="G12" t="n">
        <v>73.08</v>
      </c>
      <c r="H12" t="n">
        <v>1.18</v>
      </c>
      <c r="I12" t="n">
        <v>13</v>
      </c>
      <c r="J12" t="n">
        <v>164.57</v>
      </c>
      <c r="K12" t="n">
        <v>49.1</v>
      </c>
      <c r="L12" t="n">
        <v>11</v>
      </c>
      <c r="M12" t="n">
        <v>11</v>
      </c>
      <c r="N12" t="n">
        <v>29.47</v>
      </c>
      <c r="O12" t="n">
        <v>20530.82</v>
      </c>
      <c r="P12" t="n">
        <v>180.64</v>
      </c>
      <c r="Q12" t="n">
        <v>198.04</v>
      </c>
      <c r="R12" t="n">
        <v>34.75</v>
      </c>
      <c r="S12" t="n">
        <v>21.27</v>
      </c>
      <c r="T12" t="n">
        <v>3996.15</v>
      </c>
      <c r="U12" t="n">
        <v>0.61</v>
      </c>
      <c r="V12" t="n">
        <v>0.77</v>
      </c>
      <c r="W12" t="n">
        <v>0.13</v>
      </c>
      <c r="X12" t="n">
        <v>0.24</v>
      </c>
      <c r="Y12" t="n">
        <v>0.5</v>
      </c>
      <c r="Z12" t="n">
        <v>10</v>
      </c>
      <c r="AA12" t="n">
        <v>425.8508944975819</v>
      </c>
      <c r="AB12" t="n">
        <v>582.6679810671226</v>
      </c>
      <c r="AC12" t="n">
        <v>527.0589667337232</v>
      </c>
      <c r="AD12" t="n">
        <v>425850.8944975819</v>
      </c>
      <c r="AE12" t="n">
        <v>582667.9810671225</v>
      </c>
      <c r="AF12" t="n">
        <v>1.317001006605779e-06</v>
      </c>
      <c r="AG12" t="n">
        <v>17</v>
      </c>
      <c r="AH12" t="n">
        <v>527058.9667337232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5.4174</v>
      </c>
      <c r="E13" t="n">
        <v>18.46</v>
      </c>
      <c r="F13" t="n">
        <v>15.82</v>
      </c>
      <c r="G13" t="n">
        <v>79.08</v>
      </c>
      <c r="H13" t="n">
        <v>1.28</v>
      </c>
      <c r="I13" t="n">
        <v>12</v>
      </c>
      <c r="J13" t="n">
        <v>166.01</v>
      </c>
      <c r="K13" t="n">
        <v>49.1</v>
      </c>
      <c r="L13" t="n">
        <v>12</v>
      </c>
      <c r="M13" t="n">
        <v>10</v>
      </c>
      <c r="N13" t="n">
        <v>29.91</v>
      </c>
      <c r="O13" t="n">
        <v>20708.3</v>
      </c>
      <c r="P13" t="n">
        <v>179.71</v>
      </c>
      <c r="Q13" t="n">
        <v>198.04</v>
      </c>
      <c r="R13" t="n">
        <v>34.26</v>
      </c>
      <c r="S13" t="n">
        <v>21.27</v>
      </c>
      <c r="T13" t="n">
        <v>3757.65</v>
      </c>
      <c r="U13" t="n">
        <v>0.62</v>
      </c>
      <c r="V13" t="n">
        <v>0.77</v>
      </c>
      <c r="W13" t="n">
        <v>0.12</v>
      </c>
      <c r="X13" t="n">
        <v>0.22</v>
      </c>
      <c r="Y13" t="n">
        <v>0.5</v>
      </c>
      <c r="Z13" t="n">
        <v>10</v>
      </c>
      <c r="AA13" t="n">
        <v>424.1504131741162</v>
      </c>
      <c r="AB13" t="n">
        <v>580.3413075004154</v>
      </c>
      <c r="AC13" t="n">
        <v>524.9543476267157</v>
      </c>
      <c r="AD13" t="n">
        <v>424150.4131741162</v>
      </c>
      <c r="AE13" t="n">
        <v>580341.3075004154</v>
      </c>
      <c r="AF13" t="n">
        <v>1.320535500043707e-06</v>
      </c>
      <c r="AG13" t="n">
        <v>17</v>
      </c>
      <c r="AH13" t="n">
        <v>524954.3476267158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5.4317</v>
      </c>
      <c r="E14" t="n">
        <v>18.41</v>
      </c>
      <c r="F14" t="n">
        <v>15.8</v>
      </c>
      <c r="G14" t="n">
        <v>86.17</v>
      </c>
      <c r="H14" t="n">
        <v>1.38</v>
      </c>
      <c r="I14" t="n">
        <v>11</v>
      </c>
      <c r="J14" t="n">
        <v>167.45</v>
      </c>
      <c r="K14" t="n">
        <v>49.1</v>
      </c>
      <c r="L14" t="n">
        <v>13</v>
      </c>
      <c r="M14" t="n">
        <v>9</v>
      </c>
      <c r="N14" t="n">
        <v>30.36</v>
      </c>
      <c r="O14" t="n">
        <v>20886.38</v>
      </c>
      <c r="P14" t="n">
        <v>178.96</v>
      </c>
      <c r="Q14" t="n">
        <v>198.05</v>
      </c>
      <c r="R14" t="n">
        <v>33.58</v>
      </c>
      <c r="S14" t="n">
        <v>21.27</v>
      </c>
      <c r="T14" t="n">
        <v>3421.39</v>
      </c>
      <c r="U14" t="n">
        <v>0.63</v>
      </c>
      <c r="V14" t="n">
        <v>0.77</v>
      </c>
      <c r="W14" t="n">
        <v>0.13</v>
      </c>
      <c r="X14" t="n">
        <v>0.2</v>
      </c>
      <c r="Y14" t="n">
        <v>0.5</v>
      </c>
      <c r="Z14" t="n">
        <v>10</v>
      </c>
      <c r="AA14" t="n">
        <v>412.5611841041048</v>
      </c>
      <c r="AB14" t="n">
        <v>564.4844130061238</v>
      </c>
      <c r="AC14" t="n">
        <v>510.610812887668</v>
      </c>
      <c r="AD14" t="n">
        <v>412561.1841041048</v>
      </c>
      <c r="AE14" t="n">
        <v>564484.4130061237</v>
      </c>
      <c r="AF14" t="n">
        <v>1.324021241848009e-06</v>
      </c>
      <c r="AG14" t="n">
        <v>16</v>
      </c>
      <c r="AH14" t="n">
        <v>510610.812887668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5.4304</v>
      </c>
      <c r="E15" t="n">
        <v>18.42</v>
      </c>
      <c r="F15" t="n">
        <v>15.8</v>
      </c>
      <c r="G15" t="n">
        <v>86.2</v>
      </c>
      <c r="H15" t="n">
        <v>1.47</v>
      </c>
      <c r="I15" t="n">
        <v>11</v>
      </c>
      <c r="J15" t="n">
        <v>168.9</v>
      </c>
      <c r="K15" t="n">
        <v>49.1</v>
      </c>
      <c r="L15" t="n">
        <v>14</v>
      </c>
      <c r="M15" t="n">
        <v>9</v>
      </c>
      <c r="N15" t="n">
        <v>30.81</v>
      </c>
      <c r="O15" t="n">
        <v>21065.06</v>
      </c>
      <c r="P15" t="n">
        <v>178.69</v>
      </c>
      <c r="Q15" t="n">
        <v>198.04</v>
      </c>
      <c r="R15" t="n">
        <v>33.82</v>
      </c>
      <c r="S15" t="n">
        <v>21.27</v>
      </c>
      <c r="T15" t="n">
        <v>3541.15</v>
      </c>
      <c r="U15" t="n">
        <v>0.63</v>
      </c>
      <c r="V15" t="n">
        <v>0.77</v>
      </c>
      <c r="W15" t="n">
        <v>0.12</v>
      </c>
      <c r="X15" t="n">
        <v>0.21</v>
      </c>
      <c r="Y15" t="n">
        <v>0.5</v>
      </c>
      <c r="Z15" t="n">
        <v>10</v>
      </c>
      <c r="AA15" t="n">
        <v>412.3503861680936</v>
      </c>
      <c r="AB15" t="n">
        <v>564.1959899703246</v>
      </c>
      <c r="AC15" t="n">
        <v>510.3499165416013</v>
      </c>
      <c r="AD15" t="n">
        <v>412350.3861680936</v>
      </c>
      <c r="AE15" t="n">
        <v>564195.9899703246</v>
      </c>
      <c r="AF15" t="n">
        <v>1.323704356229436e-06</v>
      </c>
      <c r="AG15" t="n">
        <v>16</v>
      </c>
      <c r="AH15" t="n">
        <v>510349.9165416012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5.4582</v>
      </c>
      <c r="E16" t="n">
        <v>18.32</v>
      </c>
      <c r="F16" t="n">
        <v>15.74</v>
      </c>
      <c r="G16" t="n">
        <v>94.44</v>
      </c>
      <c r="H16" t="n">
        <v>1.56</v>
      </c>
      <c r="I16" t="n">
        <v>10</v>
      </c>
      <c r="J16" t="n">
        <v>170.35</v>
      </c>
      <c r="K16" t="n">
        <v>49.1</v>
      </c>
      <c r="L16" t="n">
        <v>15</v>
      </c>
      <c r="M16" t="n">
        <v>8</v>
      </c>
      <c r="N16" t="n">
        <v>31.26</v>
      </c>
      <c r="O16" t="n">
        <v>21244.37</v>
      </c>
      <c r="P16" t="n">
        <v>178.07</v>
      </c>
      <c r="Q16" t="n">
        <v>198.04</v>
      </c>
      <c r="R16" t="n">
        <v>31.47</v>
      </c>
      <c r="S16" t="n">
        <v>21.27</v>
      </c>
      <c r="T16" t="n">
        <v>2372.56</v>
      </c>
      <c r="U16" t="n">
        <v>0.68</v>
      </c>
      <c r="V16" t="n">
        <v>0.77</v>
      </c>
      <c r="W16" t="n">
        <v>0.13</v>
      </c>
      <c r="X16" t="n">
        <v>0.14</v>
      </c>
      <c r="Y16" t="n">
        <v>0.5</v>
      </c>
      <c r="Z16" t="n">
        <v>10</v>
      </c>
      <c r="AA16" t="n">
        <v>410.1954561139424</v>
      </c>
      <c r="AB16" t="n">
        <v>561.2475196014308</v>
      </c>
      <c r="AC16" t="n">
        <v>507.6828440465104</v>
      </c>
      <c r="AD16" t="n">
        <v>410195.4561139424</v>
      </c>
      <c r="AE16" t="n">
        <v>561247.5196014307</v>
      </c>
      <c r="AF16" t="n">
        <v>1.330480833303534e-06</v>
      </c>
      <c r="AG16" t="n">
        <v>16</v>
      </c>
      <c r="AH16" t="n">
        <v>507682.8440465104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5.46</v>
      </c>
      <c r="E17" t="n">
        <v>18.32</v>
      </c>
      <c r="F17" t="n">
        <v>15.76</v>
      </c>
      <c r="G17" t="n">
        <v>105.09</v>
      </c>
      <c r="H17" t="n">
        <v>1.65</v>
      </c>
      <c r="I17" t="n">
        <v>9</v>
      </c>
      <c r="J17" t="n">
        <v>171.81</v>
      </c>
      <c r="K17" t="n">
        <v>49.1</v>
      </c>
      <c r="L17" t="n">
        <v>16</v>
      </c>
      <c r="M17" t="n">
        <v>7</v>
      </c>
      <c r="N17" t="n">
        <v>31.72</v>
      </c>
      <c r="O17" t="n">
        <v>21424.29</v>
      </c>
      <c r="P17" t="n">
        <v>176.86</v>
      </c>
      <c r="Q17" t="n">
        <v>198.04</v>
      </c>
      <c r="R17" t="n">
        <v>32.58</v>
      </c>
      <c r="S17" t="n">
        <v>21.27</v>
      </c>
      <c r="T17" t="n">
        <v>2930.89</v>
      </c>
      <c r="U17" t="n">
        <v>0.65</v>
      </c>
      <c r="V17" t="n">
        <v>0.77</v>
      </c>
      <c r="W17" t="n">
        <v>0.12</v>
      </c>
      <c r="X17" t="n">
        <v>0.17</v>
      </c>
      <c r="Y17" t="n">
        <v>0.5</v>
      </c>
      <c r="Z17" t="n">
        <v>10</v>
      </c>
      <c r="AA17" t="n">
        <v>408.9965713139154</v>
      </c>
      <c r="AB17" t="n">
        <v>559.6071525269691</v>
      </c>
      <c r="AC17" t="n">
        <v>506.1990313033658</v>
      </c>
      <c r="AD17" t="n">
        <v>408996.5713139154</v>
      </c>
      <c r="AE17" t="n">
        <v>559607.1525269691</v>
      </c>
      <c r="AF17" t="n">
        <v>1.330919598006173e-06</v>
      </c>
      <c r="AG17" t="n">
        <v>16</v>
      </c>
      <c r="AH17" t="n">
        <v>506199.0313033658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5.4619</v>
      </c>
      <c r="E18" t="n">
        <v>18.31</v>
      </c>
      <c r="F18" t="n">
        <v>15.76</v>
      </c>
      <c r="G18" t="n">
        <v>105.05</v>
      </c>
      <c r="H18" t="n">
        <v>1.74</v>
      </c>
      <c r="I18" t="n">
        <v>9</v>
      </c>
      <c r="J18" t="n">
        <v>173.28</v>
      </c>
      <c r="K18" t="n">
        <v>49.1</v>
      </c>
      <c r="L18" t="n">
        <v>17</v>
      </c>
      <c r="M18" t="n">
        <v>7</v>
      </c>
      <c r="N18" t="n">
        <v>32.18</v>
      </c>
      <c r="O18" t="n">
        <v>21604.83</v>
      </c>
      <c r="P18" t="n">
        <v>177.11</v>
      </c>
      <c r="Q18" t="n">
        <v>198.04</v>
      </c>
      <c r="R18" t="n">
        <v>32.33</v>
      </c>
      <c r="S18" t="n">
        <v>21.27</v>
      </c>
      <c r="T18" t="n">
        <v>2808.54</v>
      </c>
      <c r="U18" t="n">
        <v>0.66</v>
      </c>
      <c r="V18" t="n">
        <v>0.77</v>
      </c>
      <c r="W18" t="n">
        <v>0.12</v>
      </c>
      <c r="X18" t="n">
        <v>0.16</v>
      </c>
      <c r="Y18" t="n">
        <v>0.5</v>
      </c>
      <c r="Z18" t="n">
        <v>10</v>
      </c>
      <c r="AA18" t="n">
        <v>409.1600363937287</v>
      </c>
      <c r="AB18" t="n">
        <v>559.8308126607401</v>
      </c>
      <c r="AC18" t="n">
        <v>506.4013456278788</v>
      </c>
      <c r="AD18" t="n">
        <v>409160.0363937287</v>
      </c>
      <c r="AE18" t="n">
        <v>559830.8126607401</v>
      </c>
      <c r="AF18" t="n">
        <v>1.331382738525626e-06</v>
      </c>
      <c r="AG18" t="n">
        <v>16</v>
      </c>
      <c r="AH18" t="n">
        <v>506401.3456278787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5.4783</v>
      </c>
      <c r="E19" t="n">
        <v>18.25</v>
      </c>
      <c r="F19" t="n">
        <v>15.73</v>
      </c>
      <c r="G19" t="n">
        <v>118</v>
      </c>
      <c r="H19" t="n">
        <v>1.83</v>
      </c>
      <c r="I19" t="n">
        <v>8</v>
      </c>
      <c r="J19" t="n">
        <v>174.75</v>
      </c>
      <c r="K19" t="n">
        <v>49.1</v>
      </c>
      <c r="L19" t="n">
        <v>18</v>
      </c>
      <c r="M19" t="n">
        <v>6</v>
      </c>
      <c r="N19" t="n">
        <v>32.65</v>
      </c>
      <c r="O19" t="n">
        <v>21786.02</v>
      </c>
      <c r="P19" t="n">
        <v>175.36</v>
      </c>
      <c r="Q19" t="n">
        <v>198.04</v>
      </c>
      <c r="R19" t="n">
        <v>31.55</v>
      </c>
      <c r="S19" t="n">
        <v>21.27</v>
      </c>
      <c r="T19" t="n">
        <v>2423.17</v>
      </c>
      <c r="U19" t="n">
        <v>0.67</v>
      </c>
      <c r="V19" t="n">
        <v>0.77</v>
      </c>
      <c r="W19" t="n">
        <v>0.12</v>
      </c>
      <c r="X19" t="n">
        <v>0.14</v>
      </c>
      <c r="Y19" t="n">
        <v>0.5</v>
      </c>
      <c r="Z19" t="n">
        <v>10</v>
      </c>
      <c r="AA19" t="n">
        <v>406.5517738874919</v>
      </c>
      <c r="AB19" t="n">
        <v>556.2620728312861</v>
      </c>
      <c r="AC19" t="n">
        <v>503.17320131899</v>
      </c>
      <c r="AD19" t="n">
        <v>406551.7738874919</v>
      </c>
      <c r="AE19" t="n">
        <v>556262.0728312861</v>
      </c>
      <c r="AF19" t="n">
        <v>1.335380372483007e-06</v>
      </c>
      <c r="AG19" t="n">
        <v>16</v>
      </c>
      <c r="AH19" t="n">
        <v>503173.20131899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5.4741</v>
      </c>
      <c r="E20" t="n">
        <v>18.27</v>
      </c>
      <c r="F20" t="n">
        <v>15.75</v>
      </c>
      <c r="G20" t="n">
        <v>118.1</v>
      </c>
      <c r="H20" t="n">
        <v>1.91</v>
      </c>
      <c r="I20" t="n">
        <v>8</v>
      </c>
      <c r="J20" t="n">
        <v>176.22</v>
      </c>
      <c r="K20" t="n">
        <v>49.1</v>
      </c>
      <c r="L20" t="n">
        <v>19</v>
      </c>
      <c r="M20" t="n">
        <v>6</v>
      </c>
      <c r="N20" t="n">
        <v>33.13</v>
      </c>
      <c r="O20" t="n">
        <v>21967.84</v>
      </c>
      <c r="P20" t="n">
        <v>175.85</v>
      </c>
      <c r="Q20" t="n">
        <v>198.04</v>
      </c>
      <c r="R20" t="n">
        <v>32.05</v>
      </c>
      <c r="S20" t="n">
        <v>21.27</v>
      </c>
      <c r="T20" t="n">
        <v>2673.77</v>
      </c>
      <c r="U20" t="n">
        <v>0.66</v>
      </c>
      <c r="V20" t="n">
        <v>0.77</v>
      </c>
      <c r="W20" t="n">
        <v>0.12</v>
      </c>
      <c r="X20" t="n">
        <v>0.15</v>
      </c>
      <c r="Y20" t="n">
        <v>0.5</v>
      </c>
      <c r="Z20" t="n">
        <v>10</v>
      </c>
      <c r="AA20" t="n">
        <v>407.3142971469931</v>
      </c>
      <c r="AB20" t="n">
        <v>557.3053907950879</v>
      </c>
      <c r="AC20" t="n">
        <v>504.1169464806324</v>
      </c>
      <c r="AD20" t="n">
        <v>407314.2971469931</v>
      </c>
      <c r="AE20" t="n">
        <v>557305.3907950879</v>
      </c>
      <c r="AF20" t="n">
        <v>1.334356588176848e-06</v>
      </c>
      <c r="AG20" t="n">
        <v>16</v>
      </c>
      <c r="AH20" t="n">
        <v>504116.9464806324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5.4765</v>
      </c>
      <c r="E21" t="n">
        <v>18.26</v>
      </c>
      <c r="F21" t="n">
        <v>15.74</v>
      </c>
      <c r="G21" t="n">
        <v>118.04</v>
      </c>
      <c r="H21" t="n">
        <v>2</v>
      </c>
      <c r="I21" t="n">
        <v>8</v>
      </c>
      <c r="J21" t="n">
        <v>177.7</v>
      </c>
      <c r="K21" t="n">
        <v>49.1</v>
      </c>
      <c r="L21" t="n">
        <v>20</v>
      </c>
      <c r="M21" t="n">
        <v>6</v>
      </c>
      <c r="N21" t="n">
        <v>33.61</v>
      </c>
      <c r="O21" t="n">
        <v>22150.3</v>
      </c>
      <c r="P21" t="n">
        <v>174.81</v>
      </c>
      <c r="Q21" t="n">
        <v>198.04</v>
      </c>
      <c r="R21" t="n">
        <v>31.81</v>
      </c>
      <c r="S21" t="n">
        <v>21.27</v>
      </c>
      <c r="T21" t="n">
        <v>2553.36</v>
      </c>
      <c r="U21" t="n">
        <v>0.67</v>
      </c>
      <c r="V21" t="n">
        <v>0.77</v>
      </c>
      <c r="W21" t="n">
        <v>0.12</v>
      </c>
      <c r="X21" t="n">
        <v>0.14</v>
      </c>
      <c r="Y21" t="n">
        <v>0.5</v>
      </c>
      <c r="Z21" t="n">
        <v>10</v>
      </c>
      <c r="AA21" t="n">
        <v>406.1295333428245</v>
      </c>
      <c r="AB21" t="n">
        <v>555.684344690134</v>
      </c>
      <c r="AC21" t="n">
        <v>502.650610740783</v>
      </c>
      <c r="AD21" t="n">
        <v>406129.5333428244</v>
      </c>
      <c r="AE21" t="n">
        <v>555684.3446901341</v>
      </c>
      <c r="AF21" t="n">
        <v>1.334941607780368e-06</v>
      </c>
      <c r="AG21" t="n">
        <v>16</v>
      </c>
      <c r="AH21" t="n">
        <v>502650.6107407829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5.4931</v>
      </c>
      <c r="E22" t="n">
        <v>18.2</v>
      </c>
      <c r="F22" t="n">
        <v>15.71</v>
      </c>
      <c r="G22" t="n">
        <v>134.7</v>
      </c>
      <c r="H22" t="n">
        <v>2.08</v>
      </c>
      <c r="I22" t="n">
        <v>7</v>
      </c>
      <c r="J22" t="n">
        <v>179.18</v>
      </c>
      <c r="K22" t="n">
        <v>49.1</v>
      </c>
      <c r="L22" t="n">
        <v>21</v>
      </c>
      <c r="M22" t="n">
        <v>5</v>
      </c>
      <c r="N22" t="n">
        <v>34.09</v>
      </c>
      <c r="O22" t="n">
        <v>22333.43</v>
      </c>
      <c r="P22" t="n">
        <v>173.59</v>
      </c>
      <c r="Q22" t="n">
        <v>198.04</v>
      </c>
      <c r="R22" t="n">
        <v>31.04</v>
      </c>
      <c r="S22" t="n">
        <v>21.27</v>
      </c>
      <c r="T22" t="n">
        <v>2171.45</v>
      </c>
      <c r="U22" t="n">
        <v>0.6899999999999999</v>
      </c>
      <c r="V22" t="n">
        <v>0.77</v>
      </c>
      <c r="W22" t="n">
        <v>0.12</v>
      </c>
      <c r="X22" t="n">
        <v>0.12</v>
      </c>
      <c r="Y22" t="n">
        <v>0.5</v>
      </c>
      <c r="Z22" t="n">
        <v>10</v>
      </c>
      <c r="AA22" t="n">
        <v>404.0535543639253</v>
      </c>
      <c r="AB22" t="n">
        <v>552.8438986654755</v>
      </c>
      <c r="AC22" t="n">
        <v>500.0812528981268</v>
      </c>
      <c r="AD22" t="n">
        <v>404053.5543639254</v>
      </c>
      <c r="AE22" t="n">
        <v>552843.8986654755</v>
      </c>
      <c r="AF22" t="n">
        <v>1.338987993371375e-06</v>
      </c>
      <c r="AG22" t="n">
        <v>16</v>
      </c>
      <c r="AH22" t="n">
        <v>500081.2528981268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5.5015</v>
      </c>
      <c r="E23" t="n">
        <v>18.18</v>
      </c>
      <c r="F23" t="n">
        <v>15.69</v>
      </c>
      <c r="G23" t="n">
        <v>134.46</v>
      </c>
      <c r="H23" t="n">
        <v>2.16</v>
      </c>
      <c r="I23" t="n">
        <v>7</v>
      </c>
      <c r="J23" t="n">
        <v>180.67</v>
      </c>
      <c r="K23" t="n">
        <v>49.1</v>
      </c>
      <c r="L23" t="n">
        <v>22</v>
      </c>
      <c r="M23" t="n">
        <v>5</v>
      </c>
      <c r="N23" t="n">
        <v>34.58</v>
      </c>
      <c r="O23" t="n">
        <v>22517.21</v>
      </c>
      <c r="P23" t="n">
        <v>173.75</v>
      </c>
      <c r="Q23" t="n">
        <v>198.04</v>
      </c>
      <c r="R23" t="n">
        <v>30.09</v>
      </c>
      <c r="S23" t="n">
        <v>21.27</v>
      </c>
      <c r="T23" t="n">
        <v>1696.07</v>
      </c>
      <c r="U23" t="n">
        <v>0.71</v>
      </c>
      <c r="V23" t="n">
        <v>0.77</v>
      </c>
      <c r="W23" t="n">
        <v>0.12</v>
      </c>
      <c r="X23" t="n">
        <v>0.09</v>
      </c>
      <c r="Y23" t="n">
        <v>0.5</v>
      </c>
      <c r="Z23" t="n">
        <v>10</v>
      </c>
      <c r="AA23" t="n">
        <v>403.7555671902239</v>
      </c>
      <c r="AB23" t="n">
        <v>552.436179468151</v>
      </c>
      <c r="AC23" t="n">
        <v>499.7124458487574</v>
      </c>
      <c r="AD23" t="n">
        <v>403755.5671902239</v>
      </c>
      <c r="AE23" t="n">
        <v>552436.1794681509</v>
      </c>
      <c r="AF23" t="n">
        <v>1.341035561983693e-06</v>
      </c>
      <c r="AG23" t="n">
        <v>16</v>
      </c>
      <c r="AH23" t="n">
        <v>499712.4458487574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5.4918</v>
      </c>
      <c r="E24" t="n">
        <v>18.21</v>
      </c>
      <c r="F24" t="n">
        <v>15.72</v>
      </c>
      <c r="G24" t="n">
        <v>134.73</v>
      </c>
      <c r="H24" t="n">
        <v>2.24</v>
      </c>
      <c r="I24" t="n">
        <v>7</v>
      </c>
      <c r="J24" t="n">
        <v>182.17</v>
      </c>
      <c r="K24" t="n">
        <v>49.1</v>
      </c>
      <c r="L24" t="n">
        <v>23</v>
      </c>
      <c r="M24" t="n">
        <v>5</v>
      </c>
      <c r="N24" t="n">
        <v>35.08</v>
      </c>
      <c r="O24" t="n">
        <v>22701.78</v>
      </c>
      <c r="P24" t="n">
        <v>173.44</v>
      </c>
      <c r="Q24" t="n">
        <v>198.04</v>
      </c>
      <c r="R24" t="n">
        <v>31.19</v>
      </c>
      <c r="S24" t="n">
        <v>21.27</v>
      </c>
      <c r="T24" t="n">
        <v>2247.36</v>
      </c>
      <c r="U24" t="n">
        <v>0.68</v>
      </c>
      <c r="V24" t="n">
        <v>0.77</v>
      </c>
      <c r="W24" t="n">
        <v>0.12</v>
      </c>
      <c r="X24" t="n">
        <v>0.12</v>
      </c>
      <c r="Y24" t="n">
        <v>0.5</v>
      </c>
      <c r="Z24" t="n">
        <v>10</v>
      </c>
      <c r="AA24" t="n">
        <v>404.0060816681369</v>
      </c>
      <c r="AB24" t="n">
        <v>552.7789444287503</v>
      </c>
      <c r="AC24" t="n">
        <v>500.0224978025907</v>
      </c>
      <c r="AD24" t="n">
        <v>404006.0816681369</v>
      </c>
      <c r="AE24" t="n">
        <v>552778.9444287503</v>
      </c>
      <c r="AF24" t="n">
        <v>1.338671107752802e-06</v>
      </c>
      <c r="AG24" t="n">
        <v>16</v>
      </c>
      <c r="AH24" t="n">
        <v>500022.4978025908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5.4917</v>
      </c>
      <c r="E25" t="n">
        <v>18.21</v>
      </c>
      <c r="F25" t="n">
        <v>15.72</v>
      </c>
      <c r="G25" t="n">
        <v>134.73</v>
      </c>
      <c r="H25" t="n">
        <v>2.32</v>
      </c>
      <c r="I25" t="n">
        <v>7</v>
      </c>
      <c r="J25" t="n">
        <v>183.67</v>
      </c>
      <c r="K25" t="n">
        <v>49.1</v>
      </c>
      <c r="L25" t="n">
        <v>24</v>
      </c>
      <c r="M25" t="n">
        <v>5</v>
      </c>
      <c r="N25" t="n">
        <v>35.58</v>
      </c>
      <c r="O25" t="n">
        <v>22886.92</v>
      </c>
      <c r="P25" t="n">
        <v>172.31</v>
      </c>
      <c r="Q25" t="n">
        <v>198.05</v>
      </c>
      <c r="R25" t="n">
        <v>31.11</v>
      </c>
      <c r="S25" t="n">
        <v>21.27</v>
      </c>
      <c r="T25" t="n">
        <v>2206.07</v>
      </c>
      <c r="U25" t="n">
        <v>0.68</v>
      </c>
      <c r="V25" t="n">
        <v>0.77</v>
      </c>
      <c r="W25" t="n">
        <v>0.12</v>
      </c>
      <c r="X25" t="n">
        <v>0.12</v>
      </c>
      <c r="Y25" t="n">
        <v>0.5</v>
      </c>
      <c r="Z25" t="n">
        <v>10</v>
      </c>
      <c r="AA25" t="n">
        <v>402.8907078203242</v>
      </c>
      <c r="AB25" t="n">
        <v>551.2528407233516</v>
      </c>
      <c r="AC25" t="n">
        <v>498.6420432929353</v>
      </c>
      <c r="AD25" t="n">
        <v>402890.7078203242</v>
      </c>
      <c r="AE25" t="n">
        <v>551252.8407233516</v>
      </c>
      <c r="AF25" t="n">
        <v>1.338646731935989e-06</v>
      </c>
      <c r="AG25" t="n">
        <v>16</v>
      </c>
      <c r="AH25" t="n">
        <v>498642.0432929354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5.512</v>
      </c>
      <c r="E26" t="n">
        <v>18.14</v>
      </c>
      <c r="F26" t="n">
        <v>15.68</v>
      </c>
      <c r="G26" t="n">
        <v>156.82</v>
      </c>
      <c r="H26" t="n">
        <v>2.4</v>
      </c>
      <c r="I26" t="n">
        <v>6</v>
      </c>
      <c r="J26" t="n">
        <v>185.18</v>
      </c>
      <c r="K26" t="n">
        <v>49.1</v>
      </c>
      <c r="L26" t="n">
        <v>25</v>
      </c>
      <c r="M26" t="n">
        <v>4</v>
      </c>
      <c r="N26" t="n">
        <v>36.08</v>
      </c>
      <c r="O26" t="n">
        <v>23072.73</v>
      </c>
      <c r="P26" t="n">
        <v>170.92</v>
      </c>
      <c r="Q26" t="n">
        <v>198.04</v>
      </c>
      <c r="R26" t="n">
        <v>29.86</v>
      </c>
      <c r="S26" t="n">
        <v>21.27</v>
      </c>
      <c r="T26" t="n">
        <v>1587.93</v>
      </c>
      <c r="U26" t="n">
        <v>0.71</v>
      </c>
      <c r="V26" t="n">
        <v>0.77</v>
      </c>
      <c r="W26" t="n">
        <v>0.12</v>
      </c>
      <c r="X26" t="n">
        <v>0.09</v>
      </c>
      <c r="Y26" t="n">
        <v>0.5</v>
      </c>
      <c r="Z26" t="n">
        <v>10</v>
      </c>
      <c r="AA26" t="n">
        <v>400.4587277562089</v>
      </c>
      <c r="AB26" t="n">
        <v>547.9252983082408</v>
      </c>
      <c r="AC26" t="n">
        <v>495.6320768556876</v>
      </c>
      <c r="AD26" t="n">
        <v>400458.7277562089</v>
      </c>
      <c r="AE26" t="n">
        <v>547925.2983082408</v>
      </c>
      <c r="AF26" t="n">
        <v>1.343595022749089e-06</v>
      </c>
      <c r="AG26" t="n">
        <v>16</v>
      </c>
      <c r="AH26" t="n">
        <v>495632.0768556876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5.508</v>
      </c>
      <c r="E27" t="n">
        <v>18.16</v>
      </c>
      <c r="F27" t="n">
        <v>15.7</v>
      </c>
      <c r="G27" t="n">
        <v>156.96</v>
      </c>
      <c r="H27" t="n">
        <v>2.47</v>
      </c>
      <c r="I27" t="n">
        <v>6</v>
      </c>
      <c r="J27" t="n">
        <v>186.69</v>
      </c>
      <c r="K27" t="n">
        <v>49.1</v>
      </c>
      <c r="L27" t="n">
        <v>26</v>
      </c>
      <c r="M27" t="n">
        <v>4</v>
      </c>
      <c r="N27" t="n">
        <v>36.6</v>
      </c>
      <c r="O27" t="n">
        <v>23259.24</v>
      </c>
      <c r="P27" t="n">
        <v>171.7</v>
      </c>
      <c r="Q27" t="n">
        <v>198.05</v>
      </c>
      <c r="R27" t="n">
        <v>30.45</v>
      </c>
      <c r="S27" t="n">
        <v>21.27</v>
      </c>
      <c r="T27" t="n">
        <v>1882.36</v>
      </c>
      <c r="U27" t="n">
        <v>0.7</v>
      </c>
      <c r="V27" t="n">
        <v>0.77</v>
      </c>
      <c r="W27" t="n">
        <v>0.12</v>
      </c>
      <c r="X27" t="n">
        <v>0.1</v>
      </c>
      <c r="Y27" t="n">
        <v>0.5</v>
      </c>
      <c r="Z27" t="n">
        <v>10</v>
      </c>
      <c r="AA27" t="n">
        <v>401.4898072760026</v>
      </c>
      <c r="AB27" t="n">
        <v>549.3360667952406</v>
      </c>
      <c r="AC27" t="n">
        <v>496.9082035783142</v>
      </c>
      <c r="AD27" t="n">
        <v>401489.8072760026</v>
      </c>
      <c r="AE27" t="n">
        <v>549336.0667952406</v>
      </c>
      <c r="AF27" t="n">
        <v>1.342619990076557e-06</v>
      </c>
      <c r="AG27" t="n">
        <v>16</v>
      </c>
      <c r="AH27" t="n">
        <v>496908.2035783142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5.5063</v>
      </c>
      <c r="E28" t="n">
        <v>18.16</v>
      </c>
      <c r="F28" t="n">
        <v>15.7</v>
      </c>
      <c r="G28" t="n">
        <v>157.01</v>
      </c>
      <c r="H28" t="n">
        <v>2.55</v>
      </c>
      <c r="I28" t="n">
        <v>6</v>
      </c>
      <c r="J28" t="n">
        <v>188.21</v>
      </c>
      <c r="K28" t="n">
        <v>49.1</v>
      </c>
      <c r="L28" t="n">
        <v>27</v>
      </c>
      <c r="M28" t="n">
        <v>4</v>
      </c>
      <c r="N28" t="n">
        <v>37.11</v>
      </c>
      <c r="O28" t="n">
        <v>23446.45</v>
      </c>
      <c r="P28" t="n">
        <v>171.94</v>
      </c>
      <c r="Q28" t="n">
        <v>198.04</v>
      </c>
      <c r="R28" t="n">
        <v>30.59</v>
      </c>
      <c r="S28" t="n">
        <v>21.27</v>
      </c>
      <c r="T28" t="n">
        <v>1952.8</v>
      </c>
      <c r="U28" t="n">
        <v>0.7</v>
      </c>
      <c r="V28" t="n">
        <v>0.77</v>
      </c>
      <c r="W28" t="n">
        <v>0.12</v>
      </c>
      <c r="X28" t="n">
        <v>0.11</v>
      </c>
      <c r="Y28" t="n">
        <v>0.5</v>
      </c>
      <c r="Z28" t="n">
        <v>10</v>
      </c>
      <c r="AA28" t="n">
        <v>401.8006768145897</v>
      </c>
      <c r="AB28" t="n">
        <v>549.7614122125317</v>
      </c>
      <c r="AC28" t="n">
        <v>497.292954625955</v>
      </c>
      <c r="AD28" t="n">
        <v>401800.6768145897</v>
      </c>
      <c r="AE28" t="n">
        <v>549761.4122125317</v>
      </c>
      <c r="AF28" t="n">
        <v>1.342205601190731e-06</v>
      </c>
      <c r="AG28" t="n">
        <v>16</v>
      </c>
      <c r="AH28" t="n">
        <v>497292.954625955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5.5065</v>
      </c>
      <c r="E29" t="n">
        <v>18.16</v>
      </c>
      <c r="F29" t="n">
        <v>15.7</v>
      </c>
      <c r="G29" t="n">
        <v>157.01</v>
      </c>
      <c r="H29" t="n">
        <v>2.62</v>
      </c>
      <c r="I29" t="n">
        <v>6</v>
      </c>
      <c r="J29" t="n">
        <v>189.73</v>
      </c>
      <c r="K29" t="n">
        <v>49.1</v>
      </c>
      <c r="L29" t="n">
        <v>28</v>
      </c>
      <c r="M29" t="n">
        <v>4</v>
      </c>
      <c r="N29" t="n">
        <v>37.64</v>
      </c>
      <c r="O29" t="n">
        <v>23634.36</v>
      </c>
      <c r="P29" t="n">
        <v>171.1</v>
      </c>
      <c r="Q29" t="n">
        <v>198.04</v>
      </c>
      <c r="R29" t="n">
        <v>30.56</v>
      </c>
      <c r="S29" t="n">
        <v>21.27</v>
      </c>
      <c r="T29" t="n">
        <v>1936.26</v>
      </c>
      <c r="U29" t="n">
        <v>0.7</v>
      </c>
      <c r="V29" t="n">
        <v>0.77</v>
      </c>
      <c r="W29" t="n">
        <v>0.12</v>
      </c>
      <c r="X29" t="n">
        <v>0.11</v>
      </c>
      <c r="Y29" t="n">
        <v>0.5</v>
      </c>
      <c r="Z29" t="n">
        <v>10</v>
      </c>
      <c r="AA29" t="n">
        <v>400.9618439159181</v>
      </c>
      <c r="AB29" t="n">
        <v>548.6136840338733</v>
      </c>
      <c r="AC29" t="n">
        <v>496.2547640138212</v>
      </c>
      <c r="AD29" t="n">
        <v>400961.843915918</v>
      </c>
      <c r="AE29" t="n">
        <v>548613.6840338733</v>
      </c>
      <c r="AF29" t="n">
        <v>1.342254352824358e-06</v>
      </c>
      <c r="AG29" t="n">
        <v>16</v>
      </c>
      <c r="AH29" t="n">
        <v>496254.7640138212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5.5094</v>
      </c>
      <c r="E30" t="n">
        <v>18.15</v>
      </c>
      <c r="F30" t="n">
        <v>15.69</v>
      </c>
      <c r="G30" t="n">
        <v>156.91</v>
      </c>
      <c r="H30" t="n">
        <v>2.69</v>
      </c>
      <c r="I30" t="n">
        <v>6</v>
      </c>
      <c r="J30" t="n">
        <v>191.26</v>
      </c>
      <c r="K30" t="n">
        <v>49.1</v>
      </c>
      <c r="L30" t="n">
        <v>29</v>
      </c>
      <c r="M30" t="n">
        <v>4</v>
      </c>
      <c r="N30" t="n">
        <v>38.17</v>
      </c>
      <c r="O30" t="n">
        <v>23822.99</v>
      </c>
      <c r="P30" t="n">
        <v>169.92</v>
      </c>
      <c r="Q30" t="n">
        <v>198.04</v>
      </c>
      <c r="R30" t="n">
        <v>30.33</v>
      </c>
      <c r="S30" t="n">
        <v>21.27</v>
      </c>
      <c r="T30" t="n">
        <v>1822.92</v>
      </c>
      <c r="U30" t="n">
        <v>0.7</v>
      </c>
      <c r="V30" t="n">
        <v>0.77</v>
      </c>
      <c r="W30" t="n">
        <v>0.12</v>
      </c>
      <c r="X30" t="n">
        <v>0.1</v>
      </c>
      <c r="Y30" t="n">
        <v>0.5</v>
      </c>
      <c r="Z30" t="n">
        <v>10</v>
      </c>
      <c r="AA30" t="n">
        <v>399.6270273715709</v>
      </c>
      <c r="AB30" t="n">
        <v>546.7873291499477</v>
      </c>
      <c r="AC30" t="n">
        <v>494.6027138767122</v>
      </c>
      <c r="AD30" t="n">
        <v>399627.0273715709</v>
      </c>
      <c r="AE30" t="n">
        <v>546787.3291499477</v>
      </c>
      <c r="AF30" t="n">
        <v>1.342961251511943e-06</v>
      </c>
      <c r="AG30" t="n">
        <v>16</v>
      </c>
      <c r="AH30" t="n">
        <v>494602.7138767123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5.5233</v>
      </c>
      <c r="E31" t="n">
        <v>18.11</v>
      </c>
      <c r="F31" t="n">
        <v>15.68</v>
      </c>
      <c r="G31" t="n">
        <v>188.11</v>
      </c>
      <c r="H31" t="n">
        <v>2.76</v>
      </c>
      <c r="I31" t="n">
        <v>5</v>
      </c>
      <c r="J31" t="n">
        <v>192.8</v>
      </c>
      <c r="K31" t="n">
        <v>49.1</v>
      </c>
      <c r="L31" t="n">
        <v>30</v>
      </c>
      <c r="M31" t="n">
        <v>3</v>
      </c>
      <c r="N31" t="n">
        <v>38.7</v>
      </c>
      <c r="O31" t="n">
        <v>24012.34</v>
      </c>
      <c r="P31" t="n">
        <v>167.77</v>
      </c>
      <c r="Q31" t="n">
        <v>198.04</v>
      </c>
      <c r="R31" t="n">
        <v>29.85</v>
      </c>
      <c r="S31" t="n">
        <v>21.27</v>
      </c>
      <c r="T31" t="n">
        <v>1587.02</v>
      </c>
      <c r="U31" t="n">
        <v>0.71</v>
      </c>
      <c r="V31" t="n">
        <v>0.77</v>
      </c>
      <c r="W31" t="n">
        <v>0.12</v>
      </c>
      <c r="X31" t="n">
        <v>0.08</v>
      </c>
      <c r="Y31" t="n">
        <v>0.5</v>
      </c>
      <c r="Z31" t="n">
        <v>10</v>
      </c>
      <c r="AA31" t="n">
        <v>396.8690193358871</v>
      </c>
      <c r="AB31" t="n">
        <v>543.0137008807981</v>
      </c>
      <c r="AC31" t="n">
        <v>491.1892353932497</v>
      </c>
      <c r="AD31" t="n">
        <v>396869.0193358871</v>
      </c>
      <c r="AE31" t="n">
        <v>543013.700880798</v>
      </c>
      <c r="AF31" t="n">
        <v>1.346349490048992e-06</v>
      </c>
      <c r="AG31" t="n">
        <v>16</v>
      </c>
      <c r="AH31" t="n">
        <v>491189.2353932497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5.5245</v>
      </c>
      <c r="E32" t="n">
        <v>18.1</v>
      </c>
      <c r="F32" t="n">
        <v>15.67</v>
      </c>
      <c r="G32" t="n">
        <v>188.06</v>
      </c>
      <c r="H32" t="n">
        <v>2.83</v>
      </c>
      <c r="I32" t="n">
        <v>5</v>
      </c>
      <c r="J32" t="n">
        <v>194.34</v>
      </c>
      <c r="K32" t="n">
        <v>49.1</v>
      </c>
      <c r="L32" t="n">
        <v>31</v>
      </c>
      <c r="M32" t="n">
        <v>3</v>
      </c>
      <c r="N32" t="n">
        <v>39.24</v>
      </c>
      <c r="O32" t="n">
        <v>24202.42</v>
      </c>
      <c r="P32" t="n">
        <v>168.43</v>
      </c>
      <c r="Q32" t="n">
        <v>198.04</v>
      </c>
      <c r="R32" t="n">
        <v>29.7</v>
      </c>
      <c r="S32" t="n">
        <v>21.27</v>
      </c>
      <c r="T32" t="n">
        <v>1513.1</v>
      </c>
      <c r="U32" t="n">
        <v>0.72</v>
      </c>
      <c r="V32" t="n">
        <v>0.77</v>
      </c>
      <c r="W32" t="n">
        <v>0.12</v>
      </c>
      <c r="X32" t="n">
        <v>0.08</v>
      </c>
      <c r="Y32" t="n">
        <v>0.5</v>
      </c>
      <c r="Z32" t="n">
        <v>10</v>
      </c>
      <c r="AA32" t="n">
        <v>397.4245176126204</v>
      </c>
      <c r="AB32" t="n">
        <v>543.773758129879</v>
      </c>
      <c r="AC32" t="n">
        <v>491.8767538452253</v>
      </c>
      <c r="AD32" t="n">
        <v>397424.5176126204</v>
      </c>
      <c r="AE32" t="n">
        <v>543773.7581298789</v>
      </c>
      <c r="AF32" t="n">
        <v>1.346641999850751e-06</v>
      </c>
      <c r="AG32" t="n">
        <v>16</v>
      </c>
      <c r="AH32" t="n">
        <v>491876.7538452253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5.5292</v>
      </c>
      <c r="E33" t="n">
        <v>18.09</v>
      </c>
      <c r="F33" t="n">
        <v>15.66</v>
      </c>
      <c r="G33" t="n">
        <v>187.88</v>
      </c>
      <c r="H33" t="n">
        <v>2.9</v>
      </c>
      <c r="I33" t="n">
        <v>5</v>
      </c>
      <c r="J33" t="n">
        <v>195.89</v>
      </c>
      <c r="K33" t="n">
        <v>49.1</v>
      </c>
      <c r="L33" t="n">
        <v>32</v>
      </c>
      <c r="M33" t="n">
        <v>3</v>
      </c>
      <c r="N33" t="n">
        <v>39.79</v>
      </c>
      <c r="O33" t="n">
        <v>24393.24</v>
      </c>
      <c r="P33" t="n">
        <v>169.06</v>
      </c>
      <c r="Q33" t="n">
        <v>198.04</v>
      </c>
      <c r="R33" t="n">
        <v>29.2</v>
      </c>
      <c r="S33" t="n">
        <v>21.27</v>
      </c>
      <c r="T33" t="n">
        <v>1263.11</v>
      </c>
      <c r="U33" t="n">
        <v>0.73</v>
      </c>
      <c r="V33" t="n">
        <v>0.77</v>
      </c>
      <c r="W33" t="n">
        <v>0.11</v>
      </c>
      <c r="X33" t="n">
        <v>0.06</v>
      </c>
      <c r="Y33" t="n">
        <v>0.5</v>
      </c>
      <c r="Z33" t="n">
        <v>10</v>
      </c>
      <c r="AA33" t="n">
        <v>397.8014163732003</v>
      </c>
      <c r="AB33" t="n">
        <v>544.2894476417042</v>
      </c>
      <c r="AC33" t="n">
        <v>492.3432266738167</v>
      </c>
      <c r="AD33" t="n">
        <v>397801.4163732003</v>
      </c>
      <c r="AE33" t="n">
        <v>544289.4476417042</v>
      </c>
      <c r="AF33" t="n">
        <v>1.347787663240977e-06</v>
      </c>
      <c r="AG33" t="n">
        <v>16</v>
      </c>
      <c r="AH33" t="n">
        <v>492343.2266738167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5.524</v>
      </c>
      <c r="E34" t="n">
        <v>18.1</v>
      </c>
      <c r="F34" t="n">
        <v>15.67</v>
      </c>
      <c r="G34" t="n">
        <v>188.08</v>
      </c>
      <c r="H34" t="n">
        <v>2.97</v>
      </c>
      <c r="I34" t="n">
        <v>5</v>
      </c>
      <c r="J34" t="n">
        <v>197.44</v>
      </c>
      <c r="K34" t="n">
        <v>49.1</v>
      </c>
      <c r="L34" t="n">
        <v>33</v>
      </c>
      <c r="M34" t="n">
        <v>3</v>
      </c>
      <c r="N34" t="n">
        <v>40.34</v>
      </c>
      <c r="O34" t="n">
        <v>24584.81</v>
      </c>
      <c r="P34" t="n">
        <v>169.23</v>
      </c>
      <c r="Q34" t="n">
        <v>198.05</v>
      </c>
      <c r="R34" t="n">
        <v>29.74</v>
      </c>
      <c r="S34" t="n">
        <v>21.27</v>
      </c>
      <c r="T34" t="n">
        <v>1532.41</v>
      </c>
      <c r="U34" t="n">
        <v>0.72</v>
      </c>
      <c r="V34" t="n">
        <v>0.77</v>
      </c>
      <c r="W34" t="n">
        <v>0.12</v>
      </c>
      <c r="X34" t="n">
        <v>0.08</v>
      </c>
      <c r="Y34" t="n">
        <v>0.5</v>
      </c>
      <c r="Z34" t="n">
        <v>10</v>
      </c>
      <c r="AA34" t="n">
        <v>398.2338675718332</v>
      </c>
      <c r="AB34" t="n">
        <v>544.8811464500742</v>
      </c>
      <c r="AC34" t="n">
        <v>492.8784545783703</v>
      </c>
      <c r="AD34" t="n">
        <v>398233.8675718333</v>
      </c>
      <c r="AE34" t="n">
        <v>544881.1464500742</v>
      </c>
      <c r="AF34" t="n">
        <v>1.346520120766685e-06</v>
      </c>
      <c r="AG34" t="n">
        <v>16</v>
      </c>
      <c r="AH34" t="n">
        <v>492878.4545783703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5.5229</v>
      </c>
      <c r="E35" t="n">
        <v>18.11</v>
      </c>
      <c r="F35" t="n">
        <v>15.68</v>
      </c>
      <c r="G35" t="n">
        <v>188.13</v>
      </c>
      <c r="H35" t="n">
        <v>3.03</v>
      </c>
      <c r="I35" t="n">
        <v>5</v>
      </c>
      <c r="J35" t="n">
        <v>199</v>
      </c>
      <c r="K35" t="n">
        <v>49.1</v>
      </c>
      <c r="L35" t="n">
        <v>34</v>
      </c>
      <c r="M35" t="n">
        <v>3</v>
      </c>
      <c r="N35" t="n">
        <v>40.9</v>
      </c>
      <c r="O35" t="n">
        <v>24777.13</v>
      </c>
      <c r="P35" t="n">
        <v>169.69</v>
      </c>
      <c r="Q35" t="n">
        <v>198.04</v>
      </c>
      <c r="R35" t="n">
        <v>29.85</v>
      </c>
      <c r="S35" t="n">
        <v>21.27</v>
      </c>
      <c r="T35" t="n">
        <v>1588.5</v>
      </c>
      <c r="U35" t="n">
        <v>0.71</v>
      </c>
      <c r="V35" t="n">
        <v>0.77</v>
      </c>
      <c r="W35" t="n">
        <v>0.12</v>
      </c>
      <c r="X35" t="n">
        <v>0.08</v>
      </c>
      <c r="Y35" t="n">
        <v>0.5</v>
      </c>
      <c r="Z35" t="n">
        <v>10</v>
      </c>
      <c r="AA35" t="n">
        <v>398.7778288573612</v>
      </c>
      <c r="AB35" t="n">
        <v>545.6254182788117</v>
      </c>
      <c r="AC35" t="n">
        <v>493.5516941483654</v>
      </c>
      <c r="AD35" t="n">
        <v>398777.8288573612</v>
      </c>
      <c r="AE35" t="n">
        <v>545625.4182788117</v>
      </c>
      <c r="AF35" t="n">
        <v>1.346251986781739e-06</v>
      </c>
      <c r="AG35" t="n">
        <v>16</v>
      </c>
      <c r="AH35" t="n">
        <v>493551.6941483653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5.5278</v>
      </c>
      <c r="E36" t="n">
        <v>18.09</v>
      </c>
      <c r="F36" t="n">
        <v>15.66</v>
      </c>
      <c r="G36" t="n">
        <v>187.93</v>
      </c>
      <c r="H36" t="n">
        <v>3.1</v>
      </c>
      <c r="I36" t="n">
        <v>5</v>
      </c>
      <c r="J36" t="n">
        <v>200.56</v>
      </c>
      <c r="K36" t="n">
        <v>49.1</v>
      </c>
      <c r="L36" t="n">
        <v>35</v>
      </c>
      <c r="M36" t="n">
        <v>3</v>
      </c>
      <c r="N36" t="n">
        <v>41.47</v>
      </c>
      <c r="O36" t="n">
        <v>24970.22</v>
      </c>
      <c r="P36" t="n">
        <v>169.03</v>
      </c>
      <c r="Q36" t="n">
        <v>198.04</v>
      </c>
      <c r="R36" t="n">
        <v>29.31</v>
      </c>
      <c r="S36" t="n">
        <v>21.27</v>
      </c>
      <c r="T36" t="n">
        <v>1320.17</v>
      </c>
      <c r="U36" t="n">
        <v>0.73</v>
      </c>
      <c r="V36" t="n">
        <v>0.77</v>
      </c>
      <c r="W36" t="n">
        <v>0.12</v>
      </c>
      <c r="X36" t="n">
        <v>0.07000000000000001</v>
      </c>
      <c r="Y36" t="n">
        <v>0.5</v>
      </c>
      <c r="Z36" t="n">
        <v>10</v>
      </c>
      <c r="AA36" t="n">
        <v>397.8313847874712</v>
      </c>
      <c r="AB36" t="n">
        <v>544.3304517482226</v>
      </c>
      <c r="AC36" t="n">
        <v>492.3803174059587</v>
      </c>
      <c r="AD36" t="n">
        <v>397831.3847874712</v>
      </c>
      <c r="AE36" t="n">
        <v>544330.4517482226</v>
      </c>
      <c r="AF36" t="n">
        <v>1.34744640180559e-06</v>
      </c>
      <c r="AG36" t="n">
        <v>16</v>
      </c>
      <c r="AH36" t="n">
        <v>492380.3174059587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5.5216</v>
      </c>
      <c r="E37" t="n">
        <v>18.11</v>
      </c>
      <c r="F37" t="n">
        <v>15.68</v>
      </c>
      <c r="G37" t="n">
        <v>188.18</v>
      </c>
      <c r="H37" t="n">
        <v>3.16</v>
      </c>
      <c r="I37" t="n">
        <v>5</v>
      </c>
      <c r="J37" t="n">
        <v>202.14</v>
      </c>
      <c r="K37" t="n">
        <v>49.1</v>
      </c>
      <c r="L37" t="n">
        <v>36</v>
      </c>
      <c r="M37" t="n">
        <v>3</v>
      </c>
      <c r="N37" t="n">
        <v>42.04</v>
      </c>
      <c r="O37" t="n">
        <v>25164.09</v>
      </c>
      <c r="P37" t="n">
        <v>168.33</v>
      </c>
      <c r="Q37" t="n">
        <v>198.04</v>
      </c>
      <c r="R37" t="n">
        <v>29.99</v>
      </c>
      <c r="S37" t="n">
        <v>21.27</v>
      </c>
      <c r="T37" t="n">
        <v>1657.45</v>
      </c>
      <c r="U37" t="n">
        <v>0.71</v>
      </c>
      <c r="V37" t="n">
        <v>0.77</v>
      </c>
      <c r="W37" t="n">
        <v>0.12</v>
      </c>
      <c r="X37" t="n">
        <v>0.09</v>
      </c>
      <c r="Y37" t="n">
        <v>0.5</v>
      </c>
      <c r="Z37" t="n">
        <v>10</v>
      </c>
      <c r="AA37" t="n">
        <v>397.4929892616786</v>
      </c>
      <c r="AB37" t="n">
        <v>543.8674440608764</v>
      </c>
      <c r="AC37" t="n">
        <v>491.9614985224575</v>
      </c>
      <c r="AD37" t="n">
        <v>397492.9892616787</v>
      </c>
      <c r="AE37" t="n">
        <v>543867.4440608764</v>
      </c>
      <c r="AF37" t="n">
        <v>1.345935101163166e-06</v>
      </c>
      <c r="AG37" t="n">
        <v>16</v>
      </c>
      <c r="AH37" t="n">
        <v>491961.4985224575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5.5213</v>
      </c>
      <c r="E38" t="n">
        <v>18.11</v>
      </c>
      <c r="F38" t="n">
        <v>15.68</v>
      </c>
      <c r="G38" t="n">
        <v>188.19</v>
      </c>
      <c r="H38" t="n">
        <v>3.23</v>
      </c>
      <c r="I38" t="n">
        <v>5</v>
      </c>
      <c r="J38" t="n">
        <v>203.71</v>
      </c>
      <c r="K38" t="n">
        <v>49.1</v>
      </c>
      <c r="L38" t="n">
        <v>37</v>
      </c>
      <c r="M38" t="n">
        <v>3</v>
      </c>
      <c r="N38" t="n">
        <v>42.62</v>
      </c>
      <c r="O38" t="n">
        <v>25358.87</v>
      </c>
      <c r="P38" t="n">
        <v>167.37</v>
      </c>
      <c r="Q38" t="n">
        <v>198.04</v>
      </c>
      <c r="R38" t="n">
        <v>30.03</v>
      </c>
      <c r="S38" t="n">
        <v>21.27</v>
      </c>
      <c r="T38" t="n">
        <v>1676.13</v>
      </c>
      <c r="U38" t="n">
        <v>0.71</v>
      </c>
      <c r="V38" t="n">
        <v>0.77</v>
      </c>
      <c r="W38" t="n">
        <v>0.12</v>
      </c>
      <c r="X38" t="n">
        <v>0.09</v>
      </c>
      <c r="Y38" t="n">
        <v>0.5</v>
      </c>
      <c r="Z38" t="n">
        <v>10</v>
      </c>
      <c r="AA38" t="n">
        <v>396.5595333201231</v>
      </c>
      <c r="AB38" t="n">
        <v>542.5902484604704</v>
      </c>
      <c r="AC38" t="n">
        <v>490.8061966775988</v>
      </c>
      <c r="AD38" t="n">
        <v>396559.5333201231</v>
      </c>
      <c r="AE38" t="n">
        <v>542590.2484604705</v>
      </c>
      <c r="AF38" t="n">
        <v>1.345861973712726e-06</v>
      </c>
      <c r="AG38" t="n">
        <v>16</v>
      </c>
      <c r="AH38" t="n">
        <v>490806.1966775989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5.5255</v>
      </c>
      <c r="E39" t="n">
        <v>18.1</v>
      </c>
      <c r="F39" t="n">
        <v>15.67</v>
      </c>
      <c r="G39" t="n">
        <v>188.03</v>
      </c>
      <c r="H39" t="n">
        <v>3.29</v>
      </c>
      <c r="I39" t="n">
        <v>5</v>
      </c>
      <c r="J39" t="n">
        <v>205.3</v>
      </c>
      <c r="K39" t="n">
        <v>49.1</v>
      </c>
      <c r="L39" t="n">
        <v>38</v>
      </c>
      <c r="M39" t="n">
        <v>3</v>
      </c>
      <c r="N39" t="n">
        <v>43.2</v>
      </c>
      <c r="O39" t="n">
        <v>25554.32</v>
      </c>
      <c r="P39" t="n">
        <v>165.41</v>
      </c>
      <c r="Q39" t="n">
        <v>198.04</v>
      </c>
      <c r="R39" t="n">
        <v>29.57</v>
      </c>
      <c r="S39" t="n">
        <v>21.27</v>
      </c>
      <c r="T39" t="n">
        <v>1448.34</v>
      </c>
      <c r="U39" t="n">
        <v>0.72</v>
      </c>
      <c r="V39" t="n">
        <v>0.77</v>
      </c>
      <c r="W39" t="n">
        <v>0.12</v>
      </c>
      <c r="X39" t="n">
        <v>0.07000000000000001</v>
      </c>
      <c r="Y39" t="n">
        <v>0.5</v>
      </c>
      <c r="Z39" t="n">
        <v>10</v>
      </c>
      <c r="AA39" t="n">
        <v>394.4077264598805</v>
      </c>
      <c r="AB39" t="n">
        <v>539.6460513832676</v>
      </c>
      <c r="AC39" t="n">
        <v>488.1429896372378</v>
      </c>
      <c r="AD39" t="n">
        <v>394407.7264598805</v>
      </c>
      <c r="AE39" t="n">
        <v>539646.0513832676</v>
      </c>
      <c r="AF39" t="n">
        <v>1.346885758018885e-06</v>
      </c>
      <c r="AG39" t="n">
        <v>16</v>
      </c>
      <c r="AH39" t="n">
        <v>488142.9896372378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5.5394</v>
      </c>
      <c r="E40" t="n">
        <v>18.05</v>
      </c>
      <c r="F40" t="n">
        <v>15.65</v>
      </c>
      <c r="G40" t="n">
        <v>234.81</v>
      </c>
      <c r="H40" t="n">
        <v>3.35</v>
      </c>
      <c r="I40" t="n">
        <v>4</v>
      </c>
      <c r="J40" t="n">
        <v>206.89</v>
      </c>
      <c r="K40" t="n">
        <v>49.1</v>
      </c>
      <c r="L40" t="n">
        <v>39</v>
      </c>
      <c r="M40" t="n">
        <v>2</v>
      </c>
      <c r="N40" t="n">
        <v>43.8</v>
      </c>
      <c r="O40" t="n">
        <v>25750.58</v>
      </c>
      <c r="P40" t="n">
        <v>163.27</v>
      </c>
      <c r="Q40" t="n">
        <v>198.04</v>
      </c>
      <c r="R40" t="n">
        <v>29.1</v>
      </c>
      <c r="S40" t="n">
        <v>21.27</v>
      </c>
      <c r="T40" t="n">
        <v>1217.54</v>
      </c>
      <c r="U40" t="n">
        <v>0.73</v>
      </c>
      <c r="V40" t="n">
        <v>0.77</v>
      </c>
      <c r="W40" t="n">
        <v>0.11</v>
      </c>
      <c r="X40" t="n">
        <v>0.06</v>
      </c>
      <c r="Y40" t="n">
        <v>0.5</v>
      </c>
      <c r="Z40" t="n">
        <v>10</v>
      </c>
      <c r="AA40" t="n">
        <v>391.636962592537</v>
      </c>
      <c r="AB40" t="n">
        <v>535.8549700224936</v>
      </c>
      <c r="AC40" t="n">
        <v>484.71372376072</v>
      </c>
      <c r="AD40" t="n">
        <v>391636.962592537</v>
      </c>
      <c r="AE40" t="n">
        <v>535854.9700224936</v>
      </c>
      <c r="AF40" t="n">
        <v>1.350273996555933e-06</v>
      </c>
      <c r="AG40" t="n">
        <v>16</v>
      </c>
      <c r="AH40" t="n">
        <v>484713.7237607201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5.5386</v>
      </c>
      <c r="E41" t="n">
        <v>18.06</v>
      </c>
      <c r="F41" t="n">
        <v>15.66</v>
      </c>
      <c r="G41" t="n">
        <v>234.85</v>
      </c>
      <c r="H41" t="n">
        <v>3.41</v>
      </c>
      <c r="I41" t="n">
        <v>4</v>
      </c>
      <c r="J41" t="n">
        <v>208.49</v>
      </c>
      <c r="K41" t="n">
        <v>49.1</v>
      </c>
      <c r="L41" t="n">
        <v>40</v>
      </c>
      <c r="M41" t="n">
        <v>2</v>
      </c>
      <c r="N41" t="n">
        <v>44.39</v>
      </c>
      <c r="O41" t="n">
        <v>25947.65</v>
      </c>
      <c r="P41" t="n">
        <v>164.1</v>
      </c>
      <c r="Q41" t="n">
        <v>198.04</v>
      </c>
      <c r="R41" t="n">
        <v>29.21</v>
      </c>
      <c r="S41" t="n">
        <v>21.27</v>
      </c>
      <c r="T41" t="n">
        <v>1273.84</v>
      </c>
      <c r="U41" t="n">
        <v>0.73</v>
      </c>
      <c r="V41" t="n">
        <v>0.77</v>
      </c>
      <c r="W41" t="n">
        <v>0.11</v>
      </c>
      <c r="X41" t="n">
        <v>0.06</v>
      </c>
      <c r="Y41" t="n">
        <v>0.5</v>
      </c>
      <c r="Z41" t="n">
        <v>10</v>
      </c>
      <c r="AA41" t="n">
        <v>392.5292239459425</v>
      </c>
      <c r="AB41" t="n">
        <v>537.0758013700156</v>
      </c>
      <c r="AC41" t="n">
        <v>485.818040677882</v>
      </c>
      <c r="AD41" t="n">
        <v>392529.2239459425</v>
      </c>
      <c r="AE41" t="n">
        <v>537075.8013700156</v>
      </c>
      <c r="AF41" t="n">
        <v>1.350078990021427e-06</v>
      </c>
      <c r="AG41" t="n">
        <v>16</v>
      </c>
      <c r="AH41" t="n">
        <v>485818.040677882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3.4451</v>
      </c>
      <c r="E2" t="n">
        <v>29.03</v>
      </c>
      <c r="F2" t="n">
        <v>19.49</v>
      </c>
      <c r="G2" t="n">
        <v>6.15</v>
      </c>
      <c r="H2" t="n">
        <v>0.1</v>
      </c>
      <c r="I2" t="n">
        <v>190</v>
      </c>
      <c r="J2" t="n">
        <v>185.69</v>
      </c>
      <c r="K2" t="n">
        <v>53.44</v>
      </c>
      <c r="L2" t="n">
        <v>1</v>
      </c>
      <c r="M2" t="n">
        <v>188</v>
      </c>
      <c r="N2" t="n">
        <v>36.26</v>
      </c>
      <c r="O2" t="n">
        <v>23136.14</v>
      </c>
      <c r="P2" t="n">
        <v>262.97</v>
      </c>
      <c r="Q2" t="n">
        <v>198.07</v>
      </c>
      <c r="R2" t="n">
        <v>148.92</v>
      </c>
      <c r="S2" t="n">
        <v>21.27</v>
      </c>
      <c r="T2" t="n">
        <v>60197.93</v>
      </c>
      <c r="U2" t="n">
        <v>0.14</v>
      </c>
      <c r="V2" t="n">
        <v>0.62</v>
      </c>
      <c r="W2" t="n">
        <v>0.41</v>
      </c>
      <c r="X2" t="n">
        <v>3.89</v>
      </c>
      <c r="Y2" t="n">
        <v>0.5</v>
      </c>
      <c r="Z2" t="n">
        <v>10</v>
      </c>
      <c r="AA2" t="n">
        <v>838.4663215448088</v>
      </c>
      <c r="AB2" t="n">
        <v>1147.226611661054</v>
      </c>
      <c r="AC2" t="n">
        <v>1037.736913986785</v>
      </c>
      <c r="AD2" t="n">
        <v>838466.3215448088</v>
      </c>
      <c r="AE2" t="n">
        <v>1147226.611661054</v>
      </c>
      <c r="AF2" t="n">
        <v>8.105666163807266e-07</v>
      </c>
      <c r="AG2" t="n">
        <v>26</v>
      </c>
      <c r="AH2" t="n">
        <v>1037736.913986785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4.3607</v>
      </c>
      <c r="E3" t="n">
        <v>22.93</v>
      </c>
      <c r="F3" t="n">
        <v>17.3</v>
      </c>
      <c r="G3" t="n">
        <v>12.21</v>
      </c>
      <c r="H3" t="n">
        <v>0.19</v>
      </c>
      <c r="I3" t="n">
        <v>85</v>
      </c>
      <c r="J3" t="n">
        <v>187.21</v>
      </c>
      <c r="K3" t="n">
        <v>53.44</v>
      </c>
      <c r="L3" t="n">
        <v>2</v>
      </c>
      <c r="M3" t="n">
        <v>83</v>
      </c>
      <c r="N3" t="n">
        <v>36.77</v>
      </c>
      <c r="O3" t="n">
        <v>23322.88</v>
      </c>
      <c r="P3" t="n">
        <v>232.87</v>
      </c>
      <c r="Q3" t="n">
        <v>198.05</v>
      </c>
      <c r="R3" t="n">
        <v>80.66</v>
      </c>
      <c r="S3" t="n">
        <v>21.27</v>
      </c>
      <c r="T3" t="n">
        <v>26594.36</v>
      </c>
      <c r="U3" t="n">
        <v>0.26</v>
      </c>
      <c r="V3" t="n">
        <v>0.7</v>
      </c>
      <c r="W3" t="n">
        <v>0.24</v>
      </c>
      <c r="X3" t="n">
        <v>1.7</v>
      </c>
      <c r="Y3" t="n">
        <v>0.5</v>
      </c>
      <c r="Z3" t="n">
        <v>10</v>
      </c>
      <c r="AA3" t="n">
        <v>606.1516887404186</v>
      </c>
      <c r="AB3" t="n">
        <v>829.3634820598267</v>
      </c>
      <c r="AC3" t="n">
        <v>750.2101953509939</v>
      </c>
      <c r="AD3" t="n">
        <v>606151.6887404186</v>
      </c>
      <c r="AE3" t="n">
        <v>829363.4820598266</v>
      </c>
      <c r="AF3" t="n">
        <v>1.025989911483392e-06</v>
      </c>
      <c r="AG3" t="n">
        <v>20</v>
      </c>
      <c r="AH3" t="n">
        <v>750210.1953509939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4.7174</v>
      </c>
      <c r="E4" t="n">
        <v>21.2</v>
      </c>
      <c r="F4" t="n">
        <v>16.68</v>
      </c>
      <c r="G4" t="n">
        <v>18.2</v>
      </c>
      <c r="H4" t="n">
        <v>0.28</v>
      </c>
      <c r="I4" t="n">
        <v>55</v>
      </c>
      <c r="J4" t="n">
        <v>188.73</v>
      </c>
      <c r="K4" t="n">
        <v>53.44</v>
      </c>
      <c r="L4" t="n">
        <v>3</v>
      </c>
      <c r="M4" t="n">
        <v>53</v>
      </c>
      <c r="N4" t="n">
        <v>37.29</v>
      </c>
      <c r="O4" t="n">
        <v>23510.33</v>
      </c>
      <c r="P4" t="n">
        <v>224.05</v>
      </c>
      <c r="Q4" t="n">
        <v>198.05</v>
      </c>
      <c r="R4" t="n">
        <v>61.19</v>
      </c>
      <c r="S4" t="n">
        <v>21.27</v>
      </c>
      <c r="T4" t="n">
        <v>17006.63</v>
      </c>
      <c r="U4" t="n">
        <v>0.35</v>
      </c>
      <c r="V4" t="n">
        <v>0.73</v>
      </c>
      <c r="W4" t="n">
        <v>0.19</v>
      </c>
      <c r="X4" t="n">
        <v>1.09</v>
      </c>
      <c r="Y4" t="n">
        <v>0.5</v>
      </c>
      <c r="Z4" t="n">
        <v>10</v>
      </c>
      <c r="AA4" t="n">
        <v>552.0941964301729</v>
      </c>
      <c r="AB4" t="n">
        <v>755.3996362327018</v>
      </c>
      <c r="AC4" t="n">
        <v>683.3053551607003</v>
      </c>
      <c r="AD4" t="n">
        <v>552094.1964301729</v>
      </c>
      <c r="AE4" t="n">
        <v>755399.6362327018</v>
      </c>
      <c r="AF4" t="n">
        <v>1.109914648664607e-06</v>
      </c>
      <c r="AG4" t="n">
        <v>19</v>
      </c>
      <c r="AH4" t="n">
        <v>683305.3551607003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4.904</v>
      </c>
      <c r="E5" t="n">
        <v>20.39</v>
      </c>
      <c r="F5" t="n">
        <v>16.4</v>
      </c>
      <c r="G5" t="n">
        <v>24</v>
      </c>
      <c r="H5" t="n">
        <v>0.37</v>
      </c>
      <c r="I5" t="n">
        <v>41</v>
      </c>
      <c r="J5" t="n">
        <v>190.25</v>
      </c>
      <c r="K5" t="n">
        <v>53.44</v>
      </c>
      <c r="L5" t="n">
        <v>4</v>
      </c>
      <c r="M5" t="n">
        <v>39</v>
      </c>
      <c r="N5" t="n">
        <v>37.82</v>
      </c>
      <c r="O5" t="n">
        <v>23698.48</v>
      </c>
      <c r="P5" t="n">
        <v>219.94</v>
      </c>
      <c r="Q5" t="n">
        <v>198.05</v>
      </c>
      <c r="R5" t="n">
        <v>52.17</v>
      </c>
      <c r="S5" t="n">
        <v>21.27</v>
      </c>
      <c r="T5" t="n">
        <v>12567.65</v>
      </c>
      <c r="U5" t="n">
        <v>0.41</v>
      </c>
      <c r="V5" t="n">
        <v>0.74</v>
      </c>
      <c r="W5" t="n">
        <v>0.18</v>
      </c>
      <c r="X5" t="n">
        <v>0.8</v>
      </c>
      <c r="Y5" t="n">
        <v>0.5</v>
      </c>
      <c r="Z5" t="n">
        <v>10</v>
      </c>
      <c r="AA5" t="n">
        <v>522.1738494363698</v>
      </c>
      <c r="AB5" t="n">
        <v>714.4612974832314</v>
      </c>
      <c r="AC5" t="n">
        <v>646.2741140041601</v>
      </c>
      <c r="AD5" t="n">
        <v>522173.8494363697</v>
      </c>
      <c r="AE5" t="n">
        <v>714461.2974832314</v>
      </c>
      <c r="AF5" t="n">
        <v>1.15381808560886e-06</v>
      </c>
      <c r="AG5" t="n">
        <v>18</v>
      </c>
      <c r="AH5" t="n">
        <v>646274.11400416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5.0123</v>
      </c>
      <c r="E6" t="n">
        <v>19.95</v>
      </c>
      <c r="F6" t="n">
        <v>16.25</v>
      </c>
      <c r="G6" t="n">
        <v>29.55</v>
      </c>
      <c r="H6" t="n">
        <v>0.46</v>
      </c>
      <c r="I6" t="n">
        <v>33</v>
      </c>
      <c r="J6" t="n">
        <v>191.78</v>
      </c>
      <c r="K6" t="n">
        <v>53.44</v>
      </c>
      <c r="L6" t="n">
        <v>5</v>
      </c>
      <c r="M6" t="n">
        <v>31</v>
      </c>
      <c r="N6" t="n">
        <v>38.35</v>
      </c>
      <c r="O6" t="n">
        <v>23887.36</v>
      </c>
      <c r="P6" t="n">
        <v>217.63</v>
      </c>
      <c r="Q6" t="n">
        <v>198.05</v>
      </c>
      <c r="R6" t="n">
        <v>48.02</v>
      </c>
      <c r="S6" t="n">
        <v>21.27</v>
      </c>
      <c r="T6" t="n">
        <v>10533.39</v>
      </c>
      <c r="U6" t="n">
        <v>0.44</v>
      </c>
      <c r="V6" t="n">
        <v>0.75</v>
      </c>
      <c r="W6" t="n">
        <v>0.16</v>
      </c>
      <c r="X6" t="n">
        <v>0.66</v>
      </c>
      <c r="Y6" t="n">
        <v>0.5</v>
      </c>
      <c r="Z6" t="n">
        <v>10</v>
      </c>
      <c r="AA6" t="n">
        <v>511.6717072820822</v>
      </c>
      <c r="AB6" t="n">
        <v>700.0918032659231</v>
      </c>
      <c r="AC6" t="n">
        <v>633.2760241472397</v>
      </c>
      <c r="AD6" t="n">
        <v>511671.7072820822</v>
      </c>
      <c r="AE6" t="n">
        <v>700091.8032659231</v>
      </c>
      <c r="AF6" t="n">
        <v>1.179299019269431e-06</v>
      </c>
      <c r="AG6" t="n">
        <v>18</v>
      </c>
      <c r="AH6" t="n">
        <v>633276.0241472397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5.1028</v>
      </c>
      <c r="E7" t="n">
        <v>19.6</v>
      </c>
      <c r="F7" t="n">
        <v>16.12</v>
      </c>
      <c r="G7" t="n">
        <v>35.83</v>
      </c>
      <c r="H7" t="n">
        <v>0.55</v>
      </c>
      <c r="I7" t="n">
        <v>27</v>
      </c>
      <c r="J7" t="n">
        <v>193.32</v>
      </c>
      <c r="K7" t="n">
        <v>53.44</v>
      </c>
      <c r="L7" t="n">
        <v>6</v>
      </c>
      <c r="M7" t="n">
        <v>25</v>
      </c>
      <c r="N7" t="n">
        <v>38.89</v>
      </c>
      <c r="O7" t="n">
        <v>24076.95</v>
      </c>
      <c r="P7" t="n">
        <v>215.62</v>
      </c>
      <c r="Q7" t="n">
        <v>198.04</v>
      </c>
      <c r="R7" t="n">
        <v>43.74</v>
      </c>
      <c r="S7" t="n">
        <v>21.27</v>
      </c>
      <c r="T7" t="n">
        <v>8425.440000000001</v>
      </c>
      <c r="U7" t="n">
        <v>0.49</v>
      </c>
      <c r="V7" t="n">
        <v>0.75</v>
      </c>
      <c r="W7" t="n">
        <v>0.15</v>
      </c>
      <c r="X7" t="n">
        <v>0.53</v>
      </c>
      <c r="Y7" t="n">
        <v>0.5</v>
      </c>
      <c r="Z7" t="n">
        <v>10</v>
      </c>
      <c r="AA7" t="n">
        <v>503.1283400522665</v>
      </c>
      <c r="AB7" t="n">
        <v>688.4023913153277</v>
      </c>
      <c r="AC7" t="n">
        <v>622.7022332670166</v>
      </c>
      <c r="AD7" t="n">
        <v>503128.3400522665</v>
      </c>
      <c r="AE7" t="n">
        <v>688402.3913153277</v>
      </c>
      <c r="AF7" t="n">
        <v>1.200591950906381e-06</v>
      </c>
      <c r="AG7" t="n">
        <v>18</v>
      </c>
      <c r="AH7" t="n">
        <v>622702.2332670166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5.1648</v>
      </c>
      <c r="E8" t="n">
        <v>19.36</v>
      </c>
      <c r="F8" t="n">
        <v>16.04</v>
      </c>
      <c r="G8" t="n">
        <v>41.84</v>
      </c>
      <c r="H8" t="n">
        <v>0.64</v>
      </c>
      <c r="I8" t="n">
        <v>23</v>
      </c>
      <c r="J8" t="n">
        <v>194.86</v>
      </c>
      <c r="K8" t="n">
        <v>53.44</v>
      </c>
      <c r="L8" t="n">
        <v>7</v>
      </c>
      <c r="M8" t="n">
        <v>21</v>
      </c>
      <c r="N8" t="n">
        <v>39.43</v>
      </c>
      <c r="O8" t="n">
        <v>24267.28</v>
      </c>
      <c r="P8" t="n">
        <v>214.06</v>
      </c>
      <c r="Q8" t="n">
        <v>198.05</v>
      </c>
      <c r="R8" t="n">
        <v>41.05</v>
      </c>
      <c r="S8" t="n">
        <v>21.27</v>
      </c>
      <c r="T8" t="n">
        <v>7096.71</v>
      </c>
      <c r="U8" t="n">
        <v>0.52</v>
      </c>
      <c r="V8" t="n">
        <v>0.76</v>
      </c>
      <c r="W8" t="n">
        <v>0.14</v>
      </c>
      <c r="X8" t="n">
        <v>0.44</v>
      </c>
      <c r="Y8" t="n">
        <v>0.5</v>
      </c>
      <c r="Z8" t="n">
        <v>10</v>
      </c>
      <c r="AA8" t="n">
        <v>486.8795616050128</v>
      </c>
      <c r="AB8" t="n">
        <v>666.1700957982827</v>
      </c>
      <c r="AC8" t="n">
        <v>602.5917568308954</v>
      </c>
      <c r="AD8" t="n">
        <v>486879.5616050129</v>
      </c>
      <c r="AE8" t="n">
        <v>666170.0957982827</v>
      </c>
      <c r="AF8" t="n">
        <v>1.215179373685285e-06</v>
      </c>
      <c r="AG8" t="n">
        <v>17</v>
      </c>
      <c r="AH8" t="n">
        <v>602591.7568308954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5.1938</v>
      </c>
      <c r="E9" t="n">
        <v>19.25</v>
      </c>
      <c r="F9" t="n">
        <v>16</v>
      </c>
      <c r="G9" t="n">
        <v>45.72</v>
      </c>
      <c r="H9" t="n">
        <v>0.72</v>
      </c>
      <c r="I9" t="n">
        <v>21</v>
      </c>
      <c r="J9" t="n">
        <v>196.41</v>
      </c>
      <c r="K9" t="n">
        <v>53.44</v>
      </c>
      <c r="L9" t="n">
        <v>8</v>
      </c>
      <c r="M9" t="n">
        <v>19</v>
      </c>
      <c r="N9" t="n">
        <v>39.98</v>
      </c>
      <c r="O9" t="n">
        <v>24458.36</v>
      </c>
      <c r="P9" t="n">
        <v>213.41</v>
      </c>
      <c r="Q9" t="n">
        <v>198.04</v>
      </c>
      <c r="R9" t="n">
        <v>40.02</v>
      </c>
      <c r="S9" t="n">
        <v>21.27</v>
      </c>
      <c r="T9" t="n">
        <v>6594.34</v>
      </c>
      <c r="U9" t="n">
        <v>0.53</v>
      </c>
      <c r="V9" t="n">
        <v>0.76</v>
      </c>
      <c r="W9" t="n">
        <v>0.14</v>
      </c>
      <c r="X9" t="n">
        <v>0.41</v>
      </c>
      <c r="Y9" t="n">
        <v>0.5</v>
      </c>
      <c r="Z9" t="n">
        <v>10</v>
      </c>
      <c r="AA9" t="n">
        <v>484.2724101722991</v>
      </c>
      <c r="AB9" t="n">
        <v>662.6028761886402</v>
      </c>
      <c r="AC9" t="n">
        <v>599.3649876541731</v>
      </c>
      <c r="AD9" t="n">
        <v>484272.4101722991</v>
      </c>
      <c r="AE9" t="n">
        <v>662602.8761886401</v>
      </c>
      <c r="AF9" t="n">
        <v>1.222002523049612e-06</v>
      </c>
      <c r="AG9" t="n">
        <v>17</v>
      </c>
      <c r="AH9" t="n">
        <v>599364.987654173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5.267</v>
      </c>
      <c r="E10" t="n">
        <v>18.99</v>
      </c>
      <c r="F10" t="n">
        <v>15.85</v>
      </c>
      <c r="G10" t="n">
        <v>52.83</v>
      </c>
      <c r="H10" t="n">
        <v>0.8100000000000001</v>
      </c>
      <c r="I10" t="n">
        <v>18</v>
      </c>
      <c r="J10" t="n">
        <v>197.97</v>
      </c>
      <c r="K10" t="n">
        <v>53.44</v>
      </c>
      <c r="L10" t="n">
        <v>9</v>
      </c>
      <c r="M10" t="n">
        <v>16</v>
      </c>
      <c r="N10" t="n">
        <v>40.53</v>
      </c>
      <c r="O10" t="n">
        <v>24650.18</v>
      </c>
      <c r="P10" t="n">
        <v>210.99</v>
      </c>
      <c r="Q10" t="n">
        <v>198.04</v>
      </c>
      <c r="R10" t="n">
        <v>35.02</v>
      </c>
      <c r="S10" t="n">
        <v>21.27</v>
      </c>
      <c r="T10" t="n">
        <v>4108.78</v>
      </c>
      <c r="U10" t="n">
        <v>0.61</v>
      </c>
      <c r="V10" t="n">
        <v>0.77</v>
      </c>
      <c r="W10" t="n">
        <v>0.13</v>
      </c>
      <c r="X10" t="n">
        <v>0.25</v>
      </c>
      <c r="Y10" t="n">
        <v>0.5</v>
      </c>
      <c r="Z10" t="n">
        <v>10</v>
      </c>
      <c r="AA10" t="n">
        <v>476.76622772997</v>
      </c>
      <c r="AB10" t="n">
        <v>652.3325862216475</v>
      </c>
      <c r="AC10" t="n">
        <v>590.0748797471878</v>
      </c>
      <c r="AD10" t="n">
        <v>476766.22772997</v>
      </c>
      <c r="AE10" t="n">
        <v>652332.5862216474</v>
      </c>
      <c r="AF10" t="n">
        <v>1.239225093169222e-06</v>
      </c>
      <c r="AG10" t="n">
        <v>17</v>
      </c>
      <c r="AH10" t="n">
        <v>590074.8797471877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5.2566</v>
      </c>
      <c r="E11" t="n">
        <v>19.02</v>
      </c>
      <c r="F11" t="n">
        <v>15.92</v>
      </c>
      <c r="G11" t="n">
        <v>56.2</v>
      </c>
      <c r="H11" t="n">
        <v>0.89</v>
      </c>
      <c r="I11" t="n">
        <v>17</v>
      </c>
      <c r="J11" t="n">
        <v>199.53</v>
      </c>
      <c r="K11" t="n">
        <v>53.44</v>
      </c>
      <c r="L11" t="n">
        <v>10</v>
      </c>
      <c r="M11" t="n">
        <v>15</v>
      </c>
      <c r="N11" t="n">
        <v>41.1</v>
      </c>
      <c r="O11" t="n">
        <v>24842.77</v>
      </c>
      <c r="P11" t="n">
        <v>211.75</v>
      </c>
      <c r="Q11" t="n">
        <v>198.04</v>
      </c>
      <c r="R11" t="n">
        <v>37.58</v>
      </c>
      <c r="S11" t="n">
        <v>21.27</v>
      </c>
      <c r="T11" t="n">
        <v>5393</v>
      </c>
      <c r="U11" t="n">
        <v>0.57</v>
      </c>
      <c r="V11" t="n">
        <v>0.76</v>
      </c>
      <c r="W11" t="n">
        <v>0.13</v>
      </c>
      <c r="X11" t="n">
        <v>0.33</v>
      </c>
      <c r="Y11" t="n">
        <v>0.5</v>
      </c>
      <c r="Z11" t="n">
        <v>10</v>
      </c>
      <c r="AA11" t="n">
        <v>478.4973954613853</v>
      </c>
      <c r="AB11" t="n">
        <v>654.7012462855</v>
      </c>
      <c r="AC11" t="n">
        <v>592.2174782189815</v>
      </c>
      <c r="AD11" t="n">
        <v>478497.3954613853</v>
      </c>
      <c r="AE11" t="n">
        <v>654701.2462855</v>
      </c>
      <c r="AF11" t="n">
        <v>1.236778170638567e-06</v>
      </c>
      <c r="AG11" t="n">
        <v>17</v>
      </c>
      <c r="AH11" t="n">
        <v>592217.4782189814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5.2905</v>
      </c>
      <c r="E12" t="n">
        <v>18.9</v>
      </c>
      <c r="F12" t="n">
        <v>15.88</v>
      </c>
      <c r="G12" t="n">
        <v>63.5</v>
      </c>
      <c r="H12" t="n">
        <v>0.97</v>
      </c>
      <c r="I12" t="n">
        <v>15</v>
      </c>
      <c r="J12" t="n">
        <v>201.1</v>
      </c>
      <c r="K12" t="n">
        <v>53.44</v>
      </c>
      <c r="L12" t="n">
        <v>11</v>
      </c>
      <c r="M12" t="n">
        <v>13</v>
      </c>
      <c r="N12" t="n">
        <v>41.66</v>
      </c>
      <c r="O12" t="n">
        <v>25036.12</v>
      </c>
      <c r="P12" t="n">
        <v>210.71</v>
      </c>
      <c r="Q12" t="n">
        <v>198.04</v>
      </c>
      <c r="R12" t="n">
        <v>36.03</v>
      </c>
      <c r="S12" t="n">
        <v>21.27</v>
      </c>
      <c r="T12" t="n">
        <v>4627.15</v>
      </c>
      <c r="U12" t="n">
        <v>0.59</v>
      </c>
      <c r="V12" t="n">
        <v>0.76</v>
      </c>
      <c r="W12" t="n">
        <v>0.13</v>
      </c>
      <c r="X12" t="n">
        <v>0.28</v>
      </c>
      <c r="Y12" t="n">
        <v>0.5</v>
      </c>
      <c r="Z12" t="n">
        <v>10</v>
      </c>
      <c r="AA12" t="n">
        <v>475.3049609109695</v>
      </c>
      <c r="AB12" t="n">
        <v>650.3332164933487</v>
      </c>
      <c r="AC12" t="n">
        <v>588.2663270596247</v>
      </c>
      <c r="AD12" t="n">
        <v>475304.9609109695</v>
      </c>
      <c r="AE12" t="n">
        <v>650333.2164933487</v>
      </c>
      <c r="AF12" t="n">
        <v>1.244754196964452e-06</v>
      </c>
      <c r="AG12" t="n">
        <v>17</v>
      </c>
      <c r="AH12" t="n">
        <v>588266.3270596247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5.3061</v>
      </c>
      <c r="E13" t="n">
        <v>18.85</v>
      </c>
      <c r="F13" t="n">
        <v>15.86</v>
      </c>
      <c r="G13" t="n">
        <v>67.95999999999999</v>
      </c>
      <c r="H13" t="n">
        <v>1.05</v>
      </c>
      <c r="I13" t="n">
        <v>14</v>
      </c>
      <c r="J13" t="n">
        <v>202.67</v>
      </c>
      <c r="K13" t="n">
        <v>53.44</v>
      </c>
      <c r="L13" t="n">
        <v>12</v>
      </c>
      <c r="M13" t="n">
        <v>12</v>
      </c>
      <c r="N13" t="n">
        <v>42.24</v>
      </c>
      <c r="O13" t="n">
        <v>25230.25</v>
      </c>
      <c r="P13" t="n">
        <v>210.55</v>
      </c>
      <c r="Q13" t="n">
        <v>198.04</v>
      </c>
      <c r="R13" t="n">
        <v>35.54</v>
      </c>
      <c r="S13" t="n">
        <v>21.27</v>
      </c>
      <c r="T13" t="n">
        <v>4386.33</v>
      </c>
      <c r="U13" t="n">
        <v>0.6</v>
      </c>
      <c r="V13" t="n">
        <v>0.76</v>
      </c>
      <c r="W13" t="n">
        <v>0.13</v>
      </c>
      <c r="X13" t="n">
        <v>0.26</v>
      </c>
      <c r="Y13" t="n">
        <v>0.5</v>
      </c>
      <c r="Z13" t="n">
        <v>10</v>
      </c>
      <c r="AA13" t="n">
        <v>474.1683292383022</v>
      </c>
      <c r="AB13" t="n">
        <v>648.7780268941551</v>
      </c>
      <c r="AC13" t="n">
        <v>586.8595625730559</v>
      </c>
      <c r="AD13" t="n">
        <v>474168.3292383022</v>
      </c>
      <c r="AE13" t="n">
        <v>648778.0268941551</v>
      </c>
      <c r="AF13" t="n">
        <v>1.248424580760435e-06</v>
      </c>
      <c r="AG13" t="n">
        <v>17</v>
      </c>
      <c r="AH13" t="n">
        <v>586859.5625730559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5.3236</v>
      </c>
      <c r="E14" t="n">
        <v>18.78</v>
      </c>
      <c r="F14" t="n">
        <v>15.83</v>
      </c>
      <c r="G14" t="n">
        <v>73.06999999999999</v>
      </c>
      <c r="H14" t="n">
        <v>1.13</v>
      </c>
      <c r="I14" t="n">
        <v>13</v>
      </c>
      <c r="J14" t="n">
        <v>204.25</v>
      </c>
      <c r="K14" t="n">
        <v>53.44</v>
      </c>
      <c r="L14" t="n">
        <v>13</v>
      </c>
      <c r="M14" t="n">
        <v>11</v>
      </c>
      <c r="N14" t="n">
        <v>42.82</v>
      </c>
      <c r="O14" t="n">
        <v>25425.3</v>
      </c>
      <c r="P14" t="n">
        <v>209.68</v>
      </c>
      <c r="Q14" t="n">
        <v>198.04</v>
      </c>
      <c r="R14" t="n">
        <v>34.54</v>
      </c>
      <c r="S14" t="n">
        <v>21.27</v>
      </c>
      <c r="T14" t="n">
        <v>3890.88</v>
      </c>
      <c r="U14" t="n">
        <v>0.62</v>
      </c>
      <c r="V14" t="n">
        <v>0.77</v>
      </c>
      <c r="W14" t="n">
        <v>0.13</v>
      </c>
      <c r="X14" t="n">
        <v>0.24</v>
      </c>
      <c r="Y14" t="n">
        <v>0.5</v>
      </c>
      <c r="Z14" t="n">
        <v>10</v>
      </c>
      <c r="AA14" t="n">
        <v>472.15749481524</v>
      </c>
      <c r="AB14" t="n">
        <v>646.0267145247675</v>
      </c>
      <c r="AC14" t="n">
        <v>584.3708315947114</v>
      </c>
      <c r="AD14" t="n">
        <v>472157.49481524</v>
      </c>
      <c r="AE14" t="n">
        <v>646026.7145247675</v>
      </c>
      <c r="AF14" t="n">
        <v>1.252541998480287e-06</v>
      </c>
      <c r="AG14" t="n">
        <v>17</v>
      </c>
      <c r="AH14" t="n">
        <v>584370.8315947114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5.3376</v>
      </c>
      <c r="E15" t="n">
        <v>18.74</v>
      </c>
      <c r="F15" t="n">
        <v>15.82</v>
      </c>
      <c r="G15" t="n">
        <v>79.09999999999999</v>
      </c>
      <c r="H15" t="n">
        <v>1.21</v>
      </c>
      <c r="I15" t="n">
        <v>12</v>
      </c>
      <c r="J15" t="n">
        <v>205.84</v>
      </c>
      <c r="K15" t="n">
        <v>53.44</v>
      </c>
      <c r="L15" t="n">
        <v>14</v>
      </c>
      <c r="M15" t="n">
        <v>10</v>
      </c>
      <c r="N15" t="n">
        <v>43.4</v>
      </c>
      <c r="O15" t="n">
        <v>25621.03</v>
      </c>
      <c r="P15" t="n">
        <v>209.18</v>
      </c>
      <c r="Q15" t="n">
        <v>198.05</v>
      </c>
      <c r="R15" t="n">
        <v>34.39</v>
      </c>
      <c r="S15" t="n">
        <v>21.27</v>
      </c>
      <c r="T15" t="n">
        <v>3822.94</v>
      </c>
      <c r="U15" t="n">
        <v>0.62</v>
      </c>
      <c r="V15" t="n">
        <v>0.77</v>
      </c>
      <c r="W15" t="n">
        <v>0.13</v>
      </c>
      <c r="X15" t="n">
        <v>0.23</v>
      </c>
      <c r="Y15" t="n">
        <v>0.5</v>
      </c>
      <c r="Z15" t="n">
        <v>10</v>
      </c>
      <c r="AA15" t="n">
        <v>470.8279866007146</v>
      </c>
      <c r="AB15" t="n">
        <v>644.2076227318909</v>
      </c>
      <c r="AC15" t="n">
        <v>582.7253513694357</v>
      </c>
      <c r="AD15" t="n">
        <v>470827.9866007146</v>
      </c>
      <c r="AE15" t="n">
        <v>644207.6227318909</v>
      </c>
      <c r="AF15" t="n">
        <v>1.255835932656168e-06</v>
      </c>
      <c r="AG15" t="n">
        <v>17</v>
      </c>
      <c r="AH15" t="n">
        <v>582725.3513694357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5.3548</v>
      </c>
      <c r="E16" t="n">
        <v>18.68</v>
      </c>
      <c r="F16" t="n">
        <v>15.8</v>
      </c>
      <c r="G16" t="n">
        <v>86.17</v>
      </c>
      <c r="H16" t="n">
        <v>1.28</v>
      </c>
      <c r="I16" t="n">
        <v>11</v>
      </c>
      <c r="J16" t="n">
        <v>207.43</v>
      </c>
      <c r="K16" t="n">
        <v>53.44</v>
      </c>
      <c r="L16" t="n">
        <v>15</v>
      </c>
      <c r="M16" t="n">
        <v>9</v>
      </c>
      <c r="N16" t="n">
        <v>44</v>
      </c>
      <c r="O16" t="n">
        <v>25817.56</v>
      </c>
      <c r="P16" t="n">
        <v>208.43</v>
      </c>
      <c r="Q16" t="n">
        <v>198.04</v>
      </c>
      <c r="R16" t="n">
        <v>33.61</v>
      </c>
      <c r="S16" t="n">
        <v>21.27</v>
      </c>
      <c r="T16" t="n">
        <v>3437.23</v>
      </c>
      <c r="U16" t="n">
        <v>0.63</v>
      </c>
      <c r="V16" t="n">
        <v>0.77</v>
      </c>
      <c r="W16" t="n">
        <v>0.13</v>
      </c>
      <c r="X16" t="n">
        <v>0.2</v>
      </c>
      <c r="Y16" t="n">
        <v>0.5</v>
      </c>
      <c r="Z16" t="n">
        <v>10</v>
      </c>
      <c r="AA16" t="n">
        <v>469.0278284377208</v>
      </c>
      <c r="AB16" t="n">
        <v>641.7445669159098</v>
      </c>
      <c r="AC16" t="n">
        <v>580.4973661436111</v>
      </c>
      <c r="AD16" t="n">
        <v>469027.8284377208</v>
      </c>
      <c r="AE16" t="n">
        <v>641744.5669159098</v>
      </c>
      <c r="AF16" t="n">
        <v>1.259882766072252e-06</v>
      </c>
      <c r="AG16" t="n">
        <v>17</v>
      </c>
      <c r="AH16" t="n">
        <v>580497.3661436111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5.3531</v>
      </c>
      <c r="E17" t="n">
        <v>18.68</v>
      </c>
      <c r="F17" t="n">
        <v>15.8</v>
      </c>
      <c r="G17" t="n">
        <v>86.2</v>
      </c>
      <c r="H17" t="n">
        <v>1.36</v>
      </c>
      <c r="I17" t="n">
        <v>11</v>
      </c>
      <c r="J17" t="n">
        <v>209.03</v>
      </c>
      <c r="K17" t="n">
        <v>53.44</v>
      </c>
      <c r="L17" t="n">
        <v>16</v>
      </c>
      <c r="M17" t="n">
        <v>9</v>
      </c>
      <c r="N17" t="n">
        <v>44.6</v>
      </c>
      <c r="O17" t="n">
        <v>26014.91</v>
      </c>
      <c r="P17" t="n">
        <v>208.62</v>
      </c>
      <c r="Q17" t="n">
        <v>198.05</v>
      </c>
      <c r="R17" t="n">
        <v>33.76</v>
      </c>
      <c r="S17" t="n">
        <v>21.27</v>
      </c>
      <c r="T17" t="n">
        <v>3514.24</v>
      </c>
      <c r="U17" t="n">
        <v>0.63</v>
      </c>
      <c r="V17" t="n">
        <v>0.77</v>
      </c>
      <c r="W17" t="n">
        <v>0.13</v>
      </c>
      <c r="X17" t="n">
        <v>0.21</v>
      </c>
      <c r="Y17" t="n">
        <v>0.5</v>
      </c>
      <c r="Z17" t="n">
        <v>10</v>
      </c>
      <c r="AA17" t="n">
        <v>469.3131996983059</v>
      </c>
      <c r="AB17" t="n">
        <v>642.1350244643338</v>
      </c>
      <c r="AC17" t="n">
        <v>580.8505589716242</v>
      </c>
      <c r="AD17" t="n">
        <v>469313.1996983059</v>
      </c>
      <c r="AE17" t="n">
        <v>642135.0244643338</v>
      </c>
      <c r="AF17" t="n">
        <v>1.259482788350895e-06</v>
      </c>
      <c r="AG17" t="n">
        <v>17</v>
      </c>
      <c r="AH17" t="n">
        <v>580850.5589716242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5.3724</v>
      </c>
      <c r="E18" t="n">
        <v>18.61</v>
      </c>
      <c r="F18" t="n">
        <v>15.77</v>
      </c>
      <c r="G18" t="n">
        <v>94.64</v>
      </c>
      <c r="H18" t="n">
        <v>1.43</v>
      </c>
      <c r="I18" t="n">
        <v>10</v>
      </c>
      <c r="J18" t="n">
        <v>210.64</v>
      </c>
      <c r="K18" t="n">
        <v>53.44</v>
      </c>
      <c r="L18" t="n">
        <v>17</v>
      </c>
      <c r="M18" t="n">
        <v>8</v>
      </c>
      <c r="N18" t="n">
        <v>45.21</v>
      </c>
      <c r="O18" t="n">
        <v>26213.09</v>
      </c>
      <c r="P18" t="n">
        <v>208.29</v>
      </c>
      <c r="Q18" t="n">
        <v>198.04</v>
      </c>
      <c r="R18" t="n">
        <v>32.78</v>
      </c>
      <c r="S18" t="n">
        <v>21.27</v>
      </c>
      <c r="T18" t="n">
        <v>3025.62</v>
      </c>
      <c r="U18" t="n">
        <v>0.65</v>
      </c>
      <c r="V18" t="n">
        <v>0.77</v>
      </c>
      <c r="W18" t="n">
        <v>0.12</v>
      </c>
      <c r="X18" t="n">
        <v>0.18</v>
      </c>
      <c r="Y18" t="n">
        <v>0.5</v>
      </c>
      <c r="Z18" t="n">
        <v>10</v>
      </c>
      <c r="AA18" t="n">
        <v>467.786050502439</v>
      </c>
      <c r="AB18" t="n">
        <v>640.0455115614811</v>
      </c>
      <c r="AC18" t="n">
        <v>578.96046624757</v>
      </c>
      <c r="AD18" t="n">
        <v>467786.050502439</v>
      </c>
      <c r="AE18" t="n">
        <v>640045.5115614812</v>
      </c>
      <c r="AF18" t="n">
        <v>1.26402371189336e-06</v>
      </c>
      <c r="AG18" t="n">
        <v>17</v>
      </c>
      <c r="AH18" t="n">
        <v>578960.46624757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5.3675</v>
      </c>
      <c r="E19" t="n">
        <v>18.63</v>
      </c>
      <c r="F19" t="n">
        <v>15.79</v>
      </c>
      <c r="G19" t="n">
        <v>94.73999999999999</v>
      </c>
      <c r="H19" t="n">
        <v>1.51</v>
      </c>
      <c r="I19" t="n">
        <v>10</v>
      </c>
      <c r="J19" t="n">
        <v>212.25</v>
      </c>
      <c r="K19" t="n">
        <v>53.44</v>
      </c>
      <c r="L19" t="n">
        <v>18</v>
      </c>
      <c r="M19" t="n">
        <v>8</v>
      </c>
      <c r="N19" t="n">
        <v>45.82</v>
      </c>
      <c r="O19" t="n">
        <v>26412.11</v>
      </c>
      <c r="P19" t="n">
        <v>208.25</v>
      </c>
      <c r="Q19" t="n">
        <v>198.04</v>
      </c>
      <c r="R19" t="n">
        <v>33.54</v>
      </c>
      <c r="S19" t="n">
        <v>21.27</v>
      </c>
      <c r="T19" t="n">
        <v>3410.12</v>
      </c>
      <c r="U19" t="n">
        <v>0.63</v>
      </c>
      <c r="V19" t="n">
        <v>0.77</v>
      </c>
      <c r="W19" t="n">
        <v>0.12</v>
      </c>
      <c r="X19" t="n">
        <v>0.2</v>
      </c>
      <c r="Y19" t="n">
        <v>0.5</v>
      </c>
      <c r="Z19" t="n">
        <v>10</v>
      </c>
      <c r="AA19" t="n">
        <v>468.1086584593404</v>
      </c>
      <c r="AB19" t="n">
        <v>640.4869180005721</v>
      </c>
      <c r="AC19" t="n">
        <v>579.3597454756322</v>
      </c>
      <c r="AD19" t="n">
        <v>468108.6584593404</v>
      </c>
      <c r="AE19" t="n">
        <v>640486.9180005721</v>
      </c>
      <c r="AF19" t="n">
        <v>1.262870834931802e-06</v>
      </c>
      <c r="AG19" t="n">
        <v>17</v>
      </c>
      <c r="AH19" t="n">
        <v>579359.7454756321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5.3894</v>
      </c>
      <c r="E20" t="n">
        <v>18.56</v>
      </c>
      <c r="F20" t="n">
        <v>15.75</v>
      </c>
      <c r="G20" t="n">
        <v>105.01</v>
      </c>
      <c r="H20" t="n">
        <v>1.58</v>
      </c>
      <c r="I20" t="n">
        <v>9</v>
      </c>
      <c r="J20" t="n">
        <v>213.87</v>
      </c>
      <c r="K20" t="n">
        <v>53.44</v>
      </c>
      <c r="L20" t="n">
        <v>19</v>
      </c>
      <c r="M20" t="n">
        <v>7</v>
      </c>
      <c r="N20" t="n">
        <v>46.44</v>
      </c>
      <c r="O20" t="n">
        <v>26611.98</v>
      </c>
      <c r="P20" t="n">
        <v>206.94</v>
      </c>
      <c r="Q20" t="n">
        <v>198.04</v>
      </c>
      <c r="R20" t="n">
        <v>32.14</v>
      </c>
      <c r="S20" t="n">
        <v>21.27</v>
      </c>
      <c r="T20" t="n">
        <v>2714.06</v>
      </c>
      <c r="U20" t="n">
        <v>0.66</v>
      </c>
      <c r="V20" t="n">
        <v>0.77</v>
      </c>
      <c r="W20" t="n">
        <v>0.12</v>
      </c>
      <c r="X20" t="n">
        <v>0.16</v>
      </c>
      <c r="Y20" t="n">
        <v>0.5</v>
      </c>
      <c r="Z20" t="n">
        <v>10</v>
      </c>
      <c r="AA20" t="n">
        <v>465.4120361779309</v>
      </c>
      <c r="AB20" t="n">
        <v>636.7972804285688</v>
      </c>
      <c r="AC20" t="n">
        <v>576.0222417350618</v>
      </c>
      <c r="AD20" t="n">
        <v>465412.0361779309</v>
      </c>
      <c r="AE20" t="n">
        <v>636797.2804285688</v>
      </c>
      <c r="AF20" t="n">
        <v>1.268023489106931e-06</v>
      </c>
      <c r="AG20" t="n">
        <v>17</v>
      </c>
      <c r="AH20" t="n">
        <v>576022.2417350619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5.388</v>
      </c>
      <c r="E21" t="n">
        <v>18.56</v>
      </c>
      <c r="F21" t="n">
        <v>15.76</v>
      </c>
      <c r="G21" t="n">
        <v>105.04</v>
      </c>
      <c r="H21" t="n">
        <v>1.65</v>
      </c>
      <c r="I21" t="n">
        <v>9</v>
      </c>
      <c r="J21" t="n">
        <v>215.5</v>
      </c>
      <c r="K21" t="n">
        <v>53.44</v>
      </c>
      <c r="L21" t="n">
        <v>20</v>
      </c>
      <c r="M21" t="n">
        <v>7</v>
      </c>
      <c r="N21" t="n">
        <v>47.07</v>
      </c>
      <c r="O21" t="n">
        <v>26812.71</v>
      </c>
      <c r="P21" t="n">
        <v>207.6</v>
      </c>
      <c r="Q21" t="n">
        <v>198.05</v>
      </c>
      <c r="R21" t="n">
        <v>32.26</v>
      </c>
      <c r="S21" t="n">
        <v>21.27</v>
      </c>
      <c r="T21" t="n">
        <v>2775.12</v>
      </c>
      <c r="U21" t="n">
        <v>0.66</v>
      </c>
      <c r="V21" t="n">
        <v>0.77</v>
      </c>
      <c r="W21" t="n">
        <v>0.12</v>
      </c>
      <c r="X21" t="n">
        <v>0.16</v>
      </c>
      <c r="Y21" t="n">
        <v>0.5</v>
      </c>
      <c r="Z21" t="n">
        <v>10</v>
      </c>
      <c r="AA21" t="n">
        <v>466.2025726418172</v>
      </c>
      <c r="AB21" t="n">
        <v>637.8789272944655</v>
      </c>
      <c r="AC21" t="n">
        <v>577.0006577421782</v>
      </c>
      <c r="AD21" t="n">
        <v>466202.5726418172</v>
      </c>
      <c r="AE21" t="n">
        <v>637878.9272944655</v>
      </c>
      <c r="AF21" t="n">
        <v>1.267694095689343e-06</v>
      </c>
      <c r="AG21" t="n">
        <v>17</v>
      </c>
      <c r="AH21" t="n">
        <v>577000.6577421782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5.3858</v>
      </c>
      <c r="E22" t="n">
        <v>18.57</v>
      </c>
      <c r="F22" t="n">
        <v>15.76</v>
      </c>
      <c r="G22" t="n">
        <v>105.09</v>
      </c>
      <c r="H22" t="n">
        <v>1.72</v>
      </c>
      <c r="I22" t="n">
        <v>9</v>
      </c>
      <c r="J22" t="n">
        <v>217.14</v>
      </c>
      <c r="K22" t="n">
        <v>53.44</v>
      </c>
      <c r="L22" t="n">
        <v>21</v>
      </c>
      <c r="M22" t="n">
        <v>7</v>
      </c>
      <c r="N22" t="n">
        <v>47.7</v>
      </c>
      <c r="O22" t="n">
        <v>27014.3</v>
      </c>
      <c r="P22" t="n">
        <v>206.39</v>
      </c>
      <c r="Q22" t="n">
        <v>198.04</v>
      </c>
      <c r="R22" t="n">
        <v>32.57</v>
      </c>
      <c r="S22" t="n">
        <v>21.27</v>
      </c>
      <c r="T22" t="n">
        <v>2925.88</v>
      </c>
      <c r="U22" t="n">
        <v>0.65</v>
      </c>
      <c r="V22" t="n">
        <v>0.77</v>
      </c>
      <c r="W22" t="n">
        <v>0.12</v>
      </c>
      <c r="X22" t="n">
        <v>0.17</v>
      </c>
      <c r="Y22" t="n">
        <v>0.5</v>
      </c>
      <c r="Z22" t="n">
        <v>10</v>
      </c>
      <c r="AA22" t="n">
        <v>465.0974172614581</v>
      </c>
      <c r="AB22" t="n">
        <v>636.3668049470439</v>
      </c>
      <c r="AC22" t="n">
        <v>575.6328502293176</v>
      </c>
      <c r="AD22" t="n">
        <v>465097.4172614581</v>
      </c>
      <c r="AE22" t="n">
        <v>636366.8049470439</v>
      </c>
      <c r="AF22" t="n">
        <v>1.267176477461704e-06</v>
      </c>
      <c r="AG22" t="n">
        <v>17</v>
      </c>
      <c r="AH22" t="n">
        <v>575632.8502293176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5.4135</v>
      </c>
      <c r="E23" t="n">
        <v>18.47</v>
      </c>
      <c r="F23" t="n">
        <v>15.71</v>
      </c>
      <c r="G23" t="n">
        <v>117.79</v>
      </c>
      <c r="H23" t="n">
        <v>1.79</v>
      </c>
      <c r="I23" t="n">
        <v>8</v>
      </c>
      <c r="J23" t="n">
        <v>218.78</v>
      </c>
      <c r="K23" t="n">
        <v>53.44</v>
      </c>
      <c r="L23" t="n">
        <v>22</v>
      </c>
      <c r="M23" t="n">
        <v>6</v>
      </c>
      <c r="N23" t="n">
        <v>48.34</v>
      </c>
      <c r="O23" t="n">
        <v>27216.79</v>
      </c>
      <c r="P23" t="n">
        <v>206.33</v>
      </c>
      <c r="Q23" t="n">
        <v>198.04</v>
      </c>
      <c r="R23" t="n">
        <v>30.7</v>
      </c>
      <c r="S23" t="n">
        <v>21.27</v>
      </c>
      <c r="T23" t="n">
        <v>1996.76</v>
      </c>
      <c r="U23" t="n">
        <v>0.6899999999999999</v>
      </c>
      <c r="V23" t="n">
        <v>0.77</v>
      </c>
      <c r="W23" t="n">
        <v>0.12</v>
      </c>
      <c r="X23" t="n">
        <v>0.11</v>
      </c>
      <c r="Y23" t="n">
        <v>0.5</v>
      </c>
      <c r="Z23" t="n">
        <v>10</v>
      </c>
      <c r="AA23" t="n">
        <v>463.3254685346584</v>
      </c>
      <c r="AB23" t="n">
        <v>633.9423465261757</v>
      </c>
      <c r="AC23" t="n">
        <v>573.4397787173883</v>
      </c>
      <c r="AD23" t="n">
        <v>463325.4685346584</v>
      </c>
      <c r="AE23" t="n">
        <v>633942.3465261757</v>
      </c>
      <c r="AF23" t="n">
        <v>1.273693761509699e-06</v>
      </c>
      <c r="AG23" t="n">
        <v>17</v>
      </c>
      <c r="AH23" t="n">
        <v>573439.7787173883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5.4022</v>
      </c>
      <c r="E24" t="n">
        <v>18.51</v>
      </c>
      <c r="F24" t="n">
        <v>15.74</v>
      </c>
      <c r="G24" t="n">
        <v>118.09</v>
      </c>
      <c r="H24" t="n">
        <v>1.85</v>
      </c>
      <c r="I24" t="n">
        <v>8</v>
      </c>
      <c r="J24" t="n">
        <v>220.43</v>
      </c>
      <c r="K24" t="n">
        <v>53.44</v>
      </c>
      <c r="L24" t="n">
        <v>23</v>
      </c>
      <c r="M24" t="n">
        <v>6</v>
      </c>
      <c r="N24" t="n">
        <v>48.99</v>
      </c>
      <c r="O24" t="n">
        <v>27420.16</v>
      </c>
      <c r="P24" t="n">
        <v>206.87</v>
      </c>
      <c r="Q24" t="n">
        <v>198.04</v>
      </c>
      <c r="R24" t="n">
        <v>32.04</v>
      </c>
      <c r="S24" t="n">
        <v>21.27</v>
      </c>
      <c r="T24" t="n">
        <v>2668.93</v>
      </c>
      <c r="U24" t="n">
        <v>0.66</v>
      </c>
      <c r="V24" t="n">
        <v>0.77</v>
      </c>
      <c r="W24" t="n">
        <v>0.12</v>
      </c>
      <c r="X24" t="n">
        <v>0.15</v>
      </c>
      <c r="Y24" t="n">
        <v>0.5</v>
      </c>
      <c r="Z24" t="n">
        <v>10</v>
      </c>
      <c r="AA24" t="n">
        <v>464.612771908106</v>
      </c>
      <c r="AB24" t="n">
        <v>635.7036917935434</v>
      </c>
      <c r="AC24" t="n">
        <v>575.033023664502</v>
      </c>
      <c r="AD24" t="n">
        <v>464612.771908106</v>
      </c>
      <c r="AE24" t="n">
        <v>635703.6917935434</v>
      </c>
      <c r="AF24" t="n">
        <v>1.271035086067737e-06</v>
      </c>
      <c r="AG24" t="n">
        <v>17</v>
      </c>
      <c r="AH24" t="n">
        <v>575033.0236645021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5.4019</v>
      </c>
      <c r="E25" t="n">
        <v>18.51</v>
      </c>
      <c r="F25" t="n">
        <v>15.75</v>
      </c>
      <c r="G25" t="n">
        <v>118.09</v>
      </c>
      <c r="H25" t="n">
        <v>1.92</v>
      </c>
      <c r="I25" t="n">
        <v>8</v>
      </c>
      <c r="J25" t="n">
        <v>222.08</v>
      </c>
      <c r="K25" t="n">
        <v>53.44</v>
      </c>
      <c r="L25" t="n">
        <v>24</v>
      </c>
      <c r="M25" t="n">
        <v>6</v>
      </c>
      <c r="N25" t="n">
        <v>49.65</v>
      </c>
      <c r="O25" t="n">
        <v>27624.44</v>
      </c>
      <c r="P25" t="n">
        <v>205.9</v>
      </c>
      <c r="Q25" t="n">
        <v>198.04</v>
      </c>
      <c r="R25" t="n">
        <v>32.06</v>
      </c>
      <c r="S25" t="n">
        <v>21.27</v>
      </c>
      <c r="T25" t="n">
        <v>2676.95</v>
      </c>
      <c r="U25" t="n">
        <v>0.66</v>
      </c>
      <c r="V25" t="n">
        <v>0.77</v>
      </c>
      <c r="W25" t="n">
        <v>0.12</v>
      </c>
      <c r="X25" t="n">
        <v>0.15</v>
      </c>
      <c r="Y25" t="n">
        <v>0.5</v>
      </c>
      <c r="Z25" t="n">
        <v>10</v>
      </c>
      <c r="AA25" t="n">
        <v>463.700747584232</v>
      </c>
      <c r="AB25" t="n">
        <v>634.4558198779455</v>
      </c>
      <c r="AC25" t="n">
        <v>573.9042468931295</v>
      </c>
      <c r="AD25" t="n">
        <v>463700.747584232</v>
      </c>
      <c r="AE25" t="n">
        <v>634455.8198779455</v>
      </c>
      <c r="AF25" t="n">
        <v>1.270964501763968e-06</v>
      </c>
      <c r="AG25" t="n">
        <v>17</v>
      </c>
      <c r="AH25" t="n">
        <v>573904.2468931295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5.4214</v>
      </c>
      <c r="E26" t="n">
        <v>18.45</v>
      </c>
      <c r="F26" t="n">
        <v>15.72</v>
      </c>
      <c r="G26" t="n">
        <v>134.71</v>
      </c>
      <c r="H26" t="n">
        <v>1.99</v>
      </c>
      <c r="I26" t="n">
        <v>7</v>
      </c>
      <c r="J26" t="n">
        <v>223.75</v>
      </c>
      <c r="K26" t="n">
        <v>53.44</v>
      </c>
      <c r="L26" t="n">
        <v>25</v>
      </c>
      <c r="M26" t="n">
        <v>5</v>
      </c>
      <c r="N26" t="n">
        <v>50.31</v>
      </c>
      <c r="O26" t="n">
        <v>27829.77</v>
      </c>
      <c r="P26" t="n">
        <v>205.25</v>
      </c>
      <c r="Q26" t="n">
        <v>198.04</v>
      </c>
      <c r="R26" t="n">
        <v>31.01</v>
      </c>
      <c r="S26" t="n">
        <v>21.27</v>
      </c>
      <c r="T26" t="n">
        <v>2159.25</v>
      </c>
      <c r="U26" t="n">
        <v>0.6899999999999999</v>
      </c>
      <c r="V26" t="n">
        <v>0.77</v>
      </c>
      <c r="W26" t="n">
        <v>0.12</v>
      </c>
      <c r="X26" t="n">
        <v>0.12</v>
      </c>
      <c r="Y26" t="n">
        <v>0.5</v>
      </c>
      <c r="Z26" t="n">
        <v>10</v>
      </c>
      <c r="AA26" t="n">
        <v>461.8756519143134</v>
      </c>
      <c r="AB26" t="n">
        <v>631.9586434648246</v>
      </c>
      <c r="AC26" t="n">
        <v>571.6453974920678</v>
      </c>
      <c r="AD26" t="n">
        <v>461875.6519143134</v>
      </c>
      <c r="AE26" t="n">
        <v>631958.6434648247</v>
      </c>
      <c r="AF26" t="n">
        <v>1.275552481508947e-06</v>
      </c>
      <c r="AG26" t="n">
        <v>17</v>
      </c>
      <c r="AH26" t="n">
        <v>571645.3974920678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5.4304</v>
      </c>
      <c r="E27" t="n">
        <v>18.41</v>
      </c>
      <c r="F27" t="n">
        <v>15.69</v>
      </c>
      <c r="G27" t="n">
        <v>134.45</v>
      </c>
      <c r="H27" t="n">
        <v>2.05</v>
      </c>
      <c r="I27" t="n">
        <v>7</v>
      </c>
      <c r="J27" t="n">
        <v>225.42</v>
      </c>
      <c r="K27" t="n">
        <v>53.44</v>
      </c>
      <c r="L27" t="n">
        <v>26</v>
      </c>
      <c r="M27" t="n">
        <v>5</v>
      </c>
      <c r="N27" t="n">
        <v>50.98</v>
      </c>
      <c r="O27" t="n">
        <v>28035.92</v>
      </c>
      <c r="P27" t="n">
        <v>205.19</v>
      </c>
      <c r="Q27" t="n">
        <v>198.04</v>
      </c>
      <c r="R27" t="n">
        <v>30.02</v>
      </c>
      <c r="S27" t="n">
        <v>21.27</v>
      </c>
      <c r="T27" t="n">
        <v>1663.4</v>
      </c>
      <c r="U27" t="n">
        <v>0.71</v>
      </c>
      <c r="V27" t="n">
        <v>0.77</v>
      </c>
      <c r="W27" t="n">
        <v>0.12</v>
      </c>
      <c r="X27" t="n">
        <v>0.09</v>
      </c>
      <c r="Y27" t="n">
        <v>0.5</v>
      </c>
      <c r="Z27" t="n">
        <v>10</v>
      </c>
      <c r="AA27" t="n">
        <v>450.7764443371734</v>
      </c>
      <c r="AB27" t="n">
        <v>616.7722179953018</v>
      </c>
      <c r="AC27" t="n">
        <v>557.9083431550742</v>
      </c>
      <c r="AD27" t="n">
        <v>450776.4443371734</v>
      </c>
      <c r="AE27" t="n">
        <v>616772.2179953018</v>
      </c>
      <c r="AF27" t="n">
        <v>1.277670010622013e-06</v>
      </c>
      <c r="AG27" t="n">
        <v>16</v>
      </c>
      <c r="AH27" t="n">
        <v>557908.3431550743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5.4213</v>
      </c>
      <c r="E28" t="n">
        <v>18.45</v>
      </c>
      <c r="F28" t="n">
        <v>15.72</v>
      </c>
      <c r="G28" t="n">
        <v>134.71</v>
      </c>
      <c r="H28" t="n">
        <v>2.11</v>
      </c>
      <c r="I28" t="n">
        <v>7</v>
      </c>
      <c r="J28" t="n">
        <v>227.1</v>
      </c>
      <c r="K28" t="n">
        <v>53.44</v>
      </c>
      <c r="L28" t="n">
        <v>27</v>
      </c>
      <c r="M28" t="n">
        <v>5</v>
      </c>
      <c r="N28" t="n">
        <v>51.66</v>
      </c>
      <c r="O28" t="n">
        <v>28243</v>
      </c>
      <c r="P28" t="n">
        <v>205.9</v>
      </c>
      <c r="Q28" t="n">
        <v>198.04</v>
      </c>
      <c r="R28" t="n">
        <v>31.11</v>
      </c>
      <c r="S28" t="n">
        <v>21.27</v>
      </c>
      <c r="T28" t="n">
        <v>2209.38</v>
      </c>
      <c r="U28" t="n">
        <v>0.68</v>
      </c>
      <c r="V28" t="n">
        <v>0.77</v>
      </c>
      <c r="W28" t="n">
        <v>0.12</v>
      </c>
      <c r="X28" t="n">
        <v>0.12</v>
      </c>
      <c r="Y28" t="n">
        <v>0.5</v>
      </c>
      <c r="Z28" t="n">
        <v>10</v>
      </c>
      <c r="AA28" t="n">
        <v>462.5333532061907</v>
      </c>
      <c r="AB28" t="n">
        <v>632.8585393881043</v>
      </c>
      <c r="AC28" t="n">
        <v>572.4594086114415</v>
      </c>
      <c r="AD28" t="n">
        <v>462533.3532061907</v>
      </c>
      <c r="AE28" t="n">
        <v>632858.5393881043</v>
      </c>
      <c r="AF28" t="n">
        <v>1.27552895340769e-06</v>
      </c>
      <c r="AG28" t="n">
        <v>17</v>
      </c>
      <c r="AH28" t="n">
        <v>572459.4086114415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5.4196</v>
      </c>
      <c r="E29" t="n">
        <v>18.45</v>
      </c>
      <c r="F29" t="n">
        <v>15.72</v>
      </c>
      <c r="G29" t="n">
        <v>134.76</v>
      </c>
      <c r="H29" t="n">
        <v>2.18</v>
      </c>
      <c r="I29" t="n">
        <v>7</v>
      </c>
      <c r="J29" t="n">
        <v>228.79</v>
      </c>
      <c r="K29" t="n">
        <v>53.44</v>
      </c>
      <c r="L29" t="n">
        <v>28</v>
      </c>
      <c r="M29" t="n">
        <v>5</v>
      </c>
      <c r="N29" t="n">
        <v>52.35</v>
      </c>
      <c r="O29" t="n">
        <v>28451.04</v>
      </c>
      <c r="P29" t="n">
        <v>205.27</v>
      </c>
      <c r="Q29" t="n">
        <v>198.05</v>
      </c>
      <c r="R29" t="n">
        <v>31.29</v>
      </c>
      <c r="S29" t="n">
        <v>21.27</v>
      </c>
      <c r="T29" t="n">
        <v>2295.92</v>
      </c>
      <c r="U29" t="n">
        <v>0.68</v>
      </c>
      <c r="V29" t="n">
        <v>0.77</v>
      </c>
      <c r="W29" t="n">
        <v>0.12</v>
      </c>
      <c r="X29" t="n">
        <v>0.13</v>
      </c>
      <c r="Y29" t="n">
        <v>0.5</v>
      </c>
      <c r="Z29" t="n">
        <v>10</v>
      </c>
      <c r="AA29" t="n">
        <v>461.9898028080503</v>
      </c>
      <c r="AB29" t="n">
        <v>632.1148297536174</v>
      </c>
      <c r="AC29" t="n">
        <v>571.7866775806669</v>
      </c>
      <c r="AD29" t="n">
        <v>461989.8028080503</v>
      </c>
      <c r="AE29" t="n">
        <v>632114.8297536174</v>
      </c>
      <c r="AF29" t="n">
        <v>1.275128975686333e-06</v>
      </c>
      <c r="AG29" t="n">
        <v>17</v>
      </c>
      <c r="AH29" t="n">
        <v>571786.677580667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5.4198</v>
      </c>
      <c r="E30" t="n">
        <v>18.45</v>
      </c>
      <c r="F30" t="n">
        <v>15.72</v>
      </c>
      <c r="G30" t="n">
        <v>134.76</v>
      </c>
      <c r="H30" t="n">
        <v>2.24</v>
      </c>
      <c r="I30" t="n">
        <v>7</v>
      </c>
      <c r="J30" t="n">
        <v>230.48</v>
      </c>
      <c r="K30" t="n">
        <v>53.44</v>
      </c>
      <c r="L30" t="n">
        <v>29</v>
      </c>
      <c r="M30" t="n">
        <v>5</v>
      </c>
      <c r="N30" t="n">
        <v>53.05</v>
      </c>
      <c r="O30" t="n">
        <v>28660.06</v>
      </c>
      <c r="P30" t="n">
        <v>204.34</v>
      </c>
      <c r="Q30" t="n">
        <v>198.04</v>
      </c>
      <c r="R30" t="n">
        <v>31.29</v>
      </c>
      <c r="S30" t="n">
        <v>21.27</v>
      </c>
      <c r="T30" t="n">
        <v>2297.77</v>
      </c>
      <c r="U30" t="n">
        <v>0.68</v>
      </c>
      <c r="V30" t="n">
        <v>0.77</v>
      </c>
      <c r="W30" t="n">
        <v>0.12</v>
      </c>
      <c r="X30" t="n">
        <v>0.13</v>
      </c>
      <c r="Y30" t="n">
        <v>0.5</v>
      </c>
      <c r="Z30" t="n">
        <v>10</v>
      </c>
      <c r="AA30" t="n">
        <v>461.0455446827113</v>
      </c>
      <c r="AB30" t="n">
        <v>630.8228541288003</v>
      </c>
      <c r="AC30" t="n">
        <v>570.6180062961832</v>
      </c>
      <c r="AD30" t="n">
        <v>461045.5446827113</v>
      </c>
      <c r="AE30" t="n">
        <v>630822.8541288002</v>
      </c>
      <c r="AF30" t="n">
        <v>1.275176031888846e-06</v>
      </c>
      <c r="AG30" t="n">
        <v>17</v>
      </c>
      <c r="AH30" t="n">
        <v>570618.0062961832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5.445</v>
      </c>
      <c r="E31" t="n">
        <v>18.37</v>
      </c>
      <c r="F31" t="n">
        <v>15.67</v>
      </c>
      <c r="G31" t="n">
        <v>156.74</v>
      </c>
      <c r="H31" t="n">
        <v>2.3</v>
      </c>
      <c r="I31" t="n">
        <v>6</v>
      </c>
      <c r="J31" t="n">
        <v>232.18</v>
      </c>
      <c r="K31" t="n">
        <v>53.44</v>
      </c>
      <c r="L31" t="n">
        <v>30</v>
      </c>
      <c r="M31" t="n">
        <v>4</v>
      </c>
      <c r="N31" t="n">
        <v>53.75</v>
      </c>
      <c r="O31" t="n">
        <v>28870.05</v>
      </c>
      <c r="P31" t="n">
        <v>203.68</v>
      </c>
      <c r="Q31" t="n">
        <v>198.04</v>
      </c>
      <c r="R31" t="n">
        <v>29.53</v>
      </c>
      <c r="S31" t="n">
        <v>21.27</v>
      </c>
      <c r="T31" t="n">
        <v>1424.75</v>
      </c>
      <c r="U31" t="n">
        <v>0.72</v>
      </c>
      <c r="V31" t="n">
        <v>0.77</v>
      </c>
      <c r="W31" t="n">
        <v>0.12</v>
      </c>
      <c r="X31" t="n">
        <v>0.08</v>
      </c>
      <c r="Y31" t="n">
        <v>0.5</v>
      </c>
      <c r="Z31" t="n">
        <v>10</v>
      </c>
      <c r="AA31" t="n">
        <v>448.4118676514055</v>
      </c>
      <c r="AB31" t="n">
        <v>613.5368998560735</v>
      </c>
      <c r="AC31" t="n">
        <v>554.9817992382563</v>
      </c>
      <c r="AD31" t="n">
        <v>448411.8676514056</v>
      </c>
      <c r="AE31" t="n">
        <v>613536.8998560735</v>
      </c>
      <c r="AF31" t="n">
        <v>1.281105113405433e-06</v>
      </c>
      <c r="AG31" t="n">
        <v>16</v>
      </c>
      <c r="AH31" t="n">
        <v>554981.7992382563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5.4373</v>
      </c>
      <c r="E32" t="n">
        <v>18.39</v>
      </c>
      <c r="F32" t="n">
        <v>15.7</v>
      </c>
      <c r="G32" t="n">
        <v>156.99</v>
      </c>
      <c r="H32" t="n">
        <v>2.36</v>
      </c>
      <c r="I32" t="n">
        <v>6</v>
      </c>
      <c r="J32" t="n">
        <v>233.89</v>
      </c>
      <c r="K32" t="n">
        <v>53.44</v>
      </c>
      <c r="L32" t="n">
        <v>31</v>
      </c>
      <c r="M32" t="n">
        <v>4</v>
      </c>
      <c r="N32" t="n">
        <v>54.46</v>
      </c>
      <c r="O32" t="n">
        <v>29081.05</v>
      </c>
      <c r="P32" t="n">
        <v>204.86</v>
      </c>
      <c r="Q32" t="n">
        <v>198.04</v>
      </c>
      <c r="R32" t="n">
        <v>30.58</v>
      </c>
      <c r="S32" t="n">
        <v>21.27</v>
      </c>
      <c r="T32" t="n">
        <v>1946.53</v>
      </c>
      <c r="U32" t="n">
        <v>0.7</v>
      </c>
      <c r="V32" t="n">
        <v>0.77</v>
      </c>
      <c r="W32" t="n">
        <v>0.12</v>
      </c>
      <c r="X32" t="n">
        <v>0.11</v>
      </c>
      <c r="Y32" t="n">
        <v>0.5</v>
      </c>
      <c r="Z32" t="n">
        <v>10</v>
      </c>
      <c r="AA32" t="n">
        <v>450.1365651293237</v>
      </c>
      <c r="AB32" t="n">
        <v>615.8967070336438</v>
      </c>
      <c r="AC32" t="n">
        <v>557.1163897308095</v>
      </c>
      <c r="AD32" t="n">
        <v>450136.5651293237</v>
      </c>
      <c r="AE32" t="n">
        <v>615896.7070336438</v>
      </c>
      <c r="AF32" t="n">
        <v>1.279293449608698e-06</v>
      </c>
      <c r="AG32" t="n">
        <v>16</v>
      </c>
      <c r="AH32" t="n">
        <v>557116.3897308095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5.4363</v>
      </c>
      <c r="E33" t="n">
        <v>18.39</v>
      </c>
      <c r="F33" t="n">
        <v>15.7</v>
      </c>
      <c r="G33" t="n">
        <v>157.03</v>
      </c>
      <c r="H33" t="n">
        <v>2.41</v>
      </c>
      <c r="I33" t="n">
        <v>6</v>
      </c>
      <c r="J33" t="n">
        <v>235.61</v>
      </c>
      <c r="K33" t="n">
        <v>53.44</v>
      </c>
      <c r="L33" t="n">
        <v>32</v>
      </c>
      <c r="M33" t="n">
        <v>4</v>
      </c>
      <c r="N33" t="n">
        <v>55.18</v>
      </c>
      <c r="O33" t="n">
        <v>29293.06</v>
      </c>
      <c r="P33" t="n">
        <v>205.43</v>
      </c>
      <c r="Q33" t="n">
        <v>198.04</v>
      </c>
      <c r="R33" t="n">
        <v>30.68</v>
      </c>
      <c r="S33" t="n">
        <v>21.27</v>
      </c>
      <c r="T33" t="n">
        <v>2000.45</v>
      </c>
      <c r="U33" t="n">
        <v>0.6899999999999999</v>
      </c>
      <c r="V33" t="n">
        <v>0.77</v>
      </c>
      <c r="W33" t="n">
        <v>0.12</v>
      </c>
      <c r="X33" t="n">
        <v>0.11</v>
      </c>
      <c r="Y33" t="n">
        <v>0.5</v>
      </c>
      <c r="Z33" t="n">
        <v>10</v>
      </c>
      <c r="AA33" t="n">
        <v>450.7590159386706</v>
      </c>
      <c r="AB33" t="n">
        <v>616.7483716915839</v>
      </c>
      <c r="AC33" t="n">
        <v>557.8867727091147</v>
      </c>
      <c r="AD33" t="n">
        <v>450759.0159386707</v>
      </c>
      <c r="AE33" t="n">
        <v>616748.3716915839</v>
      </c>
      <c r="AF33" t="n">
        <v>1.279058168596135e-06</v>
      </c>
      <c r="AG33" t="n">
        <v>16</v>
      </c>
      <c r="AH33" t="n">
        <v>557886.7727091147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5.4368</v>
      </c>
      <c r="E34" t="n">
        <v>18.39</v>
      </c>
      <c r="F34" t="n">
        <v>15.7</v>
      </c>
      <c r="G34" t="n">
        <v>157.01</v>
      </c>
      <c r="H34" t="n">
        <v>2.47</v>
      </c>
      <c r="I34" t="n">
        <v>6</v>
      </c>
      <c r="J34" t="n">
        <v>237.34</v>
      </c>
      <c r="K34" t="n">
        <v>53.44</v>
      </c>
      <c r="L34" t="n">
        <v>33</v>
      </c>
      <c r="M34" t="n">
        <v>4</v>
      </c>
      <c r="N34" t="n">
        <v>55.91</v>
      </c>
      <c r="O34" t="n">
        <v>29506.09</v>
      </c>
      <c r="P34" t="n">
        <v>205.25</v>
      </c>
      <c r="Q34" t="n">
        <v>198.04</v>
      </c>
      <c r="R34" t="n">
        <v>30.63</v>
      </c>
      <c r="S34" t="n">
        <v>21.27</v>
      </c>
      <c r="T34" t="n">
        <v>1975.18</v>
      </c>
      <c r="U34" t="n">
        <v>0.6899999999999999</v>
      </c>
      <c r="V34" t="n">
        <v>0.77</v>
      </c>
      <c r="W34" t="n">
        <v>0.12</v>
      </c>
      <c r="X34" t="n">
        <v>0.11</v>
      </c>
      <c r="Y34" t="n">
        <v>0.5</v>
      </c>
      <c r="Z34" t="n">
        <v>10</v>
      </c>
      <c r="AA34" t="n">
        <v>450.5528615384168</v>
      </c>
      <c r="AB34" t="n">
        <v>616.4663021462665</v>
      </c>
      <c r="AC34" t="n">
        <v>557.6316234853151</v>
      </c>
      <c r="AD34" t="n">
        <v>450552.8615384168</v>
      </c>
      <c r="AE34" t="n">
        <v>616466.3021462664</v>
      </c>
      <c r="AF34" t="n">
        <v>1.279175809102416e-06</v>
      </c>
      <c r="AG34" t="n">
        <v>16</v>
      </c>
      <c r="AH34" t="n">
        <v>557631.6234853151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5.4386</v>
      </c>
      <c r="E35" t="n">
        <v>18.39</v>
      </c>
      <c r="F35" t="n">
        <v>15.7</v>
      </c>
      <c r="G35" t="n">
        <v>156.95</v>
      </c>
      <c r="H35" t="n">
        <v>2.53</v>
      </c>
      <c r="I35" t="n">
        <v>6</v>
      </c>
      <c r="J35" t="n">
        <v>239.08</v>
      </c>
      <c r="K35" t="n">
        <v>53.44</v>
      </c>
      <c r="L35" t="n">
        <v>34</v>
      </c>
      <c r="M35" t="n">
        <v>4</v>
      </c>
      <c r="N35" t="n">
        <v>56.64</v>
      </c>
      <c r="O35" t="n">
        <v>29720.17</v>
      </c>
      <c r="P35" t="n">
        <v>204.72</v>
      </c>
      <c r="Q35" t="n">
        <v>198.04</v>
      </c>
      <c r="R35" t="n">
        <v>30.3</v>
      </c>
      <c r="S35" t="n">
        <v>21.27</v>
      </c>
      <c r="T35" t="n">
        <v>1809.76</v>
      </c>
      <c r="U35" t="n">
        <v>0.7</v>
      </c>
      <c r="V35" t="n">
        <v>0.77</v>
      </c>
      <c r="W35" t="n">
        <v>0.12</v>
      </c>
      <c r="X35" t="n">
        <v>0.1</v>
      </c>
      <c r="Y35" t="n">
        <v>0.5</v>
      </c>
      <c r="Z35" t="n">
        <v>10</v>
      </c>
      <c r="AA35" t="n">
        <v>449.9290924274214</v>
      </c>
      <c r="AB35" t="n">
        <v>615.6128337298514</v>
      </c>
      <c r="AC35" t="n">
        <v>556.8596088967123</v>
      </c>
      <c r="AD35" t="n">
        <v>449929.0924274214</v>
      </c>
      <c r="AE35" t="n">
        <v>615612.8337298514</v>
      </c>
      <c r="AF35" t="n">
        <v>1.27959931492503e-06</v>
      </c>
      <c r="AG35" t="n">
        <v>16</v>
      </c>
      <c r="AH35" t="n">
        <v>556859.6088967123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5.4376</v>
      </c>
      <c r="E36" t="n">
        <v>18.39</v>
      </c>
      <c r="F36" t="n">
        <v>15.7</v>
      </c>
      <c r="G36" t="n">
        <v>156.99</v>
      </c>
      <c r="H36" t="n">
        <v>2.58</v>
      </c>
      <c r="I36" t="n">
        <v>6</v>
      </c>
      <c r="J36" t="n">
        <v>240.82</v>
      </c>
      <c r="K36" t="n">
        <v>53.44</v>
      </c>
      <c r="L36" t="n">
        <v>35</v>
      </c>
      <c r="M36" t="n">
        <v>4</v>
      </c>
      <c r="N36" t="n">
        <v>57.39</v>
      </c>
      <c r="O36" t="n">
        <v>29935.43</v>
      </c>
      <c r="P36" t="n">
        <v>204</v>
      </c>
      <c r="Q36" t="n">
        <v>198.04</v>
      </c>
      <c r="R36" t="n">
        <v>30.6</v>
      </c>
      <c r="S36" t="n">
        <v>21.27</v>
      </c>
      <c r="T36" t="n">
        <v>1959.39</v>
      </c>
      <c r="U36" t="n">
        <v>0.6899999999999999</v>
      </c>
      <c r="V36" t="n">
        <v>0.77</v>
      </c>
      <c r="W36" t="n">
        <v>0.12</v>
      </c>
      <c r="X36" t="n">
        <v>0.1</v>
      </c>
      <c r="Y36" t="n">
        <v>0.5</v>
      </c>
      <c r="Z36" t="n">
        <v>10</v>
      </c>
      <c r="AA36" t="n">
        <v>449.2603222550612</v>
      </c>
      <c r="AB36" t="n">
        <v>614.6977928759704</v>
      </c>
      <c r="AC36" t="n">
        <v>556.0318982576579</v>
      </c>
      <c r="AD36" t="n">
        <v>449260.3222550612</v>
      </c>
      <c r="AE36" t="n">
        <v>614697.7928759705</v>
      </c>
      <c r="AF36" t="n">
        <v>1.279364033912467e-06</v>
      </c>
      <c r="AG36" t="n">
        <v>16</v>
      </c>
      <c r="AH36" t="n">
        <v>556031.8982576579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5.4363</v>
      </c>
      <c r="E37" t="n">
        <v>18.39</v>
      </c>
      <c r="F37" t="n">
        <v>15.7</v>
      </c>
      <c r="G37" t="n">
        <v>157.03</v>
      </c>
      <c r="H37" t="n">
        <v>2.64</v>
      </c>
      <c r="I37" t="n">
        <v>6</v>
      </c>
      <c r="J37" t="n">
        <v>242.57</v>
      </c>
      <c r="K37" t="n">
        <v>53.44</v>
      </c>
      <c r="L37" t="n">
        <v>36</v>
      </c>
      <c r="M37" t="n">
        <v>4</v>
      </c>
      <c r="N37" t="n">
        <v>58.14</v>
      </c>
      <c r="O37" t="n">
        <v>30151.65</v>
      </c>
      <c r="P37" t="n">
        <v>202.98</v>
      </c>
      <c r="Q37" t="n">
        <v>198.04</v>
      </c>
      <c r="R37" t="n">
        <v>30.75</v>
      </c>
      <c r="S37" t="n">
        <v>21.27</v>
      </c>
      <c r="T37" t="n">
        <v>2032.25</v>
      </c>
      <c r="U37" t="n">
        <v>0.6899999999999999</v>
      </c>
      <c r="V37" t="n">
        <v>0.77</v>
      </c>
      <c r="W37" t="n">
        <v>0.12</v>
      </c>
      <c r="X37" t="n">
        <v>0.11</v>
      </c>
      <c r="Y37" t="n">
        <v>0.5</v>
      </c>
      <c r="Z37" t="n">
        <v>10</v>
      </c>
      <c r="AA37" t="n">
        <v>448.3064657686932</v>
      </c>
      <c r="AB37" t="n">
        <v>613.3926843501434</v>
      </c>
      <c r="AC37" t="n">
        <v>554.8513474578045</v>
      </c>
      <c r="AD37" t="n">
        <v>448306.4657686932</v>
      </c>
      <c r="AE37" t="n">
        <v>613392.6843501434</v>
      </c>
      <c r="AF37" t="n">
        <v>1.279058168596135e-06</v>
      </c>
      <c r="AG37" t="n">
        <v>16</v>
      </c>
      <c r="AH37" t="n">
        <v>554851.3474578045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5.4571</v>
      </c>
      <c r="E38" t="n">
        <v>18.32</v>
      </c>
      <c r="F38" t="n">
        <v>15.67</v>
      </c>
      <c r="G38" t="n">
        <v>188.04</v>
      </c>
      <c r="H38" t="n">
        <v>2.69</v>
      </c>
      <c r="I38" t="n">
        <v>5</v>
      </c>
      <c r="J38" t="n">
        <v>244.34</v>
      </c>
      <c r="K38" t="n">
        <v>53.44</v>
      </c>
      <c r="L38" t="n">
        <v>37</v>
      </c>
      <c r="M38" t="n">
        <v>3</v>
      </c>
      <c r="N38" t="n">
        <v>58.9</v>
      </c>
      <c r="O38" t="n">
        <v>30368.96</v>
      </c>
      <c r="P38" t="n">
        <v>202.66</v>
      </c>
      <c r="Q38" t="n">
        <v>198.05</v>
      </c>
      <c r="R38" t="n">
        <v>29.57</v>
      </c>
      <c r="S38" t="n">
        <v>21.27</v>
      </c>
      <c r="T38" t="n">
        <v>1447.63</v>
      </c>
      <c r="U38" t="n">
        <v>0.72</v>
      </c>
      <c r="V38" t="n">
        <v>0.77</v>
      </c>
      <c r="W38" t="n">
        <v>0.12</v>
      </c>
      <c r="X38" t="n">
        <v>0.08</v>
      </c>
      <c r="Y38" t="n">
        <v>0.5</v>
      </c>
      <c r="Z38" t="n">
        <v>10</v>
      </c>
      <c r="AA38" t="n">
        <v>446.7734377867861</v>
      </c>
      <c r="AB38" t="n">
        <v>611.2951278328769</v>
      </c>
      <c r="AC38" t="n">
        <v>552.9539787906068</v>
      </c>
      <c r="AD38" t="n">
        <v>446773.4377867861</v>
      </c>
      <c r="AE38" t="n">
        <v>611295.1278328769</v>
      </c>
      <c r="AF38" t="n">
        <v>1.283952013657445e-06</v>
      </c>
      <c r="AG38" t="n">
        <v>16</v>
      </c>
      <c r="AH38" t="n">
        <v>552953.9787906068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5.456</v>
      </c>
      <c r="E39" t="n">
        <v>18.33</v>
      </c>
      <c r="F39" t="n">
        <v>15.67</v>
      </c>
      <c r="G39" t="n">
        <v>188.08</v>
      </c>
      <c r="H39" t="n">
        <v>2.75</v>
      </c>
      <c r="I39" t="n">
        <v>5</v>
      </c>
      <c r="J39" t="n">
        <v>246.11</v>
      </c>
      <c r="K39" t="n">
        <v>53.44</v>
      </c>
      <c r="L39" t="n">
        <v>38</v>
      </c>
      <c r="M39" t="n">
        <v>3</v>
      </c>
      <c r="N39" t="n">
        <v>59.67</v>
      </c>
      <c r="O39" t="n">
        <v>30587.38</v>
      </c>
      <c r="P39" t="n">
        <v>203.83</v>
      </c>
      <c r="Q39" t="n">
        <v>198.04</v>
      </c>
      <c r="R39" t="n">
        <v>29.66</v>
      </c>
      <c r="S39" t="n">
        <v>21.27</v>
      </c>
      <c r="T39" t="n">
        <v>1495.12</v>
      </c>
      <c r="U39" t="n">
        <v>0.72</v>
      </c>
      <c r="V39" t="n">
        <v>0.77</v>
      </c>
      <c r="W39" t="n">
        <v>0.12</v>
      </c>
      <c r="X39" t="n">
        <v>0.08</v>
      </c>
      <c r="Y39" t="n">
        <v>0.5</v>
      </c>
      <c r="Z39" t="n">
        <v>10</v>
      </c>
      <c r="AA39" t="n">
        <v>447.9965859411334</v>
      </c>
      <c r="AB39" t="n">
        <v>612.968693099143</v>
      </c>
      <c r="AC39" t="n">
        <v>554.4678213367241</v>
      </c>
      <c r="AD39" t="n">
        <v>447996.5859411334</v>
      </c>
      <c r="AE39" t="n">
        <v>612968.693099143</v>
      </c>
      <c r="AF39" t="n">
        <v>1.283693204543626e-06</v>
      </c>
      <c r="AG39" t="n">
        <v>16</v>
      </c>
      <c r="AH39" t="n">
        <v>554467.8213367241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5.4591</v>
      </c>
      <c r="E40" t="n">
        <v>18.32</v>
      </c>
      <c r="F40" t="n">
        <v>15.66</v>
      </c>
      <c r="G40" t="n">
        <v>187.96</v>
      </c>
      <c r="H40" t="n">
        <v>2.8</v>
      </c>
      <c r="I40" t="n">
        <v>5</v>
      </c>
      <c r="J40" t="n">
        <v>247.89</v>
      </c>
      <c r="K40" t="n">
        <v>53.44</v>
      </c>
      <c r="L40" t="n">
        <v>39</v>
      </c>
      <c r="M40" t="n">
        <v>3</v>
      </c>
      <c r="N40" t="n">
        <v>60.45</v>
      </c>
      <c r="O40" t="n">
        <v>30806.92</v>
      </c>
      <c r="P40" t="n">
        <v>204.38</v>
      </c>
      <c r="Q40" t="n">
        <v>198.04</v>
      </c>
      <c r="R40" t="n">
        <v>29.43</v>
      </c>
      <c r="S40" t="n">
        <v>21.27</v>
      </c>
      <c r="T40" t="n">
        <v>1377.68</v>
      </c>
      <c r="U40" t="n">
        <v>0.72</v>
      </c>
      <c r="V40" t="n">
        <v>0.77</v>
      </c>
      <c r="W40" t="n">
        <v>0.11</v>
      </c>
      <c r="X40" t="n">
        <v>0.07000000000000001</v>
      </c>
      <c r="Y40" t="n">
        <v>0.5</v>
      </c>
      <c r="Z40" t="n">
        <v>10</v>
      </c>
      <c r="AA40" t="n">
        <v>448.3372163295967</v>
      </c>
      <c r="AB40" t="n">
        <v>613.4347586241907</v>
      </c>
      <c r="AC40" t="n">
        <v>554.8894062221883</v>
      </c>
      <c r="AD40" t="n">
        <v>448337.2163295967</v>
      </c>
      <c r="AE40" t="n">
        <v>613434.7586241907</v>
      </c>
      <c r="AF40" t="n">
        <v>1.284422575682571e-06</v>
      </c>
      <c r="AG40" t="n">
        <v>16</v>
      </c>
      <c r="AH40" t="n">
        <v>554889.4062221883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5.4556</v>
      </c>
      <c r="E41" t="n">
        <v>18.33</v>
      </c>
      <c r="F41" t="n">
        <v>15.68</v>
      </c>
      <c r="G41" t="n">
        <v>188.1</v>
      </c>
      <c r="H41" t="n">
        <v>2.85</v>
      </c>
      <c r="I41" t="n">
        <v>5</v>
      </c>
      <c r="J41" t="n">
        <v>249.68</v>
      </c>
      <c r="K41" t="n">
        <v>53.44</v>
      </c>
      <c r="L41" t="n">
        <v>40</v>
      </c>
      <c r="M41" t="n">
        <v>3</v>
      </c>
      <c r="N41" t="n">
        <v>61.24</v>
      </c>
      <c r="O41" t="n">
        <v>31027.6</v>
      </c>
      <c r="P41" t="n">
        <v>204.94</v>
      </c>
      <c r="Q41" t="n">
        <v>198.04</v>
      </c>
      <c r="R41" t="n">
        <v>29.76</v>
      </c>
      <c r="S41" t="n">
        <v>21.27</v>
      </c>
      <c r="T41" t="n">
        <v>1543.09</v>
      </c>
      <c r="U41" t="n">
        <v>0.71</v>
      </c>
      <c r="V41" t="n">
        <v>0.77</v>
      </c>
      <c r="W41" t="n">
        <v>0.12</v>
      </c>
      <c r="X41" t="n">
        <v>0.08</v>
      </c>
      <c r="Y41" t="n">
        <v>0.5</v>
      </c>
      <c r="Z41" t="n">
        <v>10</v>
      </c>
      <c r="AA41" t="n">
        <v>449.1731254311522</v>
      </c>
      <c r="AB41" t="n">
        <v>614.5784863346458</v>
      </c>
      <c r="AC41" t="n">
        <v>555.9239781651896</v>
      </c>
      <c r="AD41" t="n">
        <v>449173.1254311522</v>
      </c>
      <c r="AE41" t="n">
        <v>614578.4863346459</v>
      </c>
      <c r="AF41" t="n">
        <v>1.2835990921386e-06</v>
      </c>
      <c r="AG41" t="n">
        <v>16</v>
      </c>
      <c r="AH41" t="n">
        <v>555923.9781651896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4.2612</v>
      </c>
      <c r="E2" t="n">
        <v>23.47</v>
      </c>
      <c r="F2" t="n">
        <v>18.25</v>
      </c>
      <c r="G2" t="n">
        <v>8.359999999999999</v>
      </c>
      <c r="H2" t="n">
        <v>0.15</v>
      </c>
      <c r="I2" t="n">
        <v>131</v>
      </c>
      <c r="J2" t="n">
        <v>116.05</v>
      </c>
      <c r="K2" t="n">
        <v>43.4</v>
      </c>
      <c r="L2" t="n">
        <v>1</v>
      </c>
      <c r="M2" t="n">
        <v>129</v>
      </c>
      <c r="N2" t="n">
        <v>16.65</v>
      </c>
      <c r="O2" t="n">
        <v>14546.17</v>
      </c>
      <c r="P2" t="n">
        <v>181.01</v>
      </c>
      <c r="Q2" t="n">
        <v>198.07</v>
      </c>
      <c r="R2" t="n">
        <v>110.25</v>
      </c>
      <c r="S2" t="n">
        <v>21.27</v>
      </c>
      <c r="T2" t="n">
        <v>41156.09</v>
      </c>
      <c r="U2" t="n">
        <v>0.19</v>
      </c>
      <c r="V2" t="n">
        <v>0.66</v>
      </c>
      <c r="W2" t="n">
        <v>0.32</v>
      </c>
      <c r="X2" t="n">
        <v>2.66</v>
      </c>
      <c r="Y2" t="n">
        <v>0.5</v>
      </c>
      <c r="Z2" t="n">
        <v>10</v>
      </c>
      <c r="AA2" t="n">
        <v>527.6568149433765</v>
      </c>
      <c r="AB2" t="n">
        <v>721.9633327812843</v>
      </c>
      <c r="AC2" t="n">
        <v>653.0601655825395</v>
      </c>
      <c r="AD2" t="n">
        <v>527656.8149433765</v>
      </c>
      <c r="AE2" t="n">
        <v>721963.3327812843</v>
      </c>
      <c r="AF2" t="n">
        <v>1.084637604027404e-06</v>
      </c>
      <c r="AG2" t="n">
        <v>21</v>
      </c>
      <c r="AH2" t="n">
        <v>653060.1655825395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4.9131</v>
      </c>
      <c r="E3" t="n">
        <v>20.35</v>
      </c>
      <c r="F3" t="n">
        <v>16.81</v>
      </c>
      <c r="G3" t="n">
        <v>16.54</v>
      </c>
      <c r="H3" t="n">
        <v>0.3</v>
      </c>
      <c r="I3" t="n">
        <v>61</v>
      </c>
      <c r="J3" t="n">
        <v>117.34</v>
      </c>
      <c r="K3" t="n">
        <v>43.4</v>
      </c>
      <c r="L3" t="n">
        <v>2</v>
      </c>
      <c r="M3" t="n">
        <v>59</v>
      </c>
      <c r="N3" t="n">
        <v>16.94</v>
      </c>
      <c r="O3" t="n">
        <v>14705.49</v>
      </c>
      <c r="P3" t="n">
        <v>165.62</v>
      </c>
      <c r="Q3" t="n">
        <v>198.07</v>
      </c>
      <c r="R3" t="n">
        <v>65.09999999999999</v>
      </c>
      <c r="S3" t="n">
        <v>21.27</v>
      </c>
      <c r="T3" t="n">
        <v>18933.99</v>
      </c>
      <c r="U3" t="n">
        <v>0.33</v>
      </c>
      <c r="V3" t="n">
        <v>0.72</v>
      </c>
      <c r="W3" t="n">
        <v>0.21</v>
      </c>
      <c r="X3" t="n">
        <v>1.22</v>
      </c>
      <c r="Y3" t="n">
        <v>0.5</v>
      </c>
      <c r="Z3" t="n">
        <v>10</v>
      </c>
      <c r="AA3" t="n">
        <v>432.4614946260588</v>
      </c>
      <c r="AB3" t="n">
        <v>591.7128958019996</v>
      </c>
      <c r="AC3" t="n">
        <v>535.240647500921</v>
      </c>
      <c r="AD3" t="n">
        <v>432461.4946260588</v>
      </c>
      <c r="AE3" t="n">
        <v>591712.8958019996</v>
      </c>
      <c r="AF3" t="n">
        <v>1.250570968822641e-06</v>
      </c>
      <c r="AG3" t="n">
        <v>18</v>
      </c>
      <c r="AH3" t="n">
        <v>535240.647500921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5.1509</v>
      </c>
      <c r="E4" t="n">
        <v>19.41</v>
      </c>
      <c r="F4" t="n">
        <v>16.37</v>
      </c>
      <c r="G4" t="n">
        <v>24.56</v>
      </c>
      <c r="H4" t="n">
        <v>0.45</v>
      </c>
      <c r="I4" t="n">
        <v>40</v>
      </c>
      <c r="J4" t="n">
        <v>118.63</v>
      </c>
      <c r="K4" t="n">
        <v>43.4</v>
      </c>
      <c r="L4" t="n">
        <v>3</v>
      </c>
      <c r="M4" t="n">
        <v>38</v>
      </c>
      <c r="N4" t="n">
        <v>17.23</v>
      </c>
      <c r="O4" t="n">
        <v>14865.24</v>
      </c>
      <c r="P4" t="n">
        <v>160.45</v>
      </c>
      <c r="Q4" t="n">
        <v>198.05</v>
      </c>
      <c r="R4" t="n">
        <v>51.54</v>
      </c>
      <c r="S4" t="n">
        <v>21.27</v>
      </c>
      <c r="T4" t="n">
        <v>12257.4</v>
      </c>
      <c r="U4" t="n">
        <v>0.41</v>
      </c>
      <c r="V4" t="n">
        <v>0.74</v>
      </c>
      <c r="W4" t="n">
        <v>0.17</v>
      </c>
      <c r="X4" t="n">
        <v>0.78</v>
      </c>
      <c r="Y4" t="n">
        <v>0.5</v>
      </c>
      <c r="Z4" t="n">
        <v>10</v>
      </c>
      <c r="AA4" t="n">
        <v>403.639031546078</v>
      </c>
      <c r="AB4" t="n">
        <v>552.2767302586406</v>
      </c>
      <c r="AC4" t="n">
        <v>499.5682142480144</v>
      </c>
      <c r="AD4" t="n">
        <v>403639.031546078</v>
      </c>
      <c r="AE4" t="n">
        <v>552276.7302586406</v>
      </c>
      <c r="AF4" t="n">
        <v>1.311100120760526e-06</v>
      </c>
      <c r="AG4" t="n">
        <v>17</v>
      </c>
      <c r="AH4" t="n">
        <v>499568.2142480144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5.2665</v>
      </c>
      <c r="E5" t="n">
        <v>18.99</v>
      </c>
      <c r="F5" t="n">
        <v>16.19</v>
      </c>
      <c r="G5" t="n">
        <v>32.37</v>
      </c>
      <c r="H5" t="n">
        <v>0.59</v>
      </c>
      <c r="I5" t="n">
        <v>30</v>
      </c>
      <c r="J5" t="n">
        <v>119.93</v>
      </c>
      <c r="K5" t="n">
        <v>43.4</v>
      </c>
      <c r="L5" t="n">
        <v>4</v>
      </c>
      <c r="M5" t="n">
        <v>28</v>
      </c>
      <c r="N5" t="n">
        <v>17.53</v>
      </c>
      <c r="O5" t="n">
        <v>15025.44</v>
      </c>
      <c r="P5" t="n">
        <v>157.47</v>
      </c>
      <c r="Q5" t="n">
        <v>198.04</v>
      </c>
      <c r="R5" t="n">
        <v>45.84</v>
      </c>
      <c r="S5" t="n">
        <v>21.27</v>
      </c>
      <c r="T5" t="n">
        <v>9458.700000000001</v>
      </c>
      <c r="U5" t="n">
        <v>0.46</v>
      </c>
      <c r="V5" t="n">
        <v>0.75</v>
      </c>
      <c r="W5" t="n">
        <v>0.15</v>
      </c>
      <c r="X5" t="n">
        <v>0.59</v>
      </c>
      <c r="Y5" t="n">
        <v>0.5</v>
      </c>
      <c r="Z5" t="n">
        <v>10</v>
      </c>
      <c r="AA5" t="n">
        <v>394.6190689160717</v>
      </c>
      <c r="AB5" t="n">
        <v>539.9352194555995</v>
      </c>
      <c r="AC5" t="n">
        <v>488.4045599145964</v>
      </c>
      <c r="AD5" t="n">
        <v>394619.0689160717</v>
      </c>
      <c r="AE5" t="n">
        <v>539935.2194555996</v>
      </c>
      <c r="AF5" t="n">
        <v>1.340524721113846e-06</v>
      </c>
      <c r="AG5" t="n">
        <v>17</v>
      </c>
      <c r="AH5" t="n">
        <v>488404.5599145964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5.3445</v>
      </c>
      <c r="E6" t="n">
        <v>18.71</v>
      </c>
      <c r="F6" t="n">
        <v>16.05</v>
      </c>
      <c r="G6" t="n">
        <v>40.13</v>
      </c>
      <c r="H6" t="n">
        <v>0.73</v>
      </c>
      <c r="I6" t="n">
        <v>24</v>
      </c>
      <c r="J6" t="n">
        <v>121.23</v>
      </c>
      <c r="K6" t="n">
        <v>43.4</v>
      </c>
      <c r="L6" t="n">
        <v>5</v>
      </c>
      <c r="M6" t="n">
        <v>22</v>
      </c>
      <c r="N6" t="n">
        <v>17.83</v>
      </c>
      <c r="O6" t="n">
        <v>15186.08</v>
      </c>
      <c r="P6" t="n">
        <v>155.4</v>
      </c>
      <c r="Q6" t="n">
        <v>198.05</v>
      </c>
      <c r="R6" t="n">
        <v>41.48</v>
      </c>
      <c r="S6" t="n">
        <v>21.27</v>
      </c>
      <c r="T6" t="n">
        <v>7308.13</v>
      </c>
      <c r="U6" t="n">
        <v>0.51</v>
      </c>
      <c r="V6" t="n">
        <v>0.76</v>
      </c>
      <c r="W6" t="n">
        <v>0.15</v>
      </c>
      <c r="X6" t="n">
        <v>0.46</v>
      </c>
      <c r="Y6" t="n">
        <v>0.5</v>
      </c>
      <c r="Z6" t="n">
        <v>10</v>
      </c>
      <c r="AA6" t="n">
        <v>388.6189320878189</v>
      </c>
      <c r="AB6" t="n">
        <v>531.7255675398293</v>
      </c>
      <c r="AC6" t="n">
        <v>480.9784256553484</v>
      </c>
      <c r="AD6" t="n">
        <v>388618.9320878189</v>
      </c>
      <c r="AE6" t="n">
        <v>531725.5675398293</v>
      </c>
      <c r="AF6" t="n">
        <v>1.360378690210377e-06</v>
      </c>
      <c r="AG6" t="n">
        <v>17</v>
      </c>
      <c r="AH6" t="n">
        <v>480978.4256553483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5.3945</v>
      </c>
      <c r="E7" t="n">
        <v>18.54</v>
      </c>
      <c r="F7" t="n">
        <v>15.98</v>
      </c>
      <c r="G7" t="n">
        <v>47.93</v>
      </c>
      <c r="H7" t="n">
        <v>0.86</v>
      </c>
      <c r="I7" t="n">
        <v>20</v>
      </c>
      <c r="J7" t="n">
        <v>122.54</v>
      </c>
      <c r="K7" t="n">
        <v>43.4</v>
      </c>
      <c r="L7" t="n">
        <v>6</v>
      </c>
      <c r="M7" t="n">
        <v>18</v>
      </c>
      <c r="N7" t="n">
        <v>18.14</v>
      </c>
      <c r="O7" t="n">
        <v>15347.16</v>
      </c>
      <c r="P7" t="n">
        <v>153.65</v>
      </c>
      <c r="Q7" t="n">
        <v>198.05</v>
      </c>
      <c r="R7" t="n">
        <v>39.09</v>
      </c>
      <c r="S7" t="n">
        <v>21.27</v>
      </c>
      <c r="T7" t="n">
        <v>6131.9</v>
      </c>
      <c r="U7" t="n">
        <v>0.54</v>
      </c>
      <c r="V7" t="n">
        <v>0.76</v>
      </c>
      <c r="W7" t="n">
        <v>0.14</v>
      </c>
      <c r="X7" t="n">
        <v>0.38</v>
      </c>
      <c r="Y7" t="n">
        <v>0.5</v>
      </c>
      <c r="Z7" t="n">
        <v>10</v>
      </c>
      <c r="AA7" t="n">
        <v>384.5153199104695</v>
      </c>
      <c r="AB7" t="n">
        <v>526.1108243201876</v>
      </c>
      <c r="AC7" t="n">
        <v>475.8995456482477</v>
      </c>
      <c r="AD7" t="n">
        <v>384515.3199104695</v>
      </c>
      <c r="AE7" t="n">
        <v>526110.8243201876</v>
      </c>
      <c r="AF7" t="n">
        <v>1.373105593477384e-06</v>
      </c>
      <c r="AG7" t="n">
        <v>17</v>
      </c>
      <c r="AH7" t="n">
        <v>475899.5456482477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5.4317</v>
      </c>
      <c r="E8" t="n">
        <v>18.41</v>
      </c>
      <c r="F8" t="n">
        <v>15.92</v>
      </c>
      <c r="G8" t="n">
        <v>56.19</v>
      </c>
      <c r="H8" t="n">
        <v>1</v>
      </c>
      <c r="I8" t="n">
        <v>17</v>
      </c>
      <c r="J8" t="n">
        <v>123.85</v>
      </c>
      <c r="K8" t="n">
        <v>43.4</v>
      </c>
      <c r="L8" t="n">
        <v>7</v>
      </c>
      <c r="M8" t="n">
        <v>15</v>
      </c>
      <c r="N8" t="n">
        <v>18.45</v>
      </c>
      <c r="O8" t="n">
        <v>15508.69</v>
      </c>
      <c r="P8" t="n">
        <v>152.19</v>
      </c>
      <c r="Q8" t="n">
        <v>198.05</v>
      </c>
      <c r="R8" t="n">
        <v>37.45</v>
      </c>
      <c r="S8" t="n">
        <v>21.27</v>
      </c>
      <c r="T8" t="n">
        <v>5329.53</v>
      </c>
      <c r="U8" t="n">
        <v>0.57</v>
      </c>
      <c r="V8" t="n">
        <v>0.76</v>
      </c>
      <c r="W8" t="n">
        <v>0.14</v>
      </c>
      <c r="X8" t="n">
        <v>0.33</v>
      </c>
      <c r="Y8" t="n">
        <v>0.5</v>
      </c>
      <c r="Z8" t="n">
        <v>10</v>
      </c>
      <c r="AA8" t="n">
        <v>371.6284991422449</v>
      </c>
      <c r="AB8" t="n">
        <v>508.478507618695</v>
      </c>
      <c r="AC8" t="n">
        <v>459.9500325056336</v>
      </c>
      <c r="AD8" t="n">
        <v>371628.4991422449</v>
      </c>
      <c r="AE8" t="n">
        <v>508478.507618695</v>
      </c>
      <c r="AF8" t="n">
        <v>1.382574409508038e-06</v>
      </c>
      <c r="AG8" t="n">
        <v>16</v>
      </c>
      <c r="AH8" t="n">
        <v>459950.0325056336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5.4539</v>
      </c>
      <c r="E9" t="n">
        <v>18.34</v>
      </c>
      <c r="F9" t="n">
        <v>15.89</v>
      </c>
      <c r="G9" t="n">
        <v>63.57</v>
      </c>
      <c r="H9" t="n">
        <v>1.13</v>
      </c>
      <c r="I9" t="n">
        <v>15</v>
      </c>
      <c r="J9" t="n">
        <v>125.16</v>
      </c>
      <c r="K9" t="n">
        <v>43.4</v>
      </c>
      <c r="L9" t="n">
        <v>8</v>
      </c>
      <c r="M9" t="n">
        <v>13</v>
      </c>
      <c r="N9" t="n">
        <v>18.76</v>
      </c>
      <c r="O9" t="n">
        <v>15670.68</v>
      </c>
      <c r="P9" t="n">
        <v>151.04</v>
      </c>
      <c r="Q9" t="n">
        <v>198.04</v>
      </c>
      <c r="R9" t="n">
        <v>36.69</v>
      </c>
      <c r="S9" t="n">
        <v>21.27</v>
      </c>
      <c r="T9" t="n">
        <v>4958.25</v>
      </c>
      <c r="U9" t="n">
        <v>0.58</v>
      </c>
      <c r="V9" t="n">
        <v>0.76</v>
      </c>
      <c r="W9" t="n">
        <v>0.13</v>
      </c>
      <c r="X9" t="n">
        <v>0.3</v>
      </c>
      <c r="Y9" t="n">
        <v>0.5</v>
      </c>
      <c r="Z9" t="n">
        <v>10</v>
      </c>
      <c r="AA9" t="n">
        <v>369.4880879808289</v>
      </c>
      <c r="AB9" t="n">
        <v>505.5499026393696</v>
      </c>
      <c r="AC9" t="n">
        <v>457.3009294752121</v>
      </c>
      <c r="AD9" t="n">
        <v>369488.0879808289</v>
      </c>
      <c r="AE9" t="n">
        <v>505549.9026393696</v>
      </c>
      <c r="AF9" t="n">
        <v>1.388225154558589e-06</v>
      </c>
      <c r="AG9" t="n">
        <v>16</v>
      </c>
      <c r="AH9" t="n">
        <v>457300.9294752121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5.4872</v>
      </c>
      <c r="E10" t="n">
        <v>18.22</v>
      </c>
      <c r="F10" t="n">
        <v>15.83</v>
      </c>
      <c r="G10" t="n">
        <v>73.06</v>
      </c>
      <c r="H10" t="n">
        <v>1.26</v>
      </c>
      <c r="I10" t="n">
        <v>13</v>
      </c>
      <c r="J10" t="n">
        <v>126.48</v>
      </c>
      <c r="K10" t="n">
        <v>43.4</v>
      </c>
      <c r="L10" t="n">
        <v>9</v>
      </c>
      <c r="M10" t="n">
        <v>11</v>
      </c>
      <c r="N10" t="n">
        <v>19.08</v>
      </c>
      <c r="O10" t="n">
        <v>15833.12</v>
      </c>
      <c r="P10" t="n">
        <v>149.49</v>
      </c>
      <c r="Q10" t="n">
        <v>198.06</v>
      </c>
      <c r="R10" t="n">
        <v>34.57</v>
      </c>
      <c r="S10" t="n">
        <v>21.27</v>
      </c>
      <c r="T10" t="n">
        <v>3908.26</v>
      </c>
      <c r="U10" t="n">
        <v>0.62</v>
      </c>
      <c r="V10" t="n">
        <v>0.77</v>
      </c>
      <c r="W10" t="n">
        <v>0.13</v>
      </c>
      <c r="X10" t="n">
        <v>0.23</v>
      </c>
      <c r="Y10" t="n">
        <v>0.5</v>
      </c>
      <c r="Z10" t="n">
        <v>10</v>
      </c>
      <c r="AA10" t="n">
        <v>366.4251199689893</v>
      </c>
      <c r="AB10" t="n">
        <v>501.359014676959</v>
      </c>
      <c r="AC10" t="n">
        <v>453.5100139779857</v>
      </c>
      <c r="AD10" t="n">
        <v>366425.1199689893</v>
      </c>
      <c r="AE10" t="n">
        <v>501359.014676959</v>
      </c>
      <c r="AF10" t="n">
        <v>1.396701272134415e-06</v>
      </c>
      <c r="AG10" t="n">
        <v>16</v>
      </c>
      <c r="AH10" t="n">
        <v>453510.0139779858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5.4952</v>
      </c>
      <c r="E11" t="n">
        <v>18.2</v>
      </c>
      <c r="F11" t="n">
        <v>15.83</v>
      </c>
      <c r="G11" t="n">
        <v>79.13</v>
      </c>
      <c r="H11" t="n">
        <v>1.38</v>
      </c>
      <c r="I11" t="n">
        <v>12</v>
      </c>
      <c r="J11" t="n">
        <v>127.8</v>
      </c>
      <c r="K11" t="n">
        <v>43.4</v>
      </c>
      <c r="L11" t="n">
        <v>10</v>
      </c>
      <c r="M11" t="n">
        <v>10</v>
      </c>
      <c r="N11" t="n">
        <v>19.4</v>
      </c>
      <c r="O11" t="n">
        <v>15996.02</v>
      </c>
      <c r="P11" t="n">
        <v>148.5</v>
      </c>
      <c r="Q11" t="n">
        <v>198.04</v>
      </c>
      <c r="R11" t="n">
        <v>34.54</v>
      </c>
      <c r="S11" t="n">
        <v>21.27</v>
      </c>
      <c r="T11" t="n">
        <v>3899.9</v>
      </c>
      <c r="U11" t="n">
        <v>0.62</v>
      </c>
      <c r="V11" t="n">
        <v>0.77</v>
      </c>
      <c r="W11" t="n">
        <v>0.13</v>
      </c>
      <c r="X11" t="n">
        <v>0.23</v>
      </c>
      <c r="Y11" t="n">
        <v>0.5</v>
      </c>
      <c r="Z11" t="n">
        <v>10</v>
      </c>
      <c r="AA11" t="n">
        <v>365.1391797410232</v>
      </c>
      <c r="AB11" t="n">
        <v>499.5995345253767</v>
      </c>
      <c r="AC11" t="n">
        <v>451.9184561426247</v>
      </c>
      <c r="AD11" t="n">
        <v>365139.1797410232</v>
      </c>
      <c r="AE11" t="n">
        <v>499599.5345253767</v>
      </c>
      <c r="AF11" t="n">
        <v>1.398737576657137e-06</v>
      </c>
      <c r="AG11" t="n">
        <v>16</v>
      </c>
      <c r="AH11" t="n">
        <v>451918.4561426247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5.5112</v>
      </c>
      <c r="E12" t="n">
        <v>18.14</v>
      </c>
      <c r="F12" t="n">
        <v>15.8</v>
      </c>
      <c r="G12" t="n">
        <v>86.17</v>
      </c>
      <c r="H12" t="n">
        <v>1.5</v>
      </c>
      <c r="I12" t="n">
        <v>11</v>
      </c>
      <c r="J12" t="n">
        <v>129.13</v>
      </c>
      <c r="K12" t="n">
        <v>43.4</v>
      </c>
      <c r="L12" t="n">
        <v>11</v>
      </c>
      <c r="M12" t="n">
        <v>9</v>
      </c>
      <c r="N12" t="n">
        <v>19.73</v>
      </c>
      <c r="O12" t="n">
        <v>16159.39</v>
      </c>
      <c r="P12" t="n">
        <v>147.33</v>
      </c>
      <c r="Q12" t="n">
        <v>198.04</v>
      </c>
      <c r="R12" t="n">
        <v>33.6</v>
      </c>
      <c r="S12" t="n">
        <v>21.27</v>
      </c>
      <c r="T12" t="n">
        <v>3433.51</v>
      </c>
      <c r="U12" t="n">
        <v>0.63</v>
      </c>
      <c r="V12" t="n">
        <v>0.77</v>
      </c>
      <c r="W12" t="n">
        <v>0.13</v>
      </c>
      <c r="X12" t="n">
        <v>0.2</v>
      </c>
      <c r="Y12" t="n">
        <v>0.5</v>
      </c>
      <c r="Z12" t="n">
        <v>10</v>
      </c>
      <c r="AA12" t="n">
        <v>363.2620670015594</v>
      </c>
      <c r="AB12" t="n">
        <v>497.0311860628728</v>
      </c>
      <c r="AC12" t="n">
        <v>449.5952272526824</v>
      </c>
      <c r="AD12" t="n">
        <v>363262.0670015594</v>
      </c>
      <c r="AE12" t="n">
        <v>497031.1860628729</v>
      </c>
      <c r="AF12" t="n">
        <v>1.402810185702579e-06</v>
      </c>
      <c r="AG12" t="n">
        <v>16</v>
      </c>
      <c r="AH12" t="n">
        <v>449595.2272526824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5.5261</v>
      </c>
      <c r="E13" t="n">
        <v>18.1</v>
      </c>
      <c r="F13" t="n">
        <v>15.77</v>
      </c>
      <c r="G13" t="n">
        <v>94.64</v>
      </c>
      <c r="H13" t="n">
        <v>1.63</v>
      </c>
      <c r="I13" t="n">
        <v>10</v>
      </c>
      <c r="J13" t="n">
        <v>130.45</v>
      </c>
      <c r="K13" t="n">
        <v>43.4</v>
      </c>
      <c r="L13" t="n">
        <v>12</v>
      </c>
      <c r="M13" t="n">
        <v>8</v>
      </c>
      <c r="N13" t="n">
        <v>20.05</v>
      </c>
      <c r="O13" t="n">
        <v>16323.22</v>
      </c>
      <c r="P13" t="n">
        <v>146.6</v>
      </c>
      <c r="Q13" t="n">
        <v>198.04</v>
      </c>
      <c r="R13" t="n">
        <v>32.8</v>
      </c>
      <c r="S13" t="n">
        <v>21.27</v>
      </c>
      <c r="T13" t="n">
        <v>3040.33</v>
      </c>
      <c r="U13" t="n">
        <v>0.65</v>
      </c>
      <c r="V13" t="n">
        <v>0.77</v>
      </c>
      <c r="W13" t="n">
        <v>0.12</v>
      </c>
      <c r="X13" t="n">
        <v>0.18</v>
      </c>
      <c r="Y13" t="n">
        <v>0.5</v>
      </c>
      <c r="Z13" t="n">
        <v>10</v>
      </c>
      <c r="AA13" t="n">
        <v>361.869897017704</v>
      </c>
      <c r="AB13" t="n">
        <v>495.126357672757</v>
      </c>
      <c r="AC13" t="n">
        <v>447.8721930106758</v>
      </c>
      <c r="AD13" t="n">
        <v>361869.897017704</v>
      </c>
      <c r="AE13" t="n">
        <v>495126.357672757</v>
      </c>
      <c r="AF13" t="n">
        <v>1.406602802876147e-06</v>
      </c>
      <c r="AG13" t="n">
        <v>16</v>
      </c>
      <c r="AH13" t="n">
        <v>447872.1930106758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5.536</v>
      </c>
      <c r="E14" t="n">
        <v>18.06</v>
      </c>
      <c r="F14" t="n">
        <v>15.76</v>
      </c>
      <c r="G14" t="n">
        <v>105.1</v>
      </c>
      <c r="H14" t="n">
        <v>1.74</v>
      </c>
      <c r="I14" t="n">
        <v>9</v>
      </c>
      <c r="J14" t="n">
        <v>131.79</v>
      </c>
      <c r="K14" t="n">
        <v>43.4</v>
      </c>
      <c r="L14" t="n">
        <v>13</v>
      </c>
      <c r="M14" t="n">
        <v>7</v>
      </c>
      <c r="N14" t="n">
        <v>20.39</v>
      </c>
      <c r="O14" t="n">
        <v>16487.53</v>
      </c>
      <c r="P14" t="n">
        <v>144.7</v>
      </c>
      <c r="Q14" t="n">
        <v>198.04</v>
      </c>
      <c r="R14" t="n">
        <v>32.65</v>
      </c>
      <c r="S14" t="n">
        <v>21.27</v>
      </c>
      <c r="T14" t="n">
        <v>2967.93</v>
      </c>
      <c r="U14" t="n">
        <v>0.65</v>
      </c>
      <c r="V14" t="n">
        <v>0.77</v>
      </c>
      <c r="W14" t="n">
        <v>0.12</v>
      </c>
      <c r="X14" t="n">
        <v>0.17</v>
      </c>
      <c r="Y14" t="n">
        <v>0.5</v>
      </c>
      <c r="Z14" t="n">
        <v>10</v>
      </c>
      <c r="AA14" t="n">
        <v>359.5964312453007</v>
      </c>
      <c r="AB14" t="n">
        <v>492.0157015047235</v>
      </c>
      <c r="AC14" t="n">
        <v>445.0584135014861</v>
      </c>
      <c r="AD14" t="n">
        <v>359596.4312453007</v>
      </c>
      <c r="AE14" t="n">
        <v>492015.7015047235</v>
      </c>
      <c r="AF14" t="n">
        <v>1.409122729723014e-06</v>
      </c>
      <c r="AG14" t="n">
        <v>16</v>
      </c>
      <c r="AH14" t="n">
        <v>445058.4135014861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5.538</v>
      </c>
      <c r="E15" t="n">
        <v>18.06</v>
      </c>
      <c r="F15" t="n">
        <v>15.76</v>
      </c>
      <c r="G15" t="n">
        <v>105.05</v>
      </c>
      <c r="H15" t="n">
        <v>1.86</v>
      </c>
      <c r="I15" t="n">
        <v>9</v>
      </c>
      <c r="J15" t="n">
        <v>133.12</v>
      </c>
      <c r="K15" t="n">
        <v>43.4</v>
      </c>
      <c r="L15" t="n">
        <v>14</v>
      </c>
      <c r="M15" t="n">
        <v>7</v>
      </c>
      <c r="N15" t="n">
        <v>20.72</v>
      </c>
      <c r="O15" t="n">
        <v>16652.31</v>
      </c>
      <c r="P15" t="n">
        <v>144.31</v>
      </c>
      <c r="Q15" t="n">
        <v>198.04</v>
      </c>
      <c r="R15" t="n">
        <v>32.45</v>
      </c>
      <c r="S15" t="n">
        <v>21.27</v>
      </c>
      <c r="T15" t="n">
        <v>2865.95</v>
      </c>
      <c r="U15" t="n">
        <v>0.66</v>
      </c>
      <c r="V15" t="n">
        <v>0.77</v>
      </c>
      <c r="W15" t="n">
        <v>0.12</v>
      </c>
      <c r="X15" t="n">
        <v>0.16</v>
      </c>
      <c r="Y15" t="n">
        <v>0.5</v>
      </c>
      <c r="Z15" t="n">
        <v>10</v>
      </c>
      <c r="AA15" t="n">
        <v>359.1398681532956</v>
      </c>
      <c r="AB15" t="n">
        <v>491.3910117401001</v>
      </c>
      <c r="AC15" t="n">
        <v>444.4933432512407</v>
      </c>
      <c r="AD15" t="n">
        <v>359139.8681532956</v>
      </c>
      <c r="AE15" t="n">
        <v>491391.0117401001</v>
      </c>
      <c r="AF15" t="n">
        <v>1.409631805853695e-06</v>
      </c>
      <c r="AG15" t="n">
        <v>16</v>
      </c>
      <c r="AH15" t="n">
        <v>444493.3432512407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5.5607</v>
      </c>
      <c r="E16" t="n">
        <v>17.98</v>
      </c>
      <c r="F16" t="n">
        <v>15.71</v>
      </c>
      <c r="G16" t="n">
        <v>117.81</v>
      </c>
      <c r="H16" t="n">
        <v>1.97</v>
      </c>
      <c r="I16" t="n">
        <v>8</v>
      </c>
      <c r="J16" t="n">
        <v>134.46</v>
      </c>
      <c r="K16" t="n">
        <v>43.4</v>
      </c>
      <c r="L16" t="n">
        <v>15</v>
      </c>
      <c r="M16" t="n">
        <v>6</v>
      </c>
      <c r="N16" t="n">
        <v>21.06</v>
      </c>
      <c r="O16" t="n">
        <v>16817.7</v>
      </c>
      <c r="P16" t="n">
        <v>143.12</v>
      </c>
      <c r="Q16" t="n">
        <v>198.04</v>
      </c>
      <c r="R16" t="n">
        <v>30.6</v>
      </c>
      <c r="S16" t="n">
        <v>21.27</v>
      </c>
      <c r="T16" t="n">
        <v>1946.59</v>
      </c>
      <c r="U16" t="n">
        <v>0.7</v>
      </c>
      <c r="V16" t="n">
        <v>0.77</v>
      </c>
      <c r="W16" t="n">
        <v>0.12</v>
      </c>
      <c r="X16" t="n">
        <v>0.11</v>
      </c>
      <c r="Y16" t="n">
        <v>0.5</v>
      </c>
      <c r="Z16" t="n">
        <v>10</v>
      </c>
      <c r="AA16" t="n">
        <v>356.9562491818569</v>
      </c>
      <c r="AB16" t="n">
        <v>488.4032879289077</v>
      </c>
      <c r="AC16" t="n">
        <v>441.7907636072918</v>
      </c>
      <c r="AD16" t="n">
        <v>356956.2491818569</v>
      </c>
      <c r="AE16" t="n">
        <v>488403.2879289077</v>
      </c>
      <c r="AF16" t="n">
        <v>1.415409819936916e-06</v>
      </c>
      <c r="AG16" t="n">
        <v>16</v>
      </c>
      <c r="AH16" t="n">
        <v>441790.7636072918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5.5492</v>
      </c>
      <c r="E17" t="n">
        <v>18.02</v>
      </c>
      <c r="F17" t="n">
        <v>15.75</v>
      </c>
      <c r="G17" t="n">
        <v>118.09</v>
      </c>
      <c r="H17" t="n">
        <v>2.08</v>
      </c>
      <c r="I17" t="n">
        <v>8</v>
      </c>
      <c r="J17" t="n">
        <v>135.81</v>
      </c>
      <c r="K17" t="n">
        <v>43.4</v>
      </c>
      <c r="L17" t="n">
        <v>16</v>
      </c>
      <c r="M17" t="n">
        <v>6</v>
      </c>
      <c r="N17" t="n">
        <v>21.41</v>
      </c>
      <c r="O17" t="n">
        <v>16983.46</v>
      </c>
      <c r="P17" t="n">
        <v>142.87</v>
      </c>
      <c r="Q17" t="n">
        <v>198.04</v>
      </c>
      <c r="R17" t="n">
        <v>31.97</v>
      </c>
      <c r="S17" t="n">
        <v>21.27</v>
      </c>
      <c r="T17" t="n">
        <v>2633.91</v>
      </c>
      <c r="U17" t="n">
        <v>0.67</v>
      </c>
      <c r="V17" t="n">
        <v>0.77</v>
      </c>
      <c r="W17" t="n">
        <v>0.12</v>
      </c>
      <c r="X17" t="n">
        <v>0.15</v>
      </c>
      <c r="Y17" t="n">
        <v>0.5</v>
      </c>
      <c r="Z17" t="n">
        <v>10</v>
      </c>
      <c r="AA17" t="n">
        <v>357.2803319277111</v>
      </c>
      <c r="AB17" t="n">
        <v>488.8467122393071</v>
      </c>
      <c r="AC17" t="n">
        <v>442.1918681238566</v>
      </c>
      <c r="AD17" t="n">
        <v>357280.3319277111</v>
      </c>
      <c r="AE17" t="n">
        <v>488846.7122393071</v>
      </c>
      <c r="AF17" t="n">
        <v>1.412482632185504e-06</v>
      </c>
      <c r="AG17" t="n">
        <v>16</v>
      </c>
      <c r="AH17" t="n">
        <v>442191.8681238566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5.5655</v>
      </c>
      <c r="E18" t="n">
        <v>17.97</v>
      </c>
      <c r="F18" t="n">
        <v>15.72</v>
      </c>
      <c r="G18" t="n">
        <v>134.71</v>
      </c>
      <c r="H18" t="n">
        <v>2.19</v>
      </c>
      <c r="I18" t="n">
        <v>7</v>
      </c>
      <c r="J18" t="n">
        <v>137.15</v>
      </c>
      <c r="K18" t="n">
        <v>43.4</v>
      </c>
      <c r="L18" t="n">
        <v>17</v>
      </c>
      <c r="M18" t="n">
        <v>5</v>
      </c>
      <c r="N18" t="n">
        <v>21.75</v>
      </c>
      <c r="O18" t="n">
        <v>17149.71</v>
      </c>
      <c r="P18" t="n">
        <v>140.27</v>
      </c>
      <c r="Q18" t="n">
        <v>198.04</v>
      </c>
      <c r="R18" t="n">
        <v>31.08</v>
      </c>
      <c r="S18" t="n">
        <v>21.27</v>
      </c>
      <c r="T18" t="n">
        <v>2193.54</v>
      </c>
      <c r="U18" t="n">
        <v>0.68</v>
      </c>
      <c r="V18" t="n">
        <v>0.77</v>
      </c>
      <c r="W18" t="n">
        <v>0.12</v>
      </c>
      <c r="X18" t="n">
        <v>0.12</v>
      </c>
      <c r="Y18" t="n">
        <v>0.5</v>
      </c>
      <c r="Z18" t="n">
        <v>10</v>
      </c>
      <c r="AA18" t="n">
        <v>354.0350492990097</v>
      </c>
      <c r="AB18" t="n">
        <v>484.4063733749528</v>
      </c>
      <c r="AC18" t="n">
        <v>438.1753089686616</v>
      </c>
      <c r="AD18" t="n">
        <v>354035.0492990097</v>
      </c>
      <c r="AE18" t="n">
        <v>484406.3733749528</v>
      </c>
      <c r="AF18" t="n">
        <v>1.416631602650548e-06</v>
      </c>
      <c r="AG18" t="n">
        <v>16</v>
      </c>
      <c r="AH18" t="n">
        <v>438175.3089686616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5.5622</v>
      </c>
      <c r="E19" t="n">
        <v>17.98</v>
      </c>
      <c r="F19" t="n">
        <v>15.73</v>
      </c>
      <c r="G19" t="n">
        <v>134.8</v>
      </c>
      <c r="H19" t="n">
        <v>2.3</v>
      </c>
      <c r="I19" t="n">
        <v>7</v>
      </c>
      <c r="J19" t="n">
        <v>138.51</v>
      </c>
      <c r="K19" t="n">
        <v>43.4</v>
      </c>
      <c r="L19" t="n">
        <v>18</v>
      </c>
      <c r="M19" t="n">
        <v>5</v>
      </c>
      <c r="N19" t="n">
        <v>22.11</v>
      </c>
      <c r="O19" t="n">
        <v>17316.45</v>
      </c>
      <c r="P19" t="n">
        <v>140.3</v>
      </c>
      <c r="Q19" t="n">
        <v>198.05</v>
      </c>
      <c r="R19" t="n">
        <v>31.5</v>
      </c>
      <c r="S19" t="n">
        <v>21.27</v>
      </c>
      <c r="T19" t="n">
        <v>2403.22</v>
      </c>
      <c r="U19" t="n">
        <v>0.68</v>
      </c>
      <c r="V19" t="n">
        <v>0.77</v>
      </c>
      <c r="W19" t="n">
        <v>0.12</v>
      </c>
      <c r="X19" t="n">
        <v>0.13</v>
      </c>
      <c r="Y19" t="n">
        <v>0.5</v>
      </c>
      <c r="Z19" t="n">
        <v>10</v>
      </c>
      <c r="AA19" t="n">
        <v>354.2199602458094</v>
      </c>
      <c r="AB19" t="n">
        <v>484.6593766900594</v>
      </c>
      <c r="AC19" t="n">
        <v>438.4041660024668</v>
      </c>
      <c r="AD19" t="n">
        <v>354219.9602458094</v>
      </c>
      <c r="AE19" t="n">
        <v>484659.3766900594</v>
      </c>
      <c r="AF19" t="n">
        <v>1.415791627034926e-06</v>
      </c>
      <c r="AG19" t="n">
        <v>16</v>
      </c>
      <c r="AH19" t="n">
        <v>438404.1660024668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5.5641</v>
      </c>
      <c r="E20" t="n">
        <v>17.97</v>
      </c>
      <c r="F20" t="n">
        <v>15.72</v>
      </c>
      <c r="G20" t="n">
        <v>134.75</v>
      </c>
      <c r="H20" t="n">
        <v>2.4</v>
      </c>
      <c r="I20" t="n">
        <v>7</v>
      </c>
      <c r="J20" t="n">
        <v>139.86</v>
      </c>
      <c r="K20" t="n">
        <v>43.4</v>
      </c>
      <c r="L20" t="n">
        <v>19</v>
      </c>
      <c r="M20" t="n">
        <v>5</v>
      </c>
      <c r="N20" t="n">
        <v>22.46</v>
      </c>
      <c r="O20" t="n">
        <v>17483.7</v>
      </c>
      <c r="P20" t="n">
        <v>138.79</v>
      </c>
      <c r="Q20" t="n">
        <v>198.04</v>
      </c>
      <c r="R20" t="n">
        <v>31.27</v>
      </c>
      <c r="S20" t="n">
        <v>21.27</v>
      </c>
      <c r="T20" t="n">
        <v>2286.48</v>
      </c>
      <c r="U20" t="n">
        <v>0.68</v>
      </c>
      <c r="V20" t="n">
        <v>0.77</v>
      </c>
      <c r="W20" t="n">
        <v>0.12</v>
      </c>
      <c r="X20" t="n">
        <v>0.13</v>
      </c>
      <c r="Y20" t="n">
        <v>0.5</v>
      </c>
      <c r="Z20" t="n">
        <v>10</v>
      </c>
      <c r="AA20" t="n">
        <v>352.6372263231221</v>
      </c>
      <c r="AB20" t="n">
        <v>482.493810311746</v>
      </c>
      <c r="AC20" t="n">
        <v>436.445278239908</v>
      </c>
      <c r="AD20" t="n">
        <v>352637.2263231221</v>
      </c>
      <c r="AE20" t="n">
        <v>482493.810311746</v>
      </c>
      <c r="AF20" t="n">
        <v>1.416275249359072e-06</v>
      </c>
      <c r="AG20" t="n">
        <v>16</v>
      </c>
      <c r="AH20" t="n">
        <v>436445.278239908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5.5862</v>
      </c>
      <c r="E21" t="n">
        <v>17.9</v>
      </c>
      <c r="F21" t="n">
        <v>15.67</v>
      </c>
      <c r="G21" t="n">
        <v>156.74</v>
      </c>
      <c r="H21" t="n">
        <v>2.5</v>
      </c>
      <c r="I21" t="n">
        <v>6</v>
      </c>
      <c r="J21" t="n">
        <v>141.22</v>
      </c>
      <c r="K21" t="n">
        <v>43.4</v>
      </c>
      <c r="L21" t="n">
        <v>20</v>
      </c>
      <c r="M21" t="n">
        <v>4</v>
      </c>
      <c r="N21" t="n">
        <v>22.82</v>
      </c>
      <c r="O21" t="n">
        <v>17651.44</v>
      </c>
      <c r="P21" t="n">
        <v>136.49</v>
      </c>
      <c r="Q21" t="n">
        <v>198.04</v>
      </c>
      <c r="R21" t="n">
        <v>29.57</v>
      </c>
      <c r="S21" t="n">
        <v>21.27</v>
      </c>
      <c r="T21" t="n">
        <v>1443.14</v>
      </c>
      <c r="U21" t="n">
        <v>0.72</v>
      </c>
      <c r="V21" t="n">
        <v>0.77</v>
      </c>
      <c r="W21" t="n">
        <v>0.12</v>
      </c>
      <c r="X21" t="n">
        <v>0.08</v>
      </c>
      <c r="Y21" t="n">
        <v>0.5</v>
      </c>
      <c r="Z21" t="n">
        <v>10</v>
      </c>
      <c r="AA21" t="n">
        <v>349.4297212555469</v>
      </c>
      <c r="AB21" t="n">
        <v>478.105160373153</v>
      </c>
      <c r="AC21" t="n">
        <v>432.4754748919455</v>
      </c>
      <c r="AD21" t="n">
        <v>349429.7212555469</v>
      </c>
      <c r="AE21" t="n">
        <v>478105.1603731529</v>
      </c>
      <c r="AF21" t="n">
        <v>1.421900540603089e-06</v>
      </c>
      <c r="AG21" t="n">
        <v>16</v>
      </c>
      <c r="AH21" t="n">
        <v>432475.4748919455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5.5789</v>
      </c>
      <c r="E22" t="n">
        <v>17.92</v>
      </c>
      <c r="F22" t="n">
        <v>15.7</v>
      </c>
      <c r="G22" t="n">
        <v>156.97</v>
      </c>
      <c r="H22" t="n">
        <v>2.61</v>
      </c>
      <c r="I22" t="n">
        <v>6</v>
      </c>
      <c r="J22" t="n">
        <v>142.59</v>
      </c>
      <c r="K22" t="n">
        <v>43.4</v>
      </c>
      <c r="L22" t="n">
        <v>21</v>
      </c>
      <c r="M22" t="n">
        <v>4</v>
      </c>
      <c r="N22" t="n">
        <v>23.19</v>
      </c>
      <c r="O22" t="n">
        <v>17819.69</v>
      </c>
      <c r="P22" t="n">
        <v>136.97</v>
      </c>
      <c r="Q22" t="n">
        <v>198.04</v>
      </c>
      <c r="R22" t="n">
        <v>30.52</v>
      </c>
      <c r="S22" t="n">
        <v>21.27</v>
      </c>
      <c r="T22" t="n">
        <v>1917.17</v>
      </c>
      <c r="U22" t="n">
        <v>0.7</v>
      </c>
      <c r="V22" t="n">
        <v>0.77</v>
      </c>
      <c r="W22" t="n">
        <v>0.12</v>
      </c>
      <c r="X22" t="n">
        <v>0.1</v>
      </c>
      <c r="Y22" t="n">
        <v>0.5</v>
      </c>
      <c r="Z22" t="n">
        <v>10</v>
      </c>
      <c r="AA22" t="n">
        <v>350.2651605380563</v>
      </c>
      <c r="AB22" t="n">
        <v>479.2482452564622</v>
      </c>
      <c r="AC22" t="n">
        <v>433.5094653583213</v>
      </c>
      <c r="AD22" t="n">
        <v>350265.1605380562</v>
      </c>
      <c r="AE22" t="n">
        <v>479248.2452564621</v>
      </c>
      <c r="AF22" t="n">
        <v>1.420042412726106e-06</v>
      </c>
      <c r="AG22" t="n">
        <v>16</v>
      </c>
      <c r="AH22" t="n">
        <v>433509.4653583213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5.576</v>
      </c>
      <c r="E23" t="n">
        <v>17.93</v>
      </c>
      <c r="F23" t="n">
        <v>15.71</v>
      </c>
      <c r="G23" t="n">
        <v>157.06</v>
      </c>
      <c r="H23" t="n">
        <v>2.7</v>
      </c>
      <c r="I23" t="n">
        <v>6</v>
      </c>
      <c r="J23" t="n">
        <v>143.96</v>
      </c>
      <c r="K23" t="n">
        <v>43.4</v>
      </c>
      <c r="L23" t="n">
        <v>22</v>
      </c>
      <c r="M23" t="n">
        <v>4</v>
      </c>
      <c r="N23" t="n">
        <v>23.56</v>
      </c>
      <c r="O23" t="n">
        <v>17988.46</v>
      </c>
      <c r="P23" t="n">
        <v>136.01</v>
      </c>
      <c r="Q23" t="n">
        <v>198.04</v>
      </c>
      <c r="R23" t="n">
        <v>30.77</v>
      </c>
      <c r="S23" t="n">
        <v>21.27</v>
      </c>
      <c r="T23" t="n">
        <v>2045.33</v>
      </c>
      <c r="U23" t="n">
        <v>0.6899999999999999</v>
      </c>
      <c r="V23" t="n">
        <v>0.77</v>
      </c>
      <c r="W23" t="n">
        <v>0.12</v>
      </c>
      <c r="X23" t="n">
        <v>0.11</v>
      </c>
      <c r="Y23" t="n">
        <v>0.5</v>
      </c>
      <c r="Z23" t="n">
        <v>10</v>
      </c>
      <c r="AA23" t="n">
        <v>349.4672853676634</v>
      </c>
      <c r="AB23" t="n">
        <v>478.1565572485625</v>
      </c>
      <c r="AC23" t="n">
        <v>432.5219665217018</v>
      </c>
      <c r="AD23" t="n">
        <v>349467.2853676634</v>
      </c>
      <c r="AE23" t="n">
        <v>478156.5572485625</v>
      </c>
      <c r="AF23" t="n">
        <v>1.41930425233662e-06</v>
      </c>
      <c r="AG23" t="n">
        <v>16</v>
      </c>
      <c r="AH23" t="n">
        <v>432521.9665217018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5.5772</v>
      </c>
      <c r="E24" t="n">
        <v>17.93</v>
      </c>
      <c r="F24" t="n">
        <v>15.7</v>
      </c>
      <c r="G24" t="n">
        <v>157.03</v>
      </c>
      <c r="H24" t="n">
        <v>2.8</v>
      </c>
      <c r="I24" t="n">
        <v>6</v>
      </c>
      <c r="J24" t="n">
        <v>145.33</v>
      </c>
      <c r="K24" t="n">
        <v>43.4</v>
      </c>
      <c r="L24" t="n">
        <v>23</v>
      </c>
      <c r="M24" t="n">
        <v>4</v>
      </c>
      <c r="N24" t="n">
        <v>23.93</v>
      </c>
      <c r="O24" t="n">
        <v>18157.74</v>
      </c>
      <c r="P24" t="n">
        <v>134.44</v>
      </c>
      <c r="Q24" t="n">
        <v>198.05</v>
      </c>
      <c r="R24" t="n">
        <v>30.7</v>
      </c>
      <c r="S24" t="n">
        <v>21.27</v>
      </c>
      <c r="T24" t="n">
        <v>2006.69</v>
      </c>
      <c r="U24" t="n">
        <v>0.6899999999999999</v>
      </c>
      <c r="V24" t="n">
        <v>0.77</v>
      </c>
      <c r="W24" t="n">
        <v>0.12</v>
      </c>
      <c r="X24" t="n">
        <v>0.11</v>
      </c>
      <c r="Y24" t="n">
        <v>0.5</v>
      </c>
      <c r="Z24" t="n">
        <v>10</v>
      </c>
      <c r="AA24" t="n">
        <v>347.8555556903622</v>
      </c>
      <c r="AB24" t="n">
        <v>475.9513175995838</v>
      </c>
      <c r="AC24" t="n">
        <v>430.5271918497485</v>
      </c>
      <c r="AD24" t="n">
        <v>347855.5556903622</v>
      </c>
      <c r="AE24" t="n">
        <v>475951.3175995838</v>
      </c>
      <c r="AF24" t="n">
        <v>1.419609698015028e-06</v>
      </c>
      <c r="AG24" t="n">
        <v>16</v>
      </c>
      <c r="AH24" t="n">
        <v>430527.1918497485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5.5955</v>
      </c>
      <c r="E25" t="n">
        <v>17.87</v>
      </c>
      <c r="F25" t="n">
        <v>15.67</v>
      </c>
      <c r="G25" t="n">
        <v>188.01</v>
      </c>
      <c r="H25" t="n">
        <v>2.89</v>
      </c>
      <c r="I25" t="n">
        <v>5</v>
      </c>
      <c r="J25" t="n">
        <v>146.7</v>
      </c>
      <c r="K25" t="n">
        <v>43.4</v>
      </c>
      <c r="L25" t="n">
        <v>24</v>
      </c>
      <c r="M25" t="n">
        <v>3</v>
      </c>
      <c r="N25" t="n">
        <v>24.3</v>
      </c>
      <c r="O25" t="n">
        <v>18327.54</v>
      </c>
      <c r="P25" t="n">
        <v>131.92</v>
      </c>
      <c r="Q25" t="n">
        <v>198.04</v>
      </c>
      <c r="R25" t="n">
        <v>29.49</v>
      </c>
      <c r="S25" t="n">
        <v>21.27</v>
      </c>
      <c r="T25" t="n">
        <v>1408.41</v>
      </c>
      <c r="U25" t="n">
        <v>0.72</v>
      </c>
      <c r="V25" t="n">
        <v>0.77</v>
      </c>
      <c r="W25" t="n">
        <v>0.12</v>
      </c>
      <c r="X25" t="n">
        <v>0.07000000000000001</v>
      </c>
      <c r="Y25" t="n">
        <v>0.5</v>
      </c>
      <c r="Z25" t="n">
        <v>10</v>
      </c>
      <c r="AA25" t="n">
        <v>344.6645556468786</v>
      </c>
      <c r="AB25" t="n">
        <v>471.5852505631032</v>
      </c>
      <c r="AC25" t="n">
        <v>426.577816123416</v>
      </c>
      <c r="AD25" t="n">
        <v>344664.5556468786</v>
      </c>
      <c r="AE25" t="n">
        <v>471585.2505631032</v>
      </c>
      <c r="AF25" t="n">
        <v>1.424267744610753e-06</v>
      </c>
      <c r="AG25" t="n">
        <v>16</v>
      </c>
      <c r="AH25" t="n">
        <v>426577.8161234159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5.5983</v>
      </c>
      <c r="E26" t="n">
        <v>17.86</v>
      </c>
      <c r="F26" t="n">
        <v>15.66</v>
      </c>
      <c r="G26" t="n">
        <v>187.91</v>
      </c>
      <c r="H26" t="n">
        <v>2.99</v>
      </c>
      <c r="I26" t="n">
        <v>5</v>
      </c>
      <c r="J26" t="n">
        <v>148.09</v>
      </c>
      <c r="K26" t="n">
        <v>43.4</v>
      </c>
      <c r="L26" t="n">
        <v>25</v>
      </c>
      <c r="M26" t="n">
        <v>2</v>
      </c>
      <c r="N26" t="n">
        <v>24.69</v>
      </c>
      <c r="O26" t="n">
        <v>18497.87</v>
      </c>
      <c r="P26" t="n">
        <v>132.35</v>
      </c>
      <c r="Q26" t="n">
        <v>198.04</v>
      </c>
      <c r="R26" t="n">
        <v>29.23</v>
      </c>
      <c r="S26" t="n">
        <v>21.27</v>
      </c>
      <c r="T26" t="n">
        <v>1275.82</v>
      </c>
      <c r="U26" t="n">
        <v>0.73</v>
      </c>
      <c r="V26" t="n">
        <v>0.77</v>
      </c>
      <c r="W26" t="n">
        <v>0.12</v>
      </c>
      <c r="X26" t="n">
        <v>0.06</v>
      </c>
      <c r="Y26" t="n">
        <v>0.5</v>
      </c>
      <c r="Z26" t="n">
        <v>10</v>
      </c>
      <c r="AA26" t="n">
        <v>344.9503150031773</v>
      </c>
      <c r="AB26" t="n">
        <v>471.9762391212041</v>
      </c>
      <c r="AC26" t="n">
        <v>426.9314892822877</v>
      </c>
      <c r="AD26" t="n">
        <v>344950.3150031773</v>
      </c>
      <c r="AE26" t="n">
        <v>471976.2391212041</v>
      </c>
      <c r="AF26" t="n">
        <v>1.424980451193705e-06</v>
      </c>
      <c r="AG26" t="n">
        <v>16</v>
      </c>
      <c r="AH26" t="n">
        <v>426931.4892822877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5.5933</v>
      </c>
      <c r="E27" t="n">
        <v>17.88</v>
      </c>
      <c r="F27" t="n">
        <v>15.68</v>
      </c>
      <c r="G27" t="n">
        <v>188.1</v>
      </c>
      <c r="H27" t="n">
        <v>3.08</v>
      </c>
      <c r="I27" t="n">
        <v>5</v>
      </c>
      <c r="J27" t="n">
        <v>149.47</v>
      </c>
      <c r="K27" t="n">
        <v>43.4</v>
      </c>
      <c r="L27" t="n">
        <v>26</v>
      </c>
      <c r="M27" t="n">
        <v>1</v>
      </c>
      <c r="N27" t="n">
        <v>25.07</v>
      </c>
      <c r="O27" t="n">
        <v>18668.73</v>
      </c>
      <c r="P27" t="n">
        <v>133.28</v>
      </c>
      <c r="Q27" t="n">
        <v>198.04</v>
      </c>
      <c r="R27" t="n">
        <v>29.72</v>
      </c>
      <c r="S27" t="n">
        <v>21.27</v>
      </c>
      <c r="T27" t="n">
        <v>1521.32</v>
      </c>
      <c r="U27" t="n">
        <v>0.72</v>
      </c>
      <c r="V27" t="n">
        <v>0.77</v>
      </c>
      <c r="W27" t="n">
        <v>0.12</v>
      </c>
      <c r="X27" t="n">
        <v>0.08</v>
      </c>
      <c r="Y27" t="n">
        <v>0.5</v>
      </c>
      <c r="Z27" t="n">
        <v>10</v>
      </c>
      <c r="AA27" t="n">
        <v>346.0999289662294</v>
      </c>
      <c r="AB27" t="n">
        <v>473.5491916628407</v>
      </c>
      <c r="AC27" t="n">
        <v>428.3543214410031</v>
      </c>
      <c r="AD27" t="n">
        <v>346099.9289662294</v>
      </c>
      <c r="AE27" t="n">
        <v>473549.1916628407</v>
      </c>
      <c r="AF27" t="n">
        <v>1.423707760867004e-06</v>
      </c>
      <c r="AG27" t="n">
        <v>16</v>
      </c>
      <c r="AH27" t="n">
        <v>428354.3214410031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5.5946</v>
      </c>
      <c r="E28" t="n">
        <v>17.87</v>
      </c>
      <c r="F28" t="n">
        <v>15.67</v>
      </c>
      <c r="G28" t="n">
        <v>188.05</v>
      </c>
      <c r="H28" t="n">
        <v>3.17</v>
      </c>
      <c r="I28" t="n">
        <v>5</v>
      </c>
      <c r="J28" t="n">
        <v>150.86</v>
      </c>
      <c r="K28" t="n">
        <v>43.4</v>
      </c>
      <c r="L28" t="n">
        <v>27</v>
      </c>
      <c r="M28" t="n">
        <v>0</v>
      </c>
      <c r="N28" t="n">
        <v>25.46</v>
      </c>
      <c r="O28" t="n">
        <v>18840.13</v>
      </c>
      <c r="P28" t="n">
        <v>134.23</v>
      </c>
      <c r="Q28" t="n">
        <v>198.04</v>
      </c>
      <c r="R28" t="n">
        <v>29.51</v>
      </c>
      <c r="S28" t="n">
        <v>21.27</v>
      </c>
      <c r="T28" t="n">
        <v>1419.45</v>
      </c>
      <c r="U28" t="n">
        <v>0.72</v>
      </c>
      <c r="V28" t="n">
        <v>0.77</v>
      </c>
      <c r="W28" t="n">
        <v>0.12</v>
      </c>
      <c r="X28" t="n">
        <v>0.08</v>
      </c>
      <c r="Y28" t="n">
        <v>0.5</v>
      </c>
      <c r="Z28" t="n">
        <v>10</v>
      </c>
      <c r="AA28" t="n">
        <v>346.9417913303449</v>
      </c>
      <c r="AB28" t="n">
        <v>474.7010648897697</v>
      </c>
      <c r="AC28" t="n">
        <v>429.3962615038183</v>
      </c>
      <c r="AD28" t="n">
        <v>346941.7913303449</v>
      </c>
      <c r="AE28" t="n">
        <v>474701.0648897697</v>
      </c>
      <c r="AF28" t="n">
        <v>1.424038660351946e-06</v>
      </c>
      <c r="AG28" t="n">
        <v>16</v>
      </c>
      <c r="AH28" t="n">
        <v>429396.2615038183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4.6101</v>
      </c>
      <c r="E2" t="n">
        <v>21.69</v>
      </c>
      <c r="F2" t="n">
        <v>17.73</v>
      </c>
      <c r="G2" t="n">
        <v>9.94</v>
      </c>
      <c r="H2" t="n">
        <v>0.2</v>
      </c>
      <c r="I2" t="n">
        <v>107</v>
      </c>
      <c r="J2" t="n">
        <v>89.87</v>
      </c>
      <c r="K2" t="n">
        <v>37.55</v>
      </c>
      <c r="L2" t="n">
        <v>1</v>
      </c>
      <c r="M2" t="n">
        <v>105</v>
      </c>
      <c r="N2" t="n">
        <v>11.32</v>
      </c>
      <c r="O2" t="n">
        <v>11317.98</v>
      </c>
      <c r="P2" t="n">
        <v>147.75</v>
      </c>
      <c r="Q2" t="n">
        <v>198.05</v>
      </c>
      <c r="R2" t="n">
        <v>93.84999999999999</v>
      </c>
      <c r="S2" t="n">
        <v>21.27</v>
      </c>
      <c r="T2" t="n">
        <v>33077.96</v>
      </c>
      <c r="U2" t="n">
        <v>0.23</v>
      </c>
      <c r="V2" t="n">
        <v>0.68</v>
      </c>
      <c r="W2" t="n">
        <v>0.28</v>
      </c>
      <c r="X2" t="n">
        <v>2.14</v>
      </c>
      <c r="Y2" t="n">
        <v>0.5</v>
      </c>
      <c r="Z2" t="n">
        <v>10</v>
      </c>
      <c r="AA2" t="n">
        <v>425.5088039435248</v>
      </c>
      <c r="AB2" t="n">
        <v>582.1999176790915</v>
      </c>
      <c r="AC2" t="n">
        <v>526.6355746585147</v>
      </c>
      <c r="AD2" t="n">
        <v>425508.8039435248</v>
      </c>
      <c r="AE2" t="n">
        <v>582199.9176790916</v>
      </c>
      <c r="AF2" t="n">
        <v>1.222341681867174e-06</v>
      </c>
      <c r="AG2" t="n">
        <v>19</v>
      </c>
      <c r="AH2" t="n">
        <v>526635.5746585147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5.1374</v>
      </c>
      <c r="E3" t="n">
        <v>19.47</v>
      </c>
      <c r="F3" t="n">
        <v>16.58</v>
      </c>
      <c r="G3" t="n">
        <v>19.9</v>
      </c>
      <c r="H3" t="n">
        <v>0.39</v>
      </c>
      <c r="I3" t="n">
        <v>50</v>
      </c>
      <c r="J3" t="n">
        <v>91.09999999999999</v>
      </c>
      <c r="K3" t="n">
        <v>37.55</v>
      </c>
      <c r="L3" t="n">
        <v>2</v>
      </c>
      <c r="M3" t="n">
        <v>48</v>
      </c>
      <c r="N3" t="n">
        <v>11.54</v>
      </c>
      <c r="O3" t="n">
        <v>11468.97</v>
      </c>
      <c r="P3" t="n">
        <v>136.75</v>
      </c>
      <c r="Q3" t="n">
        <v>198.04</v>
      </c>
      <c r="R3" t="n">
        <v>57.93</v>
      </c>
      <c r="S3" t="n">
        <v>21.27</v>
      </c>
      <c r="T3" t="n">
        <v>15403.93</v>
      </c>
      <c r="U3" t="n">
        <v>0.37</v>
      </c>
      <c r="V3" t="n">
        <v>0.73</v>
      </c>
      <c r="W3" t="n">
        <v>0.19</v>
      </c>
      <c r="X3" t="n">
        <v>0.99</v>
      </c>
      <c r="Y3" t="n">
        <v>0.5</v>
      </c>
      <c r="Z3" t="n">
        <v>10</v>
      </c>
      <c r="AA3" t="n">
        <v>365.6629128439533</v>
      </c>
      <c r="AB3" t="n">
        <v>500.3161292622796</v>
      </c>
      <c r="AC3" t="n">
        <v>452.5666600835846</v>
      </c>
      <c r="AD3" t="n">
        <v>365662.9128439534</v>
      </c>
      <c r="AE3" t="n">
        <v>500316.1292622796</v>
      </c>
      <c r="AF3" t="n">
        <v>1.362152264901936e-06</v>
      </c>
      <c r="AG3" t="n">
        <v>17</v>
      </c>
      <c r="AH3" t="n">
        <v>452566.6600835845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5.3043</v>
      </c>
      <c r="E4" t="n">
        <v>18.85</v>
      </c>
      <c r="F4" t="n">
        <v>16.29</v>
      </c>
      <c r="G4" t="n">
        <v>29.62</v>
      </c>
      <c r="H4" t="n">
        <v>0.57</v>
      </c>
      <c r="I4" t="n">
        <v>33</v>
      </c>
      <c r="J4" t="n">
        <v>92.31999999999999</v>
      </c>
      <c r="K4" t="n">
        <v>37.55</v>
      </c>
      <c r="L4" t="n">
        <v>3</v>
      </c>
      <c r="M4" t="n">
        <v>31</v>
      </c>
      <c r="N4" t="n">
        <v>11.77</v>
      </c>
      <c r="O4" t="n">
        <v>11620.34</v>
      </c>
      <c r="P4" t="n">
        <v>133.05</v>
      </c>
      <c r="Q4" t="n">
        <v>198.07</v>
      </c>
      <c r="R4" t="n">
        <v>49.09</v>
      </c>
      <c r="S4" t="n">
        <v>21.27</v>
      </c>
      <c r="T4" t="n">
        <v>11070.16</v>
      </c>
      <c r="U4" t="n">
        <v>0.43</v>
      </c>
      <c r="V4" t="n">
        <v>0.74</v>
      </c>
      <c r="W4" t="n">
        <v>0.16</v>
      </c>
      <c r="X4" t="n">
        <v>0.6899999999999999</v>
      </c>
      <c r="Y4" t="n">
        <v>0.5</v>
      </c>
      <c r="Z4" t="n">
        <v>10</v>
      </c>
      <c r="AA4" t="n">
        <v>354.3747670842199</v>
      </c>
      <c r="AB4" t="n">
        <v>484.8711902359682</v>
      </c>
      <c r="AC4" t="n">
        <v>438.5957643608362</v>
      </c>
      <c r="AD4" t="n">
        <v>354374.7670842198</v>
      </c>
      <c r="AE4" t="n">
        <v>484871.1902359682</v>
      </c>
      <c r="AF4" t="n">
        <v>1.406404846560389e-06</v>
      </c>
      <c r="AG4" t="n">
        <v>17</v>
      </c>
      <c r="AH4" t="n">
        <v>438595.7643608362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5.4069</v>
      </c>
      <c r="E5" t="n">
        <v>18.5</v>
      </c>
      <c r="F5" t="n">
        <v>16.08</v>
      </c>
      <c r="G5" t="n">
        <v>38.6</v>
      </c>
      <c r="H5" t="n">
        <v>0.75</v>
      </c>
      <c r="I5" t="n">
        <v>25</v>
      </c>
      <c r="J5" t="n">
        <v>93.55</v>
      </c>
      <c r="K5" t="n">
        <v>37.55</v>
      </c>
      <c r="L5" t="n">
        <v>4</v>
      </c>
      <c r="M5" t="n">
        <v>23</v>
      </c>
      <c r="N5" t="n">
        <v>12</v>
      </c>
      <c r="O5" t="n">
        <v>11772.07</v>
      </c>
      <c r="P5" t="n">
        <v>129.83</v>
      </c>
      <c r="Q5" t="n">
        <v>198.05</v>
      </c>
      <c r="R5" t="n">
        <v>42.49</v>
      </c>
      <c r="S5" t="n">
        <v>21.27</v>
      </c>
      <c r="T5" t="n">
        <v>7809.95</v>
      </c>
      <c r="U5" t="n">
        <v>0.5</v>
      </c>
      <c r="V5" t="n">
        <v>0.75</v>
      </c>
      <c r="W5" t="n">
        <v>0.15</v>
      </c>
      <c r="X5" t="n">
        <v>0.49</v>
      </c>
      <c r="Y5" t="n">
        <v>0.5</v>
      </c>
      <c r="Z5" t="n">
        <v>10</v>
      </c>
      <c r="AA5" t="n">
        <v>346.7195756465259</v>
      </c>
      <c r="AB5" t="n">
        <v>474.3970195877046</v>
      </c>
      <c r="AC5" t="n">
        <v>429.121233858652</v>
      </c>
      <c r="AD5" t="n">
        <v>346719.5756465259</v>
      </c>
      <c r="AE5" t="n">
        <v>474397.0195877046</v>
      </c>
      <c r="AF5" t="n">
        <v>1.433608650503811e-06</v>
      </c>
      <c r="AG5" t="n">
        <v>17</v>
      </c>
      <c r="AH5" t="n">
        <v>429121.233858652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5.4662</v>
      </c>
      <c r="E6" t="n">
        <v>18.29</v>
      </c>
      <c r="F6" t="n">
        <v>15.98</v>
      </c>
      <c r="G6" t="n">
        <v>47.93</v>
      </c>
      <c r="H6" t="n">
        <v>0.93</v>
      </c>
      <c r="I6" t="n">
        <v>20</v>
      </c>
      <c r="J6" t="n">
        <v>94.79000000000001</v>
      </c>
      <c r="K6" t="n">
        <v>37.55</v>
      </c>
      <c r="L6" t="n">
        <v>5</v>
      </c>
      <c r="M6" t="n">
        <v>18</v>
      </c>
      <c r="N6" t="n">
        <v>12.23</v>
      </c>
      <c r="O6" t="n">
        <v>11924.18</v>
      </c>
      <c r="P6" t="n">
        <v>127.77</v>
      </c>
      <c r="Q6" t="n">
        <v>198.04</v>
      </c>
      <c r="R6" t="n">
        <v>39.22</v>
      </c>
      <c r="S6" t="n">
        <v>21.27</v>
      </c>
      <c r="T6" t="n">
        <v>6196.17</v>
      </c>
      <c r="U6" t="n">
        <v>0.54</v>
      </c>
      <c r="V6" t="n">
        <v>0.76</v>
      </c>
      <c r="W6" t="n">
        <v>0.14</v>
      </c>
      <c r="X6" t="n">
        <v>0.38</v>
      </c>
      <c r="Y6" t="n">
        <v>0.5</v>
      </c>
      <c r="Z6" t="n">
        <v>10</v>
      </c>
      <c r="AA6" t="n">
        <v>332.9646463989329</v>
      </c>
      <c r="AB6" t="n">
        <v>455.5769185664969</v>
      </c>
      <c r="AC6" t="n">
        <v>412.0972968647308</v>
      </c>
      <c r="AD6" t="n">
        <v>332964.6463989329</v>
      </c>
      <c r="AE6" t="n">
        <v>455576.9185664969</v>
      </c>
      <c r="AF6" t="n">
        <v>1.449331706779103e-06</v>
      </c>
      <c r="AG6" t="n">
        <v>16</v>
      </c>
      <c r="AH6" t="n">
        <v>412097.2968647308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5.5116</v>
      </c>
      <c r="E7" t="n">
        <v>18.14</v>
      </c>
      <c r="F7" t="n">
        <v>15.9</v>
      </c>
      <c r="G7" t="n">
        <v>59.63</v>
      </c>
      <c r="H7" t="n">
        <v>1.1</v>
      </c>
      <c r="I7" t="n">
        <v>16</v>
      </c>
      <c r="J7" t="n">
        <v>96.02</v>
      </c>
      <c r="K7" t="n">
        <v>37.55</v>
      </c>
      <c r="L7" t="n">
        <v>6</v>
      </c>
      <c r="M7" t="n">
        <v>14</v>
      </c>
      <c r="N7" t="n">
        <v>12.47</v>
      </c>
      <c r="O7" t="n">
        <v>12076.67</v>
      </c>
      <c r="P7" t="n">
        <v>125.76</v>
      </c>
      <c r="Q7" t="n">
        <v>198.05</v>
      </c>
      <c r="R7" t="n">
        <v>36.84</v>
      </c>
      <c r="S7" t="n">
        <v>21.27</v>
      </c>
      <c r="T7" t="n">
        <v>5028.23</v>
      </c>
      <c r="U7" t="n">
        <v>0.58</v>
      </c>
      <c r="V7" t="n">
        <v>0.76</v>
      </c>
      <c r="W7" t="n">
        <v>0.13</v>
      </c>
      <c r="X7" t="n">
        <v>0.31</v>
      </c>
      <c r="Y7" t="n">
        <v>0.5</v>
      </c>
      <c r="Z7" t="n">
        <v>10</v>
      </c>
      <c r="AA7" t="n">
        <v>329.2073290752003</v>
      </c>
      <c r="AB7" t="n">
        <v>450.4359912430244</v>
      </c>
      <c r="AC7" t="n">
        <v>407.4470124296736</v>
      </c>
      <c r="AD7" t="n">
        <v>329207.3290752003</v>
      </c>
      <c r="AE7" t="n">
        <v>450435.9912430244</v>
      </c>
      <c r="AF7" t="n">
        <v>1.461369257451923e-06</v>
      </c>
      <c r="AG7" t="n">
        <v>16</v>
      </c>
      <c r="AH7" t="n">
        <v>407447.0124296736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5.5383</v>
      </c>
      <c r="E8" t="n">
        <v>18.06</v>
      </c>
      <c r="F8" t="n">
        <v>15.85</v>
      </c>
      <c r="G8" t="n">
        <v>67.94</v>
      </c>
      <c r="H8" t="n">
        <v>1.27</v>
      </c>
      <c r="I8" t="n">
        <v>14</v>
      </c>
      <c r="J8" t="n">
        <v>97.26000000000001</v>
      </c>
      <c r="K8" t="n">
        <v>37.55</v>
      </c>
      <c r="L8" t="n">
        <v>7</v>
      </c>
      <c r="M8" t="n">
        <v>12</v>
      </c>
      <c r="N8" t="n">
        <v>12.71</v>
      </c>
      <c r="O8" t="n">
        <v>12229.54</v>
      </c>
      <c r="P8" t="n">
        <v>124.32</v>
      </c>
      <c r="Q8" t="n">
        <v>198.04</v>
      </c>
      <c r="R8" t="n">
        <v>35.25</v>
      </c>
      <c r="S8" t="n">
        <v>21.27</v>
      </c>
      <c r="T8" t="n">
        <v>4242.18</v>
      </c>
      <c r="U8" t="n">
        <v>0.6</v>
      </c>
      <c r="V8" t="n">
        <v>0.76</v>
      </c>
      <c r="W8" t="n">
        <v>0.13</v>
      </c>
      <c r="X8" t="n">
        <v>0.26</v>
      </c>
      <c r="Y8" t="n">
        <v>0.5</v>
      </c>
      <c r="Z8" t="n">
        <v>10</v>
      </c>
      <c r="AA8" t="n">
        <v>326.762965236916</v>
      </c>
      <c r="AB8" t="n">
        <v>447.0915048017622</v>
      </c>
      <c r="AC8" t="n">
        <v>404.4217190803492</v>
      </c>
      <c r="AD8" t="n">
        <v>326762.965236916</v>
      </c>
      <c r="AE8" t="n">
        <v>447091.5048017622</v>
      </c>
      <c r="AF8" t="n">
        <v>1.468448609940124e-06</v>
      </c>
      <c r="AG8" t="n">
        <v>16</v>
      </c>
      <c r="AH8" t="n">
        <v>404421.7190803493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5.559</v>
      </c>
      <c r="E9" t="n">
        <v>17.99</v>
      </c>
      <c r="F9" t="n">
        <v>15.82</v>
      </c>
      <c r="G9" t="n">
        <v>79.11</v>
      </c>
      <c r="H9" t="n">
        <v>1.43</v>
      </c>
      <c r="I9" t="n">
        <v>12</v>
      </c>
      <c r="J9" t="n">
        <v>98.5</v>
      </c>
      <c r="K9" t="n">
        <v>37.55</v>
      </c>
      <c r="L9" t="n">
        <v>8</v>
      </c>
      <c r="M9" t="n">
        <v>10</v>
      </c>
      <c r="N9" t="n">
        <v>12.95</v>
      </c>
      <c r="O9" t="n">
        <v>12382.79</v>
      </c>
      <c r="P9" t="n">
        <v>121.99</v>
      </c>
      <c r="Q9" t="n">
        <v>198.04</v>
      </c>
      <c r="R9" t="n">
        <v>34.41</v>
      </c>
      <c r="S9" t="n">
        <v>21.27</v>
      </c>
      <c r="T9" t="n">
        <v>3833.34</v>
      </c>
      <c r="U9" t="n">
        <v>0.62</v>
      </c>
      <c r="V9" t="n">
        <v>0.77</v>
      </c>
      <c r="W9" t="n">
        <v>0.13</v>
      </c>
      <c r="X9" t="n">
        <v>0.23</v>
      </c>
      <c r="Y9" t="n">
        <v>0.5</v>
      </c>
      <c r="Z9" t="n">
        <v>10</v>
      </c>
      <c r="AA9" t="n">
        <v>323.7256228297462</v>
      </c>
      <c r="AB9" t="n">
        <v>442.9356789221827</v>
      </c>
      <c r="AC9" t="n">
        <v>400.6625193899786</v>
      </c>
      <c r="AD9" t="n">
        <v>323725.6228297462</v>
      </c>
      <c r="AE9" t="n">
        <v>442935.6789221826</v>
      </c>
      <c r="AF9" t="n">
        <v>1.473937096700639e-06</v>
      </c>
      <c r="AG9" t="n">
        <v>16</v>
      </c>
      <c r="AH9" t="n">
        <v>400662.5193899786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5.5725</v>
      </c>
      <c r="E10" t="n">
        <v>17.95</v>
      </c>
      <c r="F10" t="n">
        <v>15.8</v>
      </c>
      <c r="G10" t="n">
        <v>86.17</v>
      </c>
      <c r="H10" t="n">
        <v>1.59</v>
      </c>
      <c r="I10" t="n">
        <v>11</v>
      </c>
      <c r="J10" t="n">
        <v>99.75</v>
      </c>
      <c r="K10" t="n">
        <v>37.55</v>
      </c>
      <c r="L10" t="n">
        <v>9</v>
      </c>
      <c r="M10" t="n">
        <v>9</v>
      </c>
      <c r="N10" t="n">
        <v>13.2</v>
      </c>
      <c r="O10" t="n">
        <v>12536.43</v>
      </c>
      <c r="P10" t="n">
        <v>120.65</v>
      </c>
      <c r="Q10" t="n">
        <v>198.05</v>
      </c>
      <c r="R10" t="n">
        <v>33.55</v>
      </c>
      <c r="S10" t="n">
        <v>21.27</v>
      </c>
      <c r="T10" t="n">
        <v>3406.22</v>
      </c>
      <c r="U10" t="n">
        <v>0.63</v>
      </c>
      <c r="V10" t="n">
        <v>0.77</v>
      </c>
      <c r="W10" t="n">
        <v>0.13</v>
      </c>
      <c r="X10" t="n">
        <v>0.2</v>
      </c>
      <c r="Y10" t="n">
        <v>0.5</v>
      </c>
      <c r="Z10" t="n">
        <v>10</v>
      </c>
      <c r="AA10" t="n">
        <v>321.9307977981038</v>
      </c>
      <c r="AB10" t="n">
        <v>440.4799201317974</v>
      </c>
      <c r="AC10" t="n">
        <v>398.4411347718685</v>
      </c>
      <c r="AD10" t="n">
        <v>321930.7977981038</v>
      </c>
      <c r="AE10" t="n">
        <v>440479.9201317974</v>
      </c>
      <c r="AF10" t="n">
        <v>1.477516544587931e-06</v>
      </c>
      <c r="AG10" t="n">
        <v>16</v>
      </c>
      <c r="AH10" t="n">
        <v>398441.1347718685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5.5934</v>
      </c>
      <c r="E11" t="n">
        <v>17.88</v>
      </c>
      <c r="F11" t="n">
        <v>15.75</v>
      </c>
      <c r="G11" t="n">
        <v>94.48999999999999</v>
      </c>
      <c r="H11" t="n">
        <v>1.74</v>
      </c>
      <c r="I11" t="n">
        <v>10</v>
      </c>
      <c r="J11" t="n">
        <v>101</v>
      </c>
      <c r="K11" t="n">
        <v>37.55</v>
      </c>
      <c r="L11" t="n">
        <v>10</v>
      </c>
      <c r="M11" t="n">
        <v>8</v>
      </c>
      <c r="N11" t="n">
        <v>13.45</v>
      </c>
      <c r="O11" t="n">
        <v>12690.46</v>
      </c>
      <c r="P11" t="n">
        <v>119.51</v>
      </c>
      <c r="Q11" t="n">
        <v>198.06</v>
      </c>
      <c r="R11" t="n">
        <v>31.81</v>
      </c>
      <c r="S11" t="n">
        <v>21.27</v>
      </c>
      <c r="T11" t="n">
        <v>2542.25</v>
      </c>
      <c r="U11" t="n">
        <v>0.67</v>
      </c>
      <c r="V11" t="n">
        <v>0.77</v>
      </c>
      <c r="W11" t="n">
        <v>0.13</v>
      </c>
      <c r="X11" t="n">
        <v>0.15</v>
      </c>
      <c r="Y11" t="n">
        <v>0.5</v>
      </c>
      <c r="Z11" t="n">
        <v>10</v>
      </c>
      <c r="AA11" t="n">
        <v>320.0145225069707</v>
      </c>
      <c r="AB11" t="n">
        <v>437.8579877383698</v>
      </c>
      <c r="AC11" t="n">
        <v>396.0694359261644</v>
      </c>
      <c r="AD11" t="n">
        <v>320014.5225069707</v>
      </c>
      <c r="AE11" t="n">
        <v>437857.9877383698</v>
      </c>
      <c r="AF11" t="n">
        <v>1.483058060206036e-06</v>
      </c>
      <c r="AG11" t="n">
        <v>16</v>
      </c>
      <c r="AH11" t="n">
        <v>396069.4359261644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5.5958</v>
      </c>
      <c r="E12" t="n">
        <v>17.87</v>
      </c>
      <c r="F12" t="n">
        <v>15.76</v>
      </c>
      <c r="G12" t="n">
        <v>105.07</v>
      </c>
      <c r="H12" t="n">
        <v>1.89</v>
      </c>
      <c r="I12" t="n">
        <v>9</v>
      </c>
      <c r="J12" t="n">
        <v>102.25</v>
      </c>
      <c r="K12" t="n">
        <v>37.55</v>
      </c>
      <c r="L12" t="n">
        <v>11</v>
      </c>
      <c r="M12" t="n">
        <v>7</v>
      </c>
      <c r="N12" t="n">
        <v>13.7</v>
      </c>
      <c r="O12" t="n">
        <v>12844.88</v>
      </c>
      <c r="P12" t="n">
        <v>117.78</v>
      </c>
      <c r="Q12" t="n">
        <v>198.04</v>
      </c>
      <c r="R12" t="n">
        <v>32.41</v>
      </c>
      <c r="S12" t="n">
        <v>21.27</v>
      </c>
      <c r="T12" t="n">
        <v>2850.18</v>
      </c>
      <c r="U12" t="n">
        <v>0.66</v>
      </c>
      <c r="V12" t="n">
        <v>0.77</v>
      </c>
      <c r="W12" t="n">
        <v>0.12</v>
      </c>
      <c r="X12" t="n">
        <v>0.17</v>
      </c>
      <c r="Y12" t="n">
        <v>0.5</v>
      </c>
      <c r="Z12" t="n">
        <v>10</v>
      </c>
      <c r="AA12" t="n">
        <v>318.2930969292721</v>
      </c>
      <c r="AB12" t="n">
        <v>435.5026573190259</v>
      </c>
      <c r="AC12" t="n">
        <v>393.9388949363157</v>
      </c>
      <c r="AD12" t="n">
        <v>318293.0969292721</v>
      </c>
      <c r="AE12" t="n">
        <v>435502.6573190259</v>
      </c>
      <c r="AF12" t="n">
        <v>1.48369440649711e-06</v>
      </c>
      <c r="AG12" t="n">
        <v>16</v>
      </c>
      <c r="AH12" t="n">
        <v>393938.8949363157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5.615</v>
      </c>
      <c r="E13" t="n">
        <v>17.81</v>
      </c>
      <c r="F13" t="n">
        <v>15.72</v>
      </c>
      <c r="G13" t="n">
        <v>117.89</v>
      </c>
      <c r="H13" t="n">
        <v>2.04</v>
      </c>
      <c r="I13" t="n">
        <v>8</v>
      </c>
      <c r="J13" t="n">
        <v>103.51</v>
      </c>
      <c r="K13" t="n">
        <v>37.55</v>
      </c>
      <c r="L13" t="n">
        <v>12</v>
      </c>
      <c r="M13" t="n">
        <v>6</v>
      </c>
      <c r="N13" t="n">
        <v>13.95</v>
      </c>
      <c r="O13" t="n">
        <v>12999.7</v>
      </c>
      <c r="P13" t="n">
        <v>115.46</v>
      </c>
      <c r="Q13" t="n">
        <v>198.04</v>
      </c>
      <c r="R13" t="n">
        <v>31</v>
      </c>
      <c r="S13" t="n">
        <v>21.27</v>
      </c>
      <c r="T13" t="n">
        <v>2149.35</v>
      </c>
      <c r="U13" t="n">
        <v>0.6899999999999999</v>
      </c>
      <c r="V13" t="n">
        <v>0.77</v>
      </c>
      <c r="W13" t="n">
        <v>0.12</v>
      </c>
      <c r="X13" t="n">
        <v>0.12</v>
      </c>
      <c r="Y13" t="n">
        <v>0.5</v>
      </c>
      <c r="Z13" t="n">
        <v>10</v>
      </c>
      <c r="AA13" t="n">
        <v>315.3382431873368</v>
      </c>
      <c r="AB13" t="n">
        <v>431.4596960703633</v>
      </c>
      <c r="AC13" t="n">
        <v>390.2817882348938</v>
      </c>
      <c r="AD13" t="n">
        <v>315338.2431873368</v>
      </c>
      <c r="AE13" t="n">
        <v>431459.6960703633</v>
      </c>
      <c r="AF13" t="n">
        <v>1.488785176825704e-06</v>
      </c>
      <c r="AG13" t="n">
        <v>16</v>
      </c>
      <c r="AH13" t="n">
        <v>390281.7882348938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5.6081</v>
      </c>
      <c r="E14" t="n">
        <v>17.83</v>
      </c>
      <c r="F14" t="n">
        <v>15.74</v>
      </c>
      <c r="G14" t="n">
        <v>118.05</v>
      </c>
      <c r="H14" t="n">
        <v>2.18</v>
      </c>
      <c r="I14" t="n">
        <v>8</v>
      </c>
      <c r="J14" t="n">
        <v>104.76</v>
      </c>
      <c r="K14" t="n">
        <v>37.55</v>
      </c>
      <c r="L14" t="n">
        <v>13</v>
      </c>
      <c r="M14" t="n">
        <v>6</v>
      </c>
      <c r="N14" t="n">
        <v>14.21</v>
      </c>
      <c r="O14" t="n">
        <v>13154.91</v>
      </c>
      <c r="P14" t="n">
        <v>113.63</v>
      </c>
      <c r="Q14" t="n">
        <v>198.04</v>
      </c>
      <c r="R14" t="n">
        <v>31.86</v>
      </c>
      <c r="S14" t="n">
        <v>21.27</v>
      </c>
      <c r="T14" t="n">
        <v>2580.15</v>
      </c>
      <c r="U14" t="n">
        <v>0.67</v>
      </c>
      <c r="V14" t="n">
        <v>0.77</v>
      </c>
      <c r="W14" t="n">
        <v>0.12</v>
      </c>
      <c r="X14" t="n">
        <v>0.15</v>
      </c>
      <c r="Y14" t="n">
        <v>0.5</v>
      </c>
      <c r="Z14" t="n">
        <v>10</v>
      </c>
      <c r="AA14" t="n">
        <v>313.8318180559434</v>
      </c>
      <c r="AB14" t="n">
        <v>429.3985387468045</v>
      </c>
      <c r="AC14" t="n">
        <v>388.4173448734429</v>
      </c>
      <c r="AD14" t="n">
        <v>313831.8180559434</v>
      </c>
      <c r="AE14" t="n">
        <v>429398.5387468045</v>
      </c>
      <c r="AF14" t="n">
        <v>1.486955681238866e-06</v>
      </c>
      <c r="AG14" t="n">
        <v>16</v>
      </c>
      <c r="AH14" t="n">
        <v>388417.3448734428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5.6304</v>
      </c>
      <c r="E15" t="n">
        <v>17.76</v>
      </c>
      <c r="F15" t="n">
        <v>15.69</v>
      </c>
      <c r="G15" t="n">
        <v>134.47</v>
      </c>
      <c r="H15" t="n">
        <v>2.33</v>
      </c>
      <c r="I15" t="n">
        <v>7</v>
      </c>
      <c r="J15" t="n">
        <v>106.03</v>
      </c>
      <c r="K15" t="n">
        <v>37.55</v>
      </c>
      <c r="L15" t="n">
        <v>14</v>
      </c>
      <c r="M15" t="n">
        <v>5</v>
      </c>
      <c r="N15" t="n">
        <v>14.47</v>
      </c>
      <c r="O15" t="n">
        <v>13310.53</v>
      </c>
      <c r="P15" t="n">
        <v>111.75</v>
      </c>
      <c r="Q15" t="n">
        <v>198.06</v>
      </c>
      <c r="R15" t="n">
        <v>30.08</v>
      </c>
      <c r="S15" t="n">
        <v>21.27</v>
      </c>
      <c r="T15" t="n">
        <v>1691.69</v>
      </c>
      <c r="U15" t="n">
        <v>0.71</v>
      </c>
      <c r="V15" t="n">
        <v>0.77</v>
      </c>
      <c r="W15" t="n">
        <v>0.12</v>
      </c>
      <c r="X15" t="n">
        <v>0.09</v>
      </c>
      <c r="Y15" t="n">
        <v>0.5</v>
      </c>
      <c r="Z15" t="n">
        <v>10</v>
      </c>
      <c r="AA15" t="n">
        <v>311.2024407202505</v>
      </c>
      <c r="AB15" t="n">
        <v>425.8009086761682</v>
      </c>
      <c r="AC15" t="n">
        <v>385.1630675674427</v>
      </c>
      <c r="AD15" t="n">
        <v>311202.4407202505</v>
      </c>
      <c r="AE15" t="n">
        <v>425800.9086761682</v>
      </c>
      <c r="AF15" t="n">
        <v>1.492868398860097e-06</v>
      </c>
      <c r="AG15" t="n">
        <v>16</v>
      </c>
      <c r="AH15" t="n">
        <v>385163.0675674427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5.6199</v>
      </c>
      <c r="E16" t="n">
        <v>17.79</v>
      </c>
      <c r="F16" t="n">
        <v>15.72</v>
      </c>
      <c r="G16" t="n">
        <v>134.76</v>
      </c>
      <c r="H16" t="n">
        <v>2.46</v>
      </c>
      <c r="I16" t="n">
        <v>7</v>
      </c>
      <c r="J16" t="n">
        <v>107.29</v>
      </c>
      <c r="K16" t="n">
        <v>37.55</v>
      </c>
      <c r="L16" t="n">
        <v>15</v>
      </c>
      <c r="M16" t="n">
        <v>4</v>
      </c>
      <c r="N16" t="n">
        <v>14.74</v>
      </c>
      <c r="O16" t="n">
        <v>13466.55</v>
      </c>
      <c r="P16" t="n">
        <v>110.81</v>
      </c>
      <c r="Q16" t="n">
        <v>198.04</v>
      </c>
      <c r="R16" t="n">
        <v>31.21</v>
      </c>
      <c r="S16" t="n">
        <v>21.27</v>
      </c>
      <c r="T16" t="n">
        <v>2259.16</v>
      </c>
      <c r="U16" t="n">
        <v>0.68</v>
      </c>
      <c r="V16" t="n">
        <v>0.77</v>
      </c>
      <c r="W16" t="n">
        <v>0.12</v>
      </c>
      <c r="X16" t="n">
        <v>0.13</v>
      </c>
      <c r="Y16" t="n">
        <v>0.5</v>
      </c>
      <c r="Z16" t="n">
        <v>10</v>
      </c>
      <c r="AA16" t="n">
        <v>310.6920593975303</v>
      </c>
      <c r="AB16" t="n">
        <v>425.1025824339877</v>
      </c>
      <c r="AC16" t="n">
        <v>384.5313886017087</v>
      </c>
      <c r="AD16" t="n">
        <v>310692.0593975303</v>
      </c>
      <c r="AE16" t="n">
        <v>425102.5824339876</v>
      </c>
      <c r="AF16" t="n">
        <v>1.490084383836647e-06</v>
      </c>
      <c r="AG16" t="n">
        <v>16</v>
      </c>
      <c r="AH16" t="n">
        <v>384531.3886017087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5.6161</v>
      </c>
      <c r="E17" t="n">
        <v>17.81</v>
      </c>
      <c r="F17" t="n">
        <v>15.73</v>
      </c>
      <c r="G17" t="n">
        <v>134.86</v>
      </c>
      <c r="H17" t="n">
        <v>2.6</v>
      </c>
      <c r="I17" t="n">
        <v>7</v>
      </c>
      <c r="J17" t="n">
        <v>108.56</v>
      </c>
      <c r="K17" t="n">
        <v>37.55</v>
      </c>
      <c r="L17" t="n">
        <v>16</v>
      </c>
      <c r="M17" t="n">
        <v>2</v>
      </c>
      <c r="N17" t="n">
        <v>15.01</v>
      </c>
      <c r="O17" t="n">
        <v>13623.1</v>
      </c>
      <c r="P17" t="n">
        <v>109.9</v>
      </c>
      <c r="Q17" t="n">
        <v>198.04</v>
      </c>
      <c r="R17" t="n">
        <v>31.56</v>
      </c>
      <c r="S17" t="n">
        <v>21.27</v>
      </c>
      <c r="T17" t="n">
        <v>2434.67</v>
      </c>
      <c r="U17" t="n">
        <v>0.67</v>
      </c>
      <c r="V17" t="n">
        <v>0.77</v>
      </c>
      <c r="W17" t="n">
        <v>0.12</v>
      </c>
      <c r="X17" t="n">
        <v>0.14</v>
      </c>
      <c r="Y17" t="n">
        <v>0.5</v>
      </c>
      <c r="Z17" t="n">
        <v>10</v>
      </c>
      <c r="AA17" t="n">
        <v>309.9518718959148</v>
      </c>
      <c r="AB17" t="n">
        <v>424.0898252395094</v>
      </c>
      <c r="AC17" t="n">
        <v>383.6152875324578</v>
      </c>
      <c r="AD17" t="n">
        <v>309951.8718959148</v>
      </c>
      <c r="AE17" t="n">
        <v>424089.8252395093</v>
      </c>
      <c r="AF17" t="n">
        <v>1.489076835542446e-06</v>
      </c>
      <c r="AG17" t="n">
        <v>16</v>
      </c>
      <c r="AH17" t="n">
        <v>383615.2875324578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5.629</v>
      </c>
      <c r="E18" t="n">
        <v>17.76</v>
      </c>
      <c r="F18" t="n">
        <v>15.71</v>
      </c>
      <c r="G18" t="n">
        <v>157.12</v>
      </c>
      <c r="H18" t="n">
        <v>2.73</v>
      </c>
      <c r="I18" t="n">
        <v>6</v>
      </c>
      <c r="J18" t="n">
        <v>109.83</v>
      </c>
      <c r="K18" t="n">
        <v>37.55</v>
      </c>
      <c r="L18" t="n">
        <v>17</v>
      </c>
      <c r="M18" t="n">
        <v>0</v>
      </c>
      <c r="N18" t="n">
        <v>15.28</v>
      </c>
      <c r="O18" t="n">
        <v>13779.95</v>
      </c>
      <c r="P18" t="n">
        <v>110.28</v>
      </c>
      <c r="Q18" t="n">
        <v>198.04</v>
      </c>
      <c r="R18" t="n">
        <v>30.77</v>
      </c>
      <c r="S18" t="n">
        <v>21.27</v>
      </c>
      <c r="T18" t="n">
        <v>2042.8</v>
      </c>
      <c r="U18" t="n">
        <v>0.6899999999999999</v>
      </c>
      <c r="V18" t="n">
        <v>0.77</v>
      </c>
      <c r="W18" t="n">
        <v>0.12</v>
      </c>
      <c r="X18" t="n">
        <v>0.12</v>
      </c>
      <c r="Y18" t="n">
        <v>0.5</v>
      </c>
      <c r="Z18" t="n">
        <v>10</v>
      </c>
      <c r="AA18" t="n">
        <v>309.8879016712448</v>
      </c>
      <c r="AB18" t="n">
        <v>424.0022983559488</v>
      </c>
      <c r="AC18" t="n">
        <v>383.5361140918195</v>
      </c>
      <c r="AD18" t="n">
        <v>309887.9016712448</v>
      </c>
      <c r="AE18" t="n">
        <v>424002.2983559488</v>
      </c>
      <c r="AF18" t="n">
        <v>1.49249719685697e-06</v>
      </c>
      <c r="AG18" t="n">
        <v>16</v>
      </c>
      <c r="AH18" t="n">
        <v>383536.1140918195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8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3.3543</v>
      </c>
      <c r="E2" t="n">
        <v>29.81</v>
      </c>
      <c r="F2" t="n">
        <v>19.63</v>
      </c>
      <c r="G2" t="n">
        <v>5.98</v>
      </c>
      <c r="H2" t="n">
        <v>0.09</v>
      </c>
      <c r="I2" t="n">
        <v>197</v>
      </c>
      <c r="J2" t="n">
        <v>194.77</v>
      </c>
      <c r="K2" t="n">
        <v>54.38</v>
      </c>
      <c r="L2" t="n">
        <v>1</v>
      </c>
      <c r="M2" t="n">
        <v>195</v>
      </c>
      <c r="N2" t="n">
        <v>39.4</v>
      </c>
      <c r="O2" t="n">
        <v>24256.19</v>
      </c>
      <c r="P2" t="n">
        <v>273.22</v>
      </c>
      <c r="Q2" t="n">
        <v>198.07</v>
      </c>
      <c r="R2" t="n">
        <v>153.3</v>
      </c>
      <c r="S2" t="n">
        <v>21.27</v>
      </c>
      <c r="T2" t="n">
        <v>62353.7</v>
      </c>
      <c r="U2" t="n">
        <v>0.14</v>
      </c>
      <c r="V2" t="n">
        <v>0.62</v>
      </c>
      <c r="W2" t="n">
        <v>0.42</v>
      </c>
      <c r="X2" t="n">
        <v>4.04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4.2929</v>
      </c>
      <c r="E3" t="n">
        <v>23.29</v>
      </c>
      <c r="F3" t="n">
        <v>17.36</v>
      </c>
      <c r="G3" t="n">
        <v>11.83</v>
      </c>
      <c r="H3" t="n">
        <v>0.18</v>
      </c>
      <c r="I3" t="n">
        <v>88</v>
      </c>
      <c r="J3" t="n">
        <v>196.32</v>
      </c>
      <c r="K3" t="n">
        <v>54.38</v>
      </c>
      <c r="L3" t="n">
        <v>2</v>
      </c>
      <c r="M3" t="n">
        <v>86</v>
      </c>
      <c r="N3" t="n">
        <v>39.95</v>
      </c>
      <c r="O3" t="n">
        <v>24447.22</v>
      </c>
      <c r="P3" t="n">
        <v>240.9</v>
      </c>
      <c r="Q3" t="n">
        <v>198.05</v>
      </c>
      <c r="R3" t="n">
        <v>82.41</v>
      </c>
      <c r="S3" t="n">
        <v>21.27</v>
      </c>
      <c r="T3" t="n">
        <v>27451.48</v>
      </c>
      <c r="U3" t="n">
        <v>0.26</v>
      </c>
      <c r="V3" t="n">
        <v>0.7</v>
      </c>
      <c r="W3" t="n">
        <v>0.24</v>
      </c>
      <c r="X3" t="n">
        <v>1.76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4.6597</v>
      </c>
      <c r="E4" t="n">
        <v>21.46</v>
      </c>
      <c r="F4" t="n">
        <v>16.73</v>
      </c>
      <c r="G4" t="n">
        <v>17.61</v>
      </c>
      <c r="H4" t="n">
        <v>0.27</v>
      </c>
      <c r="I4" t="n">
        <v>57</v>
      </c>
      <c r="J4" t="n">
        <v>197.88</v>
      </c>
      <c r="K4" t="n">
        <v>54.38</v>
      </c>
      <c r="L4" t="n">
        <v>3</v>
      </c>
      <c r="M4" t="n">
        <v>55</v>
      </c>
      <c r="N4" t="n">
        <v>40.5</v>
      </c>
      <c r="O4" t="n">
        <v>24639</v>
      </c>
      <c r="P4" t="n">
        <v>231.84</v>
      </c>
      <c r="Q4" t="n">
        <v>198.05</v>
      </c>
      <c r="R4" t="n">
        <v>62.61</v>
      </c>
      <c r="S4" t="n">
        <v>21.27</v>
      </c>
      <c r="T4" t="n">
        <v>17706.96</v>
      </c>
      <c r="U4" t="n">
        <v>0.34</v>
      </c>
      <c r="V4" t="n">
        <v>0.72</v>
      </c>
      <c r="W4" t="n">
        <v>0.2</v>
      </c>
      <c r="X4" t="n">
        <v>1.13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4.863</v>
      </c>
      <c r="E5" t="n">
        <v>20.56</v>
      </c>
      <c r="F5" t="n">
        <v>16.41</v>
      </c>
      <c r="G5" t="n">
        <v>23.45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40</v>
      </c>
      <c r="N5" t="n">
        <v>41.06</v>
      </c>
      <c r="O5" t="n">
        <v>24831.54</v>
      </c>
      <c r="P5" t="n">
        <v>227.2</v>
      </c>
      <c r="Q5" t="n">
        <v>198.04</v>
      </c>
      <c r="R5" t="n">
        <v>52.67</v>
      </c>
      <c r="S5" t="n">
        <v>21.27</v>
      </c>
      <c r="T5" t="n">
        <v>12814.84</v>
      </c>
      <c r="U5" t="n">
        <v>0.4</v>
      </c>
      <c r="V5" t="n">
        <v>0.74</v>
      </c>
      <c r="W5" t="n">
        <v>0.18</v>
      </c>
      <c r="X5" t="n">
        <v>0.82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4.9723</v>
      </c>
      <c r="E6" t="n">
        <v>20.11</v>
      </c>
      <c r="F6" t="n">
        <v>16.27</v>
      </c>
      <c r="G6" t="n">
        <v>28.72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224.89</v>
      </c>
      <c r="Q6" t="n">
        <v>198.04</v>
      </c>
      <c r="R6" t="n">
        <v>48.81</v>
      </c>
      <c r="S6" t="n">
        <v>21.27</v>
      </c>
      <c r="T6" t="n">
        <v>10921.32</v>
      </c>
      <c r="U6" t="n">
        <v>0.44</v>
      </c>
      <c r="V6" t="n">
        <v>0.75</v>
      </c>
      <c r="W6" t="n">
        <v>0.15</v>
      </c>
      <c r="X6" t="n">
        <v>0.68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5.0637</v>
      </c>
      <c r="E7" t="n">
        <v>19.75</v>
      </c>
      <c r="F7" t="n">
        <v>16.14</v>
      </c>
      <c r="G7" t="n">
        <v>34.59</v>
      </c>
      <c r="H7" t="n">
        <v>0.53</v>
      </c>
      <c r="I7" t="n">
        <v>28</v>
      </c>
      <c r="J7" t="n">
        <v>202.58</v>
      </c>
      <c r="K7" t="n">
        <v>54.38</v>
      </c>
      <c r="L7" t="n">
        <v>6</v>
      </c>
      <c r="M7" t="n">
        <v>26</v>
      </c>
      <c r="N7" t="n">
        <v>42.2</v>
      </c>
      <c r="O7" t="n">
        <v>25218.93</v>
      </c>
      <c r="P7" t="n">
        <v>222.92</v>
      </c>
      <c r="Q7" t="n">
        <v>198.04</v>
      </c>
      <c r="R7" t="n">
        <v>44.42</v>
      </c>
      <c r="S7" t="n">
        <v>21.27</v>
      </c>
      <c r="T7" t="n">
        <v>8757.610000000001</v>
      </c>
      <c r="U7" t="n">
        <v>0.48</v>
      </c>
      <c r="V7" t="n">
        <v>0.75</v>
      </c>
      <c r="W7" t="n">
        <v>0.15</v>
      </c>
      <c r="X7" t="n">
        <v>0.55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5.1248</v>
      </c>
      <c r="E8" t="n">
        <v>19.51</v>
      </c>
      <c r="F8" t="n">
        <v>16.06</v>
      </c>
      <c r="G8" t="n">
        <v>40.16</v>
      </c>
      <c r="H8" t="n">
        <v>0.61</v>
      </c>
      <c r="I8" t="n">
        <v>24</v>
      </c>
      <c r="J8" t="n">
        <v>204.16</v>
      </c>
      <c r="K8" t="n">
        <v>54.38</v>
      </c>
      <c r="L8" t="n">
        <v>7</v>
      </c>
      <c r="M8" t="n">
        <v>22</v>
      </c>
      <c r="N8" t="n">
        <v>42.78</v>
      </c>
      <c r="O8" t="n">
        <v>25413.94</v>
      </c>
      <c r="P8" t="n">
        <v>221.58</v>
      </c>
      <c r="Q8" t="n">
        <v>198.08</v>
      </c>
      <c r="R8" t="n">
        <v>41.87</v>
      </c>
      <c r="S8" t="n">
        <v>21.27</v>
      </c>
      <c r="T8" t="n">
        <v>7502.35</v>
      </c>
      <c r="U8" t="n">
        <v>0.51</v>
      </c>
      <c r="V8" t="n">
        <v>0.75</v>
      </c>
      <c r="W8" t="n">
        <v>0.15</v>
      </c>
      <c r="X8" t="n">
        <v>0.47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5.1729</v>
      </c>
      <c r="E9" t="n">
        <v>19.33</v>
      </c>
      <c r="F9" t="n">
        <v>16</v>
      </c>
      <c r="G9" t="n">
        <v>45.71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220.4</v>
      </c>
      <c r="Q9" t="n">
        <v>198.05</v>
      </c>
      <c r="R9" t="n">
        <v>39.78</v>
      </c>
      <c r="S9" t="n">
        <v>21.27</v>
      </c>
      <c r="T9" t="n">
        <v>6471.2</v>
      </c>
      <c r="U9" t="n">
        <v>0.53</v>
      </c>
      <c r="V9" t="n">
        <v>0.76</v>
      </c>
      <c r="W9" t="n">
        <v>0.14</v>
      </c>
      <c r="X9" t="n">
        <v>0.4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5.2097</v>
      </c>
      <c r="E10" t="n">
        <v>19.2</v>
      </c>
      <c r="F10" t="n">
        <v>15.94</v>
      </c>
      <c r="G10" t="n">
        <v>50.34</v>
      </c>
      <c r="H10" t="n">
        <v>0.77</v>
      </c>
      <c r="I10" t="n">
        <v>19</v>
      </c>
      <c r="J10" t="n">
        <v>207.34</v>
      </c>
      <c r="K10" t="n">
        <v>54.38</v>
      </c>
      <c r="L10" t="n">
        <v>9</v>
      </c>
      <c r="M10" t="n">
        <v>17</v>
      </c>
      <c r="N10" t="n">
        <v>43.96</v>
      </c>
      <c r="O10" t="n">
        <v>25806.1</v>
      </c>
      <c r="P10" t="n">
        <v>219.31</v>
      </c>
      <c r="Q10" t="n">
        <v>198.05</v>
      </c>
      <c r="R10" t="n">
        <v>37.86</v>
      </c>
      <c r="S10" t="n">
        <v>21.27</v>
      </c>
      <c r="T10" t="n">
        <v>5521.21</v>
      </c>
      <c r="U10" t="n">
        <v>0.5600000000000001</v>
      </c>
      <c r="V10" t="n">
        <v>0.76</v>
      </c>
      <c r="W10" t="n">
        <v>0.14</v>
      </c>
      <c r="X10" t="n">
        <v>0.34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5.2367</v>
      </c>
      <c r="E11" t="n">
        <v>19.1</v>
      </c>
      <c r="F11" t="n">
        <v>15.92</v>
      </c>
      <c r="G11" t="n">
        <v>56.18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218.77</v>
      </c>
      <c r="Q11" t="n">
        <v>198.04</v>
      </c>
      <c r="R11" t="n">
        <v>37.41</v>
      </c>
      <c r="S11" t="n">
        <v>21.27</v>
      </c>
      <c r="T11" t="n">
        <v>5310.42</v>
      </c>
      <c r="U11" t="n">
        <v>0.57</v>
      </c>
      <c r="V11" t="n">
        <v>0.76</v>
      </c>
      <c r="W11" t="n">
        <v>0.13</v>
      </c>
      <c r="X11" t="n">
        <v>0.32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5.2526</v>
      </c>
      <c r="E12" t="n">
        <v>19.04</v>
      </c>
      <c r="F12" t="n">
        <v>15.9</v>
      </c>
      <c r="G12" t="n">
        <v>59.62</v>
      </c>
      <c r="H12" t="n">
        <v>0.93</v>
      </c>
      <c r="I12" t="n">
        <v>16</v>
      </c>
      <c r="J12" t="n">
        <v>210.55</v>
      </c>
      <c r="K12" t="n">
        <v>54.38</v>
      </c>
      <c r="L12" t="n">
        <v>11</v>
      </c>
      <c r="M12" t="n">
        <v>14</v>
      </c>
      <c r="N12" t="n">
        <v>45.17</v>
      </c>
      <c r="O12" t="n">
        <v>26201.54</v>
      </c>
      <c r="P12" t="n">
        <v>218.3</v>
      </c>
      <c r="Q12" t="n">
        <v>198.05</v>
      </c>
      <c r="R12" t="n">
        <v>36.81</v>
      </c>
      <c r="S12" t="n">
        <v>21.27</v>
      </c>
      <c r="T12" t="n">
        <v>5011.25</v>
      </c>
      <c r="U12" t="n">
        <v>0.58</v>
      </c>
      <c r="V12" t="n">
        <v>0.76</v>
      </c>
      <c r="W12" t="n">
        <v>0.13</v>
      </c>
      <c r="X12" t="n">
        <v>0.3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5.2862</v>
      </c>
      <c r="E13" t="n">
        <v>18.92</v>
      </c>
      <c r="F13" t="n">
        <v>15.86</v>
      </c>
      <c r="G13" t="n">
        <v>67.95</v>
      </c>
      <c r="H13" t="n">
        <v>1</v>
      </c>
      <c r="I13" t="n">
        <v>14</v>
      </c>
      <c r="J13" t="n">
        <v>212.16</v>
      </c>
      <c r="K13" t="n">
        <v>54.38</v>
      </c>
      <c r="L13" t="n">
        <v>12</v>
      </c>
      <c r="M13" t="n">
        <v>12</v>
      </c>
      <c r="N13" t="n">
        <v>45.78</v>
      </c>
      <c r="O13" t="n">
        <v>26400.51</v>
      </c>
      <c r="P13" t="n">
        <v>217.3</v>
      </c>
      <c r="Q13" t="n">
        <v>198.05</v>
      </c>
      <c r="R13" t="n">
        <v>35.4</v>
      </c>
      <c r="S13" t="n">
        <v>21.27</v>
      </c>
      <c r="T13" t="n">
        <v>4318.69</v>
      </c>
      <c r="U13" t="n">
        <v>0.6</v>
      </c>
      <c r="V13" t="n">
        <v>0.76</v>
      </c>
      <c r="W13" t="n">
        <v>0.13</v>
      </c>
      <c r="X13" t="n">
        <v>0.26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5.3042</v>
      </c>
      <c r="E14" t="n">
        <v>18.85</v>
      </c>
      <c r="F14" t="n">
        <v>15.83</v>
      </c>
      <c r="G14" t="n">
        <v>73.06999999999999</v>
      </c>
      <c r="H14" t="n">
        <v>1.08</v>
      </c>
      <c r="I14" t="n">
        <v>13</v>
      </c>
      <c r="J14" t="n">
        <v>213.78</v>
      </c>
      <c r="K14" t="n">
        <v>54.38</v>
      </c>
      <c r="L14" t="n">
        <v>13</v>
      </c>
      <c r="M14" t="n">
        <v>11</v>
      </c>
      <c r="N14" t="n">
        <v>46.4</v>
      </c>
      <c r="O14" t="n">
        <v>26600.32</v>
      </c>
      <c r="P14" t="n">
        <v>216.94</v>
      </c>
      <c r="Q14" t="n">
        <v>198.04</v>
      </c>
      <c r="R14" t="n">
        <v>34.54</v>
      </c>
      <c r="S14" t="n">
        <v>21.27</v>
      </c>
      <c r="T14" t="n">
        <v>3895.12</v>
      </c>
      <c r="U14" t="n">
        <v>0.62</v>
      </c>
      <c r="V14" t="n">
        <v>0.77</v>
      </c>
      <c r="W14" t="n">
        <v>0.13</v>
      </c>
      <c r="X14" t="n">
        <v>0.24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5.3021</v>
      </c>
      <c r="E15" t="n">
        <v>18.86</v>
      </c>
      <c r="F15" t="n">
        <v>15.84</v>
      </c>
      <c r="G15" t="n">
        <v>73.09999999999999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216.45</v>
      </c>
      <c r="Q15" t="n">
        <v>198.04</v>
      </c>
      <c r="R15" t="n">
        <v>35.11</v>
      </c>
      <c r="S15" t="n">
        <v>21.27</v>
      </c>
      <c r="T15" t="n">
        <v>4180.45</v>
      </c>
      <c r="U15" t="n">
        <v>0.61</v>
      </c>
      <c r="V15" t="n">
        <v>0.77</v>
      </c>
      <c r="W15" t="n">
        <v>0.12</v>
      </c>
      <c r="X15" t="n">
        <v>0.24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5.317</v>
      </c>
      <c r="E16" t="n">
        <v>18.81</v>
      </c>
      <c r="F16" t="n">
        <v>15.82</v>
      </c>
      <c r="G16" t="n">
        <v>79.12</v>
      </c>
      <c r="H16" t="n">
        <v>1.23</v>
      </c>
      <c r="I16" t="n">
        <v>12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216.66</v>
      </c>
      <c r="Q16" t="n">
        <v>198.05</v>
      </c>
      <c r="R16" t="n">
        <v>34.46</v>
      </c>
      <c r="S16" t="n">
        <v>21.27</v>
      </c>
      <c r="T16" t="n">
        <v>3860.06</v>
      </c>
      <c r="U16" t="n">
        <v>0.62</v>
      </c>
      <c r="V16" t="n">
        <v>0.77</v>
      </c>
      <c r="W16" t="n">
        <v>0.13</v>
      </c>
      <c r="X16" t="n">
        <v>0.23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5.3336</v>
      </c>
      <c r="E17" t="n">
        <v>18.75</v>
      </c>
      <c r="F17" t="n">
        <v>15.8</v>
      </c>
      <c r="G17" t="n">
        <v>86.20999999999999</v>
      </c>
      <c r="H17" t="n">
        <v>1.3</v>
      </c>
      <c r="I17" t="n">
        <v>11</v>
      </c>
      <c r="J17" t="n">
        <v>218.68</v>
      </c>
      <c r="K17" t="n">
        <v>54.38</v>
      </c>
      <c r="L17" t="n">
        <v>16</v>
      </c>
      <c r="M17" t="n">
        <v>9</v>
      </c>
      <c r="N17" t="n">
        <v>48.31</v>
      </c>
      <c r="O17" t="n">
        <v>27204.98</v>
      </c>
      <c r="P17" t="n">
        <v>215.97</v>
      </c>
      <c r="Q17" t="n">
        <v>198.06</v>
      </c>
      <c r="R17" t="n">
        <v>33.9</v>
      </c>
      <c r="S17" t="n">
        <v>21.27</v>
      </c>
      <c r="T17" t="n">
        <v>3583.07</v>
      </c>
      <c r="U17" t="n">
        <v>0.63</v>
      </c>
      <c r="V17" t="n">
        <v>0.77</v>
      </c>
      <c r="W17" t="n">
        <v>0.12</v>
      </c>
      <c r="X17" t="n">
        <v>0.21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5.334</v>
      </c>
      <c r="E18" t="n">
        <v>18.75</v>
      </c>
      <c r="F18" t="n">
        <v>15.8</v>
      </c>
      <c r="G18" t="n">
        <v>86.2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215.86</v>
      </c>
      <c r="Q18" t="n">
        <v>198.04</v>
      </c>
      <c r="R18" t="n">
        <v>33.78</v>
      </c>
      <c r="S18" t="n">
        <v>21.27</v>
      </c>
      <c r="T18" t="n">
        <v>3523.2</v>
      </c>
      <c r="U18" t="n">
        <v>0.63</v>
      </c>
      <c r="V18" t="n">
        <v>0.77</v>
      </c>
      <c r="W18" t="n">
        <v>0.13</v>
      </c>
      <c r="X18" t="n">
        <v>0.21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5.3548</v>
      </c>
      <c r="E19" t="n">
        <v>18.67</v>
      </c>
      <c r="F19" t="n">
        <v>15.77</v>
      </c>
      <c r="G19" t="n">
        <v>94.61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215.88</v>
      </c>
      <c r="Q19" t="n">
        <v>198.04</v>
      </c>
      <c r="R19" t="n">
        <v>32.53</v>
      </c>
      <c r="S19" t="n">
        <v>21.27</v>
      </c>
      <c r="T19" t="n">
        <v>2900.66</v>
      </c>
      <c r="U19" t="n">
        <v>0.65</v>
      </c>
      <c r="V19" t="n">
        <v>0.77</v>
      </c>
      <c r="W19" t="n">
        <v>0.13</v>
      </c>
      <c r="X19" t="n">
        <v>0.17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5.352</v>
      </c>
      <c r="E20" t="n">
        <v>18.68</v>
      </c>
      <c r="F20" t="n">
        <v>15.78</v>
      </c>
      <c r="G20" t="n">
        <v>94.67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215.07</v>
      </c>
      <c r="Q20" t="n">
        <v>198.04</v>
      </c>
      <c r="R20" t="n">
        <v>33.09</v>
      </c>
      <c r="S20" t="n">
        <v>21.27</v>
      </c>
      <c r="T20" t="n">
        <v>3184.31</v>
      </c>
      <c r="U20" t="n">
        <v>0.64</v>
      </c>
      <c r="V20" t="n">
        <v>0.77</v>
      </c>
      <c r="W20" t="n">
        <v>0.12</v>
      </c>
      <c r="X20" t="n">
        <v>0.18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5.3686</v>
      </c>
      <c r="E21" t="n">
        <v>18.63</v>
      </c>
      <c r="F21" t="n">
        <v>15.76</v>
      </c>
      <c r="G21" t="n">
        <v>105.07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215.06</v>
      </c>
      <c r="Q21" t="n">
        <v>198.04</v>
      </c>
      <c r="R21" t="n">
        <v>32.42</v>
      </c>
      <c r="S21" t="n">
        <v>21.27</v>
      </c>
      <c r="T21" t="n">
        <v>2852.32</v>
      </c>
      <c r="U21" t="n">
        <v>0.66</v>
      </c>
      <c r="V21" t="n">
        <v>0.77</v>
      </c>
      <c r="W21" t="n">
        <v>0.12</v>
      </c>
      <c r="X21" t="n">
        <v>0.17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5.3684</v>
      </c>
      <c r="E22" t="n">
        <v>18.63</v>
      </c>
      <c r="F22" t="n">
        <v>15.76</v>
      </c>
      <c r="G22" t="n">
        <v>105.07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214.82</v>
      </c>
      <c r="Q22" t="n">
        <v>198.04</v>
      </c>
      <c r="R22" t="n">
        <v>32.49</v>
      </c>
      <c r="S22" t="n">
        <v>21.27</v>
      </c>
      <c r="T22" t="n">
        <v>2887.32</v>
      </c>
      <c r="U22" t="n">
        <v>0.65</v>
      </c>
      <c r="V22" t="n">
        <v>0.77</v>
      </c>
      <c r="W22" t="n">
        <v>0.12</v>
      </c>
      <c r="X22" t="n">
        <v>0.17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5.388</v>
      </c>
      <c r="E23" t="n">
        <v>18.56</v>
      </c>
      <c r="F23" t="n">
        <v>15.73</v>
      </c>
      <c r="G23" t="n">
        <v>117.99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213.8</v>
      </c>
      <c r="Q23" t="n">
        <v>198.04</v>
      </c>
      <c r="R23" t="n">
        <v>31.52</v>
      </c>
      <c r="S23" t="n">
        <v>21.27</v>
      </c>
      <c r="T23" t="n">
        <v>2408.64</v>
      </c>
      <c r="U23" t="n">
        <v>0.67</v>
      </c>
      <c r="V23" t="n">
        <v>0.77</v>
      </c>
      <c r="W23" t="n">
        <v>0.12</v>
      </c>
      <c r="X23" t="n">
        <v>0.14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5.3895</v>
      </c>
      <c r="E24" t="n">
        <v>18.55</v>
      </c>
      <c r="F24" t="n">
        <v>15.73</v>
      </c>
      <c r="G24" t="n">
        <v>117.95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214.2</v>
      </c>
      <c r="Q24" t="n">
        <v>198.04</v>
      </c>
      <c r="R24" t="n">
        <v>31.44</v>
      </c>
      <c r="S24" t="n">
        <v>21.27</v>
      </c>
      <c r="T24" t="n">
        <v>2366.82</v>
      </c>
      <c r="U24" t="n">
        <v>0.68</v>
      </c>
      <c r="V24" t="n">
        <v>0.77</v>
      </c>
      <c r="W24" t="n">
        <v>0.12</v>
      </c>
      <c r="X24" t="n">
        <v>0.13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5.3844</v>
      </c>
      <c r="E25" t="n">
        <v>18.57</v>
      </c>
      <c r="F25" t="n">
        <v>15.74</v>
      </c>
      <c r="G25" t="n">
        <v>118.08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214.62</v>
      </c>
      <c r="Q25" t="n">
        <v>198.04</v>
      </c>
      <c r="R25" t="n">
        <v>31.99</v>
      </c>
      <c r="S25" t="n">
        <v>21.27</v>
      </c>
      <c r="T25" t="n">
        <v>2643.46</v>
      </c>
      <c r="U25" t="n">
        <v>0.66</v>
      </c>
      <c r="V25" t="n">
        <v>0.77</v>
      </c>
      <c r="W25" t="n">
        <v>0.12</v>
      </c>
      <c r="X25" t="n">
        <v>0.15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5.3837</v>
      </c>
      <c r="E26" t="n">
        <v>18.57</v>
      </c>
      <c r="F26" t="n">
        <v>15.75</v>
      </c>
      <c r="G26" t="n">
        <v>118.1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213.51</v>
      </c>
      <c r="Q26" t="n">
        <v>198.05</v>
      </c>
      <c r="R26" t="n">
        <v>32.05</v>
      </c>
      <c r="S26" t="n">
        <v>21.27</v>
      </c>
      <c r="T26" t="n">
        <v>2672.28</v>
      </c>
      <c r="U26" t="n">
        <v>0.66</v>
      </c>
      <c r="V26" t="n">
        <v>0.77</v>
      </c>
      <c r="W26" t="n">
        <v>0.12</v>
      </c>
      <c r="X26" t="n">
        <v>0.15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5.4045</v>
      </c>
      <c r="E27" t="n">
        <v>18.5</v>
      </c>
      <c r="F27" t="n">
        <v>15.71</v>
      </c>
      <c r="G27" t="n">
        <v>134.69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5</v>
      </c>
      <c r="N27" t="n">
        <v>55.14</v>
      </c>
      <c r="O27" t="n">
        <v>29280.69</v>
      </c>
      <c r="P27" t="n">
        <v>213.15</v>
      </c>
      <c r="Q27" t="n">
        <v>198.04</v>
      </c>
      <c r="R27" t="n">
        <v>30.98</v>
      </c>
      <c r="S27" t="n">
        <v>21.27</v>
      </c>
      <c r="T27" t="n">
        <v>2140.51</v>
      </c>
      <c r="U27" t="n">
        <v>0.6899999999999999</v>
      </c>
      <c r="V27" t="n">
        <v>0.77</v>
      </c>
      <c r="W27" t="n">
        <v>0.12</v>
      </c>
      <c r="X27" t="n">
        <v>0.12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5.4128</v>
      </c>
      <c r="E28" t="n">
        <v>18.47</v>
      </c>
      <c r="F28" t="n">
        <v>15.69</v>
      </c>
      <c r="G28" t="n">
        <v>134.45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5</v>
      </c>
      <c r="N28" t="n">
        <v>55.86</v>
      </c>
      <c r="O28" t="n">
        <v>29493.67</v>
      </c>
      <c r="P28" t="n">
        <v>213.14</v>
      </c>
      <c r="Q28" t="n">
        <v>198.05</v>
      </c>
      <c r="R28" t="n">
        <v>30.02</v>
      </c>
      <c r="S28" t="n">
        <v>21.27</v>
      </c>
      <c r="T28" t="n">
        <v>1661.59</v>
      </c>
      <c r="U28" t="n">
        <v>0.71</v>
      </c>
      <c r="V28" t="n">
        <v>0.77</v>
      </c>
      <c r="W28" t="n">
        <v>0.12</v>
      </c>
      <c r="X28" t="n">
        <v>0.09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5.4035</v>
      </c>
      <c r="E29" t="n">
        <v>18.51</v>
      </c>
      <c r="F29" t="n">
        <v>15.72</v>
      </c>
      <c r="G29" t="n">
        <v>134.72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213.92</v>
      </c>
      <c r="Q29" t="n">
        <v>198.04</v>
      </c>
      <c r="R29" t="n">
        <v>31.11</v>
      </c>
      <c r="S29" t="n">
        <v>21.27</v>
      </c>
      <c r="T29" t="n">
        <v>2207.11</v>
      </c>
      <c r="U29" t="n">
        <v>0.68</v>
      </c>
      <c r="V29" t="n">
        <v>0.77</v>
      </c>
      <c r="W29" t="n">
        <v>0.12</v>
      </c>
      <c r="X29" t="n">
        <v>0.12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5.4032</v>
      </c>
      <c r="E30" t="n">
        <v>18.51</v>
      </c>
      <c r="F30" t="n">
        <v>15.72</v>
      </c>
      <c r="G30" t="n">
        <v>134.73</v>
      </c>
      <c r="H30" t="n">
        <v>2.14</v>
      </c>
      <c r="I30" t="n">
        <v>7</v>
      </c>
      <c r="J30" t="n">
        <v>240.72</v>
      </c>
      <c r="K30" t="n">
        <v>54.38</v>
      </c>
      <c r="L30" t="n">
        <v>29</v>
      </c>
      <c r="M30" t="n">
        <v>5</v>
      </c>
      <c r="N30" t="n">
        <v>57.34</v>
      </c>
      <c r="O30" t="n">
        <v>29922.88</v>
      </c>
      <c r="P30" t="n">
        <v>213.26</v>
      </c>
      <c r="Q30" t="n">
        <v>198.04</v>
      </c>
      <c r="R30" t="n">
        <v>31.2</v>
      </c>
      <c r="S30" t="n">
        <v>21.27</v>
      </c>
      <c r="T30" t="n">
        <v>2253.4</v>
      </c>
      <c r="U30" t="n">
        <v>0.68</v>
      </c>
      <c r="V30" t="n">
        <v>0.77</v>
      </c>
      <c r="W30" t="n">
        <v>0.12</v>
      </c>
      <c r="X30" t="n">
        <v>0.12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5.4029</v>
      </c>
      <c r="E31" t="n">
        <v>18.51</v>
      </c>
      <c r="F31" t="n">
        <v>15.72</v>
      </c>
      <c r="G31" t="n">
        <v>134.74</v>
      </c>
      <c r="H31" t="n">
        <v>2.2</v>
      </c>
      <c r="I31" t="n">
        <v>7</v>
      </c>
      <c r="J31" t="n">
        <v>242.47</v>
      </c>
      <c r="K31" t="n">
        <v>54.38</v>
      </c>
      <c r="L31" t="n">
        <v>30</v>
      </c>
      <c r="M31" t="n">
        <v>5</v>
      </c>
      <c r="N31" t="n">
        <v>58.1</v>
      </c>
      <c r="O31" t="n">
        <v>30139.04</v>
      </c>
      <c r="P31" t="n">
        <v>212.64</v>
      </c>
      <c r="Q31" t="n">
        <v>198.04</v>
      </c>
      <c r="R31" t="n">
        <v>31.2</v>
      </c>
      <c r="S31" t="n">
        <v>21.27</v>
      </c>
      <c r="T31" t="n">
        <v>2255.27</v>
      </c>
      <c r="U31" t="n">
        <v>0.68</v>
      </c>
      <c r="V31" t="n">
        <v>0.77</v>
      </c>
      <c r="W31" t="n">
        <v>0.12</v>
      </c>
      <c r="X31" t="n">
        <v>0.13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5.4242</v>
      </c>
      <c r="E32" t="n">
        <v>18.44</v>
      </c>
      <c r="F32" t="n">
        <v>15.69</v>
      </c>
      <c r="G32" t="n">
        <v>156.86</v>
      </c>
      <c r="H32" t="n">
        <v>2.26</v>
      </c>
      <c r="I32" t="n">
        <v>6</v>
      </c>
      <c r="J32" t="n">
        <v>244.23</v>
      </c>
      <c r="K32" t="n">
        <v>54.38</v>
      </c>
      <c r="L32" t="n">
        <v>31</v>
      </c>
      <c r="M32" t="n">
        <v>4</v>
      </c>
      <c r="N32" t="n">
        <v>58.86</v>
      </c>
      <c r="O32" t="n">
        <v>30356.28</v>
      </c>
      <c r="P32" t="n">
        <v>211.88</v>
      </c>
      <c r="Q32" t="n">
        <v>198.04</v>
      </c>
      <c r="R32" t="n">
        <v>29.99</v>
      </c>
      <c r="S32" t="n">
        <v>21.27</v>
      </c>
      <c r="T32" t="n">
        <v>1651.74</v>
      </c>
      <c r="U32" t="n">
        <v>0.71</v>
      </c>
      <c r="V32" t="n">
        <v>0.77</v>
      </c>
      <c r="W32" t="n">
        <v>0.12</v>
      </c>
      <c r="X32" t="n">
        <v>0.09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5.421</v>
      </c>
      <c r="E33" t="n">
        <v>18.45</v>
      </c>
      <c r="F33" t="n">
        <v>15.7</v>
      </c>
      <c r="G33" t="n">
        <v>156.97</v>
      </c>
      <c r="H33" t="n">
        <v>2.31</v>
      </c>
      <c r="I33" t="n">
        <v>6</v>
      </c>
      <c r="J33" t="n">
        <v>246</v>
      </c>
      <c r="K33" t="n">
        <v>54.38</v>
      </c>
      <c r="L33" t="n">
        <v>32</v>
      </c>
      <c r="M33" t="n">
        <v>4</v>
      </c>
      <c r="N33" t="n">
        <v>59.63</v>
      </c>
      <c r="O33" t="n">
        <v>30574.64</v>
      </c>
      <c r="P33" t="n">
        <v>212.92</v>
      </c>
      <c r="Q33" t="n">
        <v>198.04</v>
      </c>
      <c r="R33" t="n">
        <v>30.54</v>
      </c>
      <c r="S33" t="n">
        <v>21.27</v>
      </c>
      <c r="T33" t="n">
        <v>1926.27</v>
      </c>
      <c r="U33" t="n">
        <v>0.7</v>
      </c>
      <c r="V33" t="n">
        <v>0.77</v>
      </c>
      <c r="W33" t="n">
        <v>0.12</v>
      </c>
      <c r="X33" t="n">
        <v>0.1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5.421</v>
      </c>
      <c r="E34" t="n">
        <v>18.45</v>
      </c>
      <c r="F34" t="n">
        <v>15.7</v>
      </c>
      <c r="G34" t="n">
        <v>156.97</v>
      </c>
      <c r="H34" t="n">
        <v>2.37</v>
      </c>
      <c r="I34" t="n">
        <v>6</v>
      </c>
      <c r="J34" t="n">
        <v>247.78</v>
      </c>
      <c r="K34" t="n">
        <v>54.38</v>
      </c>
      <c r="L34" t="n">
        <v>33</v>
      </c>
      <c r="M34" t="n">
        <v>4</v>
      </c>
      <c r="N34" t="n">
        <v>60.41</v>
      </c>
      <c r="O34" t="n">
        <v>30794.11</v>
      </c>
      <c r="P34" t="n">
        <v>213.41</v>
      </c>
      <c r="Q34" t="n">
        <v>198.04</v>
      </c>
      <c r="R34" t="n">
        <v>30.5</v>
      </c>
      <c r="S34" t="n">
        <v>21.27</v>
      </c>
      <c r="T34" t="n">
        <v>1905.51</v>
      </c>
      <c r="U34" t="n">
        <v>0.7</v>
      </c>
      <c r="V34" t="n">
        <v>0.77</v>
      </c>
      <c r="W34" t="n">
        <v>0.12</v>
      </c>
      <c r="X34" t="n">
        <v>0.1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5.4219</v>
      </c>
      <c r="E35" t="n">
        <v>18.44</v>
      </c>
      <c r="F35" t="n">
        <v>15.69</v>
      </c>
      <c r="G35" t="n">
        <v>156.94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4</v>
      </c>
      <c r="N35" t="n">
        <v>61.2</v>
      </c>
      <c r="O35" t="n">
        <v>31014.73</v>
      </c>
      <c r="P35" t="n">
        <v>213.83</v>
      </c>
      <c r="Q35" t="n">
        <v>198.04</v>
      </c>
      <c r="R35" t="n">
        <v>30.38</v>
      </c>
      <c r="S35" t="n">
        <v>21.27</v>
      </c>
      <c r="T35" t="n">
        <v>1849.11</v>
      </c>
      <c r="U35" t="n">
        <v>0.7</v>
      </c>
      <c r="V35" t="n">
        <v>0.77</v>
      </c>
      <c r="W35" t="n">
        <v>0.12</v>
      </c>
      <c r="X35" t="n">
        <v>0.1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5.4198</v>
      </c>
      <c r="E36" t="n">
        <v>18.45</v>
      </c>
      <c r="F36" t="n">
        <v>15.7</v>
      </c>
      <c r="G36" t="n">
        <v>157.01</v>
      </c>
      <c r="H36" t="n">
        <v>2.48</v>
      </c>
      <c r="I36" t="n">
        <v>6</v>
      </c>
      <c r="J36" t="n">
        <v>251.37</v>
      </c>
      <c r="K36" t="n">
        <v>54.38</v>
      </c>
      <c r="L36" t="n">
        <v>35</v>
      </c>
      <c r="M36" t="n">
        <v>4</v>
      </c>
      <c r="N36" t="n">
        <v>61.99</v>
      </c>
      <c r="O36" t="n">
        <v>31236.5</v>
      </c>
      <c r="P36" t="n">
        <v>213.31</v>
      </c>
      <c r="Q36" t="n">
        <v>198.04</v>
      </c>
      <c r="R36" t="n">
        <v>30.61</v>
      </c>
      <c r="S36" t="n">
        <v>21.27</v>
      </c>
      <c r="T36" t="n">
        <v>1965.48</v>
      </c>
      <c r="U36" t="n">
        <v>0.6899999999999999</v>
      </c>
      <c r="V36" t="n">
        <v>0.77</v>
      </c>
      <c r="W36" t="n">
        <v>0.12</v>
      </c>
      <c r="X36" t="n">
        <v>0.11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5.427</v>
      </c>
      <c r="E37" t="n">
        <v>18.43</v>
      </c>
      <c r="F37" t="n">
        <v>15.68</v>
      </c>
      <c r="G37" t="n">
        <v>156.76</v>
      </c>
      <c r="H37" t="n">
        <v>2.53</v>
      </c>
      <c r="I37" t="n">
        <v>6</v>
      </c>
      <c r="J37" t="n">
        <v>253.18</v>
      </c>
      <c r="K37" t="n">
        <v>54.38</v>
      </c>
      <c r="L37" t="n">
        <v>36</v>
      </c>
      <c r="M37" t="n">
        <v>4</v>
      </c>
      <c r="N37" t="n">
        <v>62.8</v>
      </c>
      <c r="O37" t="n">
        <v>31459.45</v>
      </c>
      <c r="P37" t="n">
        <v>212.57</v>
      </c>
      <c r="Q37" t="n">
        <v>198.04</v>
      </c>
      <c r="R37" t="n">
        <v>29.82</v>
      </c>
      <c r="S37" t="n">
        <v>21.27</v>
      </c>
      <c r="T37" t="n">
        <v>1567.32</v>
      </c>
      <c r="U37" t="n">
        <v>0.71</v>
      </c>
      <c r="V37" t="n">
        <v>0.77</v>
      </c>
      <c r="W37" t="n">
        <v>0.12</v>
      </c>
      <c r="X37" t="n">
        <v>0.08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5.4195</v>
      </c>
      <c r="E38" t="n">
        <v>18.45</v>
      </c>
      <c r="F38" t="n">
        <v>15.7</v>
      </c>
      <c r="G38" t="n">
        <v>157.02</v>
      </c>
      <c r="H38" t="n">
        <v>2.58</v>
      </c>
      <c r="I38" t="n">
        <v>6</v>
      </c>
      <c r="J38" t="n">
        <v>255</v>
      </c>
      <c r="K38" t="n">
        <v>54.38</v>
      </c>
      <c r="L38" t="n">
        <v>37</v>
      </c>
      <c r="M38" t="n">
        <v>4</v>
      </c>
      <c r="N38" t="n">
        <v>63.62</v>
      </c>
      <c r="O38" t="n">
        <v>31683.59</v>
      </c>
      <c r="P38" t="n">
        <v>212.43</v>
      </c>
      <c r="Q38" t="n">
        <v>198.04</v>
      </c>
      <c r="R38" t="n">
        <v>30.62</v>
      </c>
      <c r="S38" t="n">
        <v>21.27</v>
      </c>
      <c r="T38" t="n">
        <v>1970.06</v>
      </c>
      <c r="U38" t="n">
        <v>0.6899999999999999</v>
      </c>
      <c r="V38" t="n">
        <v>0.77</v>
      </c>
      <c r="W38" t="n">
        <v>0.12</v>
      </c>
      <c r="X38" t="n">
        <v>0.11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5.4374</v>
      </c>
      <c r="E39" t="n">
        <v>18.39</v>
      </c>
      <c r="F39" t="n">
        <v>15.68</v>
      </c>
      <c r="G39" t="n">
        <v>188.16</v>
      </c>
      <c r="H39" t="n">
        <v>2.63</v>
      </c>
      <c r="I39" t="n">
        <v>5</v>
      </c>
      <c r="J39" t="n">
        <v>256.82</v>
      </c>
      <c r="K39" t="n">
        <v>54.38</v>
      </c>
      <c r="L39" t="n">
        <v>38</v>
      </c>
      <c r="M39" t="n">
        <v>3</v>
      </c>
      <c r="N39" t="n">
        <v>64.45</v>
      </c>
      <c r="O39" t="n">
        <v>31909.08</v>
      </c>
      <c r="P39" t="n">
        <v>211.07</v>
      </c>
      <c r="Q39" t="n">
        <v>198.04</v>
      </c>
      <c r="R39" t="n">
        <v>29.97</v>
      </c>
      <c r="S39" t="n">
        <v>21.27</v>
      </c>
      <c r="T39" t="n">
        <v>1648.81</v>
      </c>
      <c r="U39" t="n">
        <v>0.71</v>
      </c>
      <c r="V39" t="n">
        <v>0.77</v>
      </c>
      <c r="W39" t="n">
        <v>0.12</v>
      </c>
      <c r="X39" t="n">
        <v>0.09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5.4403</v>
      </c>
      <c r="E40" t="n">
        <v>18.38</v>
      </c>
      <c r="F40" t="n">
        <v>15.67</v>
      </c>
      <c r="G40" t="n">
        <v>188.04</v>
      </c>
      <c r="H40" t="n">
        <v>2.68</v>
      </c>
      <c r="I40" t="n">
        <v>5</v>
      </c>
      <c r="J40" t="n">
        <v>258.66</v>
      </c>
      <c r="K40" t="n">
        <v>54.38</v>
      </c>
      <c r="L40" t="n">
        <v>39</v>
      </c>
      <c r="M40" t="n">
        <v>3</v>
      </c>
      <c r="N40" t="n">
        <v>65.28</v>
      </c>
      <c r="O40" t="n">
        <v>32135.68</v>
      </c>
      <c r="P40" t="n">
        <v>212.03</v>
      </c>
      <c r="Q40" t="n">
        <v>198.05</v>
      </c>
      <c r="R40" t="n">
        <v>29.63</v>
      </c>
      <c r="S40" t="n">
        <v>21.27</v>
      </c>
      <c r="T40" t="n">
        <v>1479.69</v>
      </c>
      <c r="U40" t="n">
        <v>0.72</v>
      </c>
      <c r="V40" t="n">
        <v>0.77</v>
      </c>
      <c r="W40" t="n">
        <v>0.12</v>
      </c>
      <c r="X40" t="n">
        <v>0.08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5.4432</v>
      </c>
      <c r="E41" t="n">
        <v>18.37</v>
      </c>
      <c r="F41" t="n">
        <v>15.66</v>
      </c>
      <c r="G41" t="n">
        <v>187.93</v>
      </c>
      <c r="H41" t="n">
        <v>2.73</v>
      </c>
      <c r="I41" t="n">
        <v>5</v>
      </c>
      <c r="J41" t="n">
        <v>260.51</v>
      </c>
      <c r="K41" t="n">
        <v>54.38</v>
      </c>
      <c r="L41" t="n">
        <v>40</v>
      </c>
      <c r="M41" t="n">
        <v>3</v>
      </c>
      <c r="N41" t="n">
        <v>66.13</v>
      </c>
      <c r="O41" t="n">
        <v>32363.54</v>
      </c>
      <c r="P41" t="n">
        <v>212.68</v>
      </c>
      <c r="Q41" t="n">
        <v>198.04</v>
      </c>
      <c r="R41" t="n">
        <v>29.21</v>
      </c>
      <c r="S41" t="n">
        <v>21.27</v>
      </c>
      <c r="T41" t="n">
        <v>1268.7</v>
      </c>
      <c r="U41" t="n">
        <v>0.73</v>
      </c>
      <c r="V41" t="n">
        <v>0.77</v>
      </c>
      <c r="W41" t="n">
        <v>0.12</v>
      </c>
      <c r="X41" t="n">
        <v>0.07000000000000001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4.6101</v>
      </c>
      <c r="E42" t="n">
        <v>21.69</v>
      </c>
      <c r="F42" t="n">
        <v>17.73</v>
      </c>
      <c r="G42" t="n">
        <v>9.94</v>
      </c>
      <c r="H42" t="n">
        <v>0.2</v>
      </c>
      <c r="I42" t="n">
        <v>107</v>
      </c>
      <c r="J42" t="n">
        <v>89.87</v>
      </c>
      <c r="K42" t="n">
        <v>37.55</v>
      </c>
      <c r="L42" t="n">
        <v>1</v>
      </c>
      <c r="M42" t="n">
        <v>105</v>
      </c>
      <c r="N42" t="n">
        <v>11.32</v>
      </c>
      <c r="O42" t="n">
        <v>11317.98</v>
      </c>
      <c r="P42" t="n">
        <v>147.75</v>
      </c>
      <c r="Q42" t="n">
        <v>198.05</v>
      </c>
      <c r="R42" t="n">
        <v>93.84999999999999</v>
      </c>
      <c r="S42" t="n">
        <v>21.27</v>
      </c>
      <c r="T42" t="n">
        <v>33077.96</v>
      </c>
      <c r="U42" t="n">
        <v>0.23</v>
      </c>
      <c r="V42" t="n">
        <v>0.68</v>
      </c>
      <c r="W42" t="n">
        <v>0.28</v>
      </c>
      <c r="X42" t="n">
        <v>2.14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5.1374</v>
      </c>
      <c r="E43" t="n">
        <v>19.47</v>
      </c>
      <c r="F43" t="n">
        <v>16.58</v>
      </c>
      <c r="G43" t="n">
        <v>19.9</v>
      </c>
      <c r="H43" t="n">
        <v>0.39</v>
      </c>
      <c r="I43" t="n">
        <v>50</v>
      </c>
      <c r="J43" t="n">
        <v>91.09999999999999</v>
      </c>
      <c r="K43" t="n">
        <v>37.55</v>
      </c>
      <c r="L43" t="n">
        <v>2</v>
      </c>
      <c r="M43" t="n">
        <v>48</v>
      </c>
      <c r="N43" t="n">
        <v>11.54</v>
      </c>
      <c r="O43" t="n">
        <v>11468.97</v>
      </c>
      <c r="P43" t="n">
        <v>136.75</v>
      </c>
      <c r="Q43" t="n">
        <v>198.04</v>
      </c>
      <c r="R43" t="n">
        <v>57.93</v>
      </c>
      <c r="S43" t="n">
        <v>21.27</v>
      </c>
      <c r="T43" t="n">
        <v>15403.93</v>
      </c>
      <c r="U43" t="n">
        <v>0.37</v>
      </c>
      <c r="V43" t="n">
        <v>0.73</v>
      </c>
      <c r="W43" t="n">
        <v>0.19</v>
      </c>
      <c r="X43" t="n">
        <v>0.99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5.3043</v>
      </c>
      <c r="E44" t="n">
        <v>18.85</v>
      </c>
      <c r="F44" t="n">
        <v>16.29</v>
      </c>
      <c r="G44" t="n">
        <v>29.62</v>
      </c>
      <c r="H44" t="n">
        <v>0.57</v>
      </c>
      <c r="I44" t="n">
        <v>33</v>
      </c>
      <c r="J44" t="n">
        <v>92.31999999999999</v>
      </c>
      <c r="K44" t="n">
        <v>37.55</v>
      </c>
      <c r="L44" t="n">
        <v>3</v>
      </c>
      <c r="M44" t="n">
        <v>31</v>
      </c>
      <c r="N44" t="n">
        <v>11.77</v>
      </c>
      <c r="O44" t="n">
        <v>11620.34</v>
      </c>
      <c r="P44" t="n">
        <v>133.05</v>
      </c>
      <c r="Q44" t="n">
        <v>198.07</v>
      </c>
      <c r="R44" t="n">
        <v>49.09</v>
      </c>
      <c r="S44" t="n">
        <v>21.27</v>
      </c>
      <c r="T44" t="n">
        <v>11070.16</v>
      </c>
      <c r="U44" t="n">
        <v>0.43</v>
      </c>
      <c r="V44" t="n">
        <v>0.74</v>
      </c>
      <c r="W44" t="n">
        <v>0.16</v>
      </c>
      <c r="X44" t="n">
        <v>0.6899999999999999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5.4069</v>
      </c>
      <c r="E45" t="n">
        <v>18.5</v>
      </c>
      <c r="F45" t="n">
        <v>16.08</v>
      </c>
      <c r="G45" t="n">
        <v>38.6</v>
      </c>
      <c r="H45" t="n">
        <v>0.75</v>
      </c>
      <c r="I45" t="n">
        <v>25</v>
      </c>
      <c r="J45" t="n">
        <v>93.55</v>
      </c>
      <c r="K45" t="n">
        <v>37.55</v>
      </c>
      <c r="L45" t="n">
        <v>4</v>
      </c>
      <c r="M45" t="n">
        <v>23</v>
      </c>
      <c r="N45" t="n">
        <v>12</v>
      </c>
      <c r="O45" t="n">
        <v>11772.07</v>
      </c>
      <c r="P45" t="n">
        <v>129.83</v>
      </c>
      <c r="Q45" t="n">
        <v>198.05</v>
      </c>
      <c r="R45" t="n">
        <v>42.49</v>
      </c>
      <c r="S45" t="n">
        <v>21.27</v>
      </c>
      <c r="T45" t="n">
        <v>7809.95</v>
      </c>
      <c r="U45" t="n">
        <v>0.5</v>
      </c>
      <c r="V45" t="n">
        <v>0.75</v>
      </c>
      <c r="W45" t="n">
        <v>0.15</v>
      </c>
      <c r="X45" t="n">
        <v>0.49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5.4662</v>
      </c>
      <c r="E46" t="n">
        <v>18.29</v>
      </c>
      <c r="F46" t="n">
        <v>15.98</v>
      </c>
      <c r="G46" t="n">
        <v>47.93</v>
      </c>
      <c r="H46" t="n">
        <v>0.93</v>
      </c>
      <c r="I46" t="n">
        <v>20</v>
      </c>
      <c r="J46" t="n">
        <v>94.79000000000001</v>
      </c>
      <c r="K46" t="n">
        <v>37.55</v>
      </c>
      <c r="L46" t="n">
        <v>5</v>
      </c>
      <c r="M46" t="n">
        <v>18</v>
      </c>
      <c r="N46" t="n">
        <v>12.23</v>
      </c>
      <c r="O46" t="n">
        <v>11924.18</v>
      </c>
      <c r="P46" t="n">
        <v>127.77</v>
      </c>
      <c r="Q46" t="n">
        <v>198.04</v>
      </c>
      <c r="R46" t="n">
        <v>39.22</v>
      </c>
      <c r="S46" t="n">
        <v>21.27</v>
      </c>
      <c r="T46" t="n">
        <v>6196.17</v>
      </c>
      <c r="U46" t="n">
        <v>0.54</v>
      </c>
      <c r="V46" t="n">
        <v>0.76</v>
      </c>
      <c r="W46" t="n">
        <v>0.14</v>
      </c>
      <c r="X46" t="n">
        <v>0.38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5.5116</v>
      </c>
      <c r="E47" t="n">
        <v>18.14</v>
      </c>
      <c r="F47" t="n">
        <v>15.9</v>
      </c>
      <c r="G47" t="n">
        <v>59.63</v>
      </c>
      <c r="H47" t="n">
        <v>1.1</v>
      </c>
      <c r="I47" t="n">
        <v>16</v>
      </c>
      <c r="J47" t="n">
        <v>96.02</v>
      </c>
      <c r="K47" t="n">
        <v>37.55</v>
      </c>
      <c r="L47" t="n">
        <v>6</v>
      </c>
      <c r="M47" t="n">
        <v>14</v>
      </c>
      <c r="N47" t="n">
        <v>12.47</v>
      </c>
      <c r="O47" t="n">
        <v>12076.67</v>
      </c>
      <c r="P47" t="n">
        <v>125.76</v>
      </c>
      <c r="Q47" t="n">
        <v>198.05</v>
      </c>
      <c r="R47" t="n">
        <v>36.84</v>
      </c>
      <c r="S47" t="n">
        <v>21.27</v>
      </c>
      <c r="T47" t="n">
        <v>5028.23</v>
      </c>
      <c r="U47" t="n">
        <v>0.58</v>
      </c>
      <c r="V47" t="n">
        <v>0.76</v>
      </c>
      <c r="W47" t="n">
        <v>0.13</v>
      </c>
      <c r="X47" t="n">
        <v>0.31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5.5383</v>
      </c>
      <c r="E48" t="n">
        <v>18.06</v>
      </c>
      <c r="F48" t="n">
        <v>15.85</v>
      </c>
      <c r="G48" t="n">
        <v>67.94</v>
      </c>
      <c r="H48" t="n">
        <v>1.27</v>
      </c>
      <c r="I48" t="n">
        <v>14</v>
      </c>
      <c r="J48" t="n">
        <v>97.26000000000001</v>
      </c>
      <c r="K48" t="n">
        <v>37.55</v>
      </c>
      <c r="L48" t="n">
        <v>7</v>
      </c>
      <c r="M48" t="n">
        <v>12</v>
      </c>
      <c r="N48" t="n">
        <v>12.71</v>
      </c>
      <c r="O48" t="n">
        <v>12229.54</v>
      </c>
      <c r="P48" t="n">
        <v>124.32</v>
      </c>
      <c r="Q48" t="n">
        <v>198.04</v>
      </c>
      <c r="R48" t="n">
        <v>35.25</v>
      </c>
      <c r="S48" t="n">
        <v>21.27</v>
      </c>
      <c r="T48" t="n">
        <v>4242.18</v>
      </c>
      <c r="U48" t="n">
        <v>0.6</v>
      </c>
      <c r="V48" t="n">
        <v>0.76</v>
      </c>
      <c r="W48" t="n">
        <v>0.13</v>
      </c>
      <c r="X48" t="n">
        <v>0.26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5.559</v>
      </c>
      <c r="E49" t="n">
        <v>17.99</v>
      </c>
      <c r="F49" t="n">
        <v>15.82</v>
      </c>
      <c r="G49" t="n">
        <v>79.11</v>
      </c>
      <c r="H49" t="n">
        <v>1.43</v>
      </c>
      <c r="I49" t="n">
        <v>12</v>
      </c>
      <c r="J49" t="n">
        <v>98.5</v>
      </c>
      <c r="K49" t="n">
        <v>37.55</v>
      </c>
      <c r="L49" t="n">
        <v>8</v>
      </c>
      <c r="M49" t="n">
        <v>10</v>
      </c>
      <c r="N49" t="n">
        <v>12.95</v>
      </c>
      <c r="O49" t="n">
        <v>12382.79</v>
      </c>
      <c r="P49" t="n">
        <v>121.99</v>
      </c>
      <c r="Q49" t="n">
        <v>198.04</v>
      </c>
      <c r="R49" t="n">
        <v>34.41</v>
      </c>
      <c r="S49" t="n">
        <v>21.27</v>
      </c>
      <c r="T49" t="n">
        <v>3833.34</v>
      </c>
      <c r="U49" t="n">
        <v>0.62</v>
      </c>
      <c r="V49" t="n">
        <v>0.77</v>
      </c>
      <c r="W49" t="n">
        <v>0.13</v>
      </c>
      <c r="X49" t="n">
        <v>0.23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5.5725</v>
      </c>
      <c r="E50" t="n">
        <v>17.95</v>
      </c>
      <c r="F50" t="n">
        <v>15.8</v>
      </c>
      <c r="G50" t="n">
        <v>86.17</v>
      </c>
      <c r="H50" t="n">
        <v>1.59</v>
      </c>
      <c r="I50" t="n">
        <v>11</v>
      </c>
      <c r="J50" t="n">
        <v>99.75</v>
      </c>
      <c r="K50" t="n">
        <v>37.55</v>
      </c>
      <c r="L50" t="n">
        <v>9</v>
      </c>
      <c r="M50" t="n">
        <v>9</v>
      </c>
      <c r="N50" t="n">
        <v>13.2</v>
      </c>
      <c r="O50" t="n">
        <v>12536.43</v>
      </c>
      <c r="P50" t="n">
        <v>120.65</v>
      </c>
      <c r="Q50" t="n">
        <v>198.05</v>
      </c>
      <c r="R50" t="n">
        <v>33.55</v>
      </c>
      <c r="S50" t="n">
        <v>21.27</v>
      </c>
      <c r="T50" t="n">
        <v>3406.22</v>
      </c>
      <c r="U50" t="n">
        <v>0.63</v>
      </c>
      <c r="V50" t="n">
        <v>0.77</v>
      </c>
      <c r="W50" t="n">
        <v>0.13</v>
      </c>
      <c r="X50" t="n">
        <v>0.2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5.5934</v>
      </c>
      <c r="E51" t="n">
        <v>17.88</v>
      </c>
      <c r="F51" t="n">
        <v>15.75</v>
      </c>
      <c r="G51" t="n">
        <v>94.48999999999999</v>
      </c>
      <c r="H51" t="n">
        <v>1.74</v>
      </c>
      <c r="I51" t="n">
        <v>10</v>
      </c>
      <c r="J51" t="n">
        <v>101</v>
      </c>
      <c r="K51" t="n">
        <v>37.55</v>
      </c>
      <c r="L51" t="n">
        <v>10</v>
      </c>
      <c r="M51" t="n">
        <v>8</v>
      </c>
      <c r="N51" t="n">
        <v>13.45</v>
      </c>
      <c r="O51" t="n">
        <v>12690.46</v>
      </c>
      <c r="P51" t="n">
        <v>119.51</v>
      </c>
      <c r="Q51" t="n">
        <v>198.06</v>
      </c>
      <c r="R51" t="n">
        <v>31.81</v>
      </c>
      <c r="S51" t="n">
        <v>21.27</v>
      </c>
      <c r="T51" t="n">
        <v>2542.25</v>
      </c>
      <c r="U51" t="n">
        <v>0.67</v>
      </c>
      <c r="V51" t="n">
        <v>0.77</v>
      </c>
      <c r="W51" t="n">
        <v>0.13</v>
      </c>
      <c r="X51" t="n">
        <v>0.15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5.5958</v>
      </c>
      <c r="E52" t="n">
        <v>17.87</v>
      </c>
      <c r="F52" t="n">
        <v>15.76</v>
      </c>
      <c r="G52" t="n">
        <v>105.07</v>
      </c>
      <c r="H52" t="n">
        <v>1.89</v>
      </c>
      <c r="I52" t="n">
        <v>9</v>
      </c>
      <c r="J52" t="n">
        <v>102.25</v>
      </c>
      <c r="K52" t="n">
        <v>37.55</v>
      </c>
      <c r="L52" t="n">
        <v>11</v>
      </c>
      <c r="M52" t="n">
        <v>7</v>
      </c>
      <c r="N52" t="n">
        <v>13.7</v>
      </c>
      <c r="O52" t="n">
        <v>12844.88</v>
      </c>
      <c r="P52" t="n">
        <v>117.78</v>
      </c>
      <c r="Q52" t="n">
        <v>198.04</v>
      </c>
      <c r="R52" t="n">
        <v>32.41</v>
      </c>
      <c r="S52" t="n">
        <v>21.27</v>
      </c>
      <c r="T52" t="n">
        <v>2850.18</v>
      </c>
      <c r="U52" t="n">
        <v>0.66</v>
      </c>
      <c r="V52" t="n">
        <v>0.77</v>
      </c>
      <c r="W52" t="n">
        <v>0.12</v>
      </c>
      <c r="X52" t="n">
        <v>0.17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5.615</v>
      </c>
      <c r="E53" t="n">
        <v>17.81</v>
      </c>
      <c r="F53" t="n">
        <v>15.72</v>
      </c>
      <c r="G53" t="n">
        <v>117.89</v>
      </c>
      <c r="H53" t="n">
        <v>2.04</v>
      </c>
      <c r="I53" t="n">
        <v>8</v>
      </c>
      <c r="J53" t="n">
        <v>103.51</v>
      </c>
      <c r="K53" t="n">
        <v>37.55</v>
      </c>
      <c r="L53" t="n">
        <v>12</v>
      </c>
      <c r="M53" t="n">
        <v>6</v>
      </c>
      <c r="N53" t="n">
        <v>13.95</v>
      </c>
      <c r="O53" t="n">
        <v>12999.7</v>
      </c>
      <c r="P53" t="n">
        <v>115.46</v>
      </c>
      <c r="Q53" t="n">
        <v>198.04</v>
      </c>
      <c r="R53" t="n">
        <v>31</v>
      </c>
      <c r="S53" t="n">
        <v>21.27</v>
      </c>
      <c r="T53" t="n">
        <v>2149.35</v>
      </c>
      <c r="U53" t="n">
        <v>0.6899999999999999</v>
      </c>
      <c r="V53" t="n">
        <v>0.77</v>
      </c>
      <c r="W53" t="n">
        <v>0.12</v>
      </c>
      <c r="X53" t="n">
        <v>0.12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5.6081</v>
      </c>
      <c r="E54" t="n">
        <v>17.83</v>
      </c>
      <c r="F54" t="n">
        <v>15.74</v>
      </c>
      <c r="G54" t="n">
        <v>118.05</v>
      </c>
      <c r="H54" t="n">
        <v>2.18</v>
      </c>
      <c r="I54" t="n">
        <v>8</v>
      </c>
      <c r="J54" t="n">
        <v>104.76</v>
      </c>
      <c r="K54" t="n">
        <v>37.55</v>
      </c>
      <c r="L54" t="n">
        <v>13</v>
      </c>
      <c r="M54" t="n">
        <v>6</v>
      </c>
      <c r="N54" t="n">
        <v>14.21</v>
      </c>
      <c r="O54" t="n">
        <v>13154.91</v>
      </c>
      <c r="P54" t="n">
        <v>113.63</v>
      </c>
      <c r="Q54" t="n">
        <v>198.04</v>
      </c>
      <c r="R54" t="n">
        <v>31.86</v>
      </c>
      <c r="S54" t="n">
        <v>21.27</v>
      </c>
      <c r="T54" t="n">
        <v>2580.15</v>
      </c>
      <c r="U54" t="n">
        <v>0.67</v>
      </c>
      <c r="V54" t="n">
        <v>0.77</v>
      </c>
      <c r="W54" t="n">
        <v>0.12</v>
      </c>
      <c r="X54" t="n">
        <v>0.15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5.6304</v>
      </c>
      <c r="E55" t="n">
        <v>17.76</v>
      </c>
      <c r="F55" t="n">
        <v>15.69</v>
      </c>
      <c r="G55" t="n">
        <v>134.47</v>
      </c>
      <c r="H55" t="n">
        <v>2.33</v>
      </c>
      <c r="I55" t="n">
        <v>7</v>
      </c>
      <c r="J55" t="n">
        <v>106.03</v>
      </c>
      <c r="K55" t="n">
        <v>37.55</v>
      </c>
      <c r="L55" t="n">
        <v>14</v>
      </c>
      <c r="M55" t="n">
        <v>5</v>
      </c>
      <c r="N55" t="n">
        <v>14.47</v>
      </c>
      <c r="O55" t="n">
        <v>13310.53</v>
      </c>
      <c r="P55" t="n">
        <v>111.75</v>
      </c>
      <c r="Q55" t="n">
        <v>198.06</v>
      </c>
      <c r="R55" t="n">
        <v>30.08</v>
      </c>
      <c r="S55" t="n">
        <v>21.27</v>
      </c>
      <c r="T55" t="n">
        <v>1691.69</v>
      </c>
      <c r="U55" t="n">
        <v>0.71</v>
      </c>
      <c r="V55" t="n">
        <v>0.77</v>
      </c>
      <c r="W55" t="n">
        <v>0.12</v>
      </c>
      <c r="X55" t="n">
        <v>0.09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5.6199</v>
      </c>
      <c r="E56" t="n">
        <v>17.79</v>
      </c>
      <c r="F56" t="n">
        <v>15.72</v>
      </c>
      <c r="G56" t="n">
        <v>134.76</v>
      </c>
      <c r="H56" t="n">
        <v>2.46</v>
      </c>
      <c r="I56" t="n">
        <v>7</v>
      </c>
      <c r="J56" t="n">
        <v>107.29</v>
      </c>
      <c r="K56" t="n">
        <v>37.55</v>
      </c>
      <c r="L56" t="n">
        <v>15</v>
      </c>
      <c r="M56" t="n">
        <v>4</v>
      </c>
      <c r="N56" t="n">
        <v>14.74</v>
      </c>
      <c r="O56" t="n">
        <v>13466.55</v>
      </c>
      <c r="P56" t="n">
        <v>110.81</v>
      </c>
      <c r="Q56" t="n">
        <v>198.04</v>
      </c>
      <c r="R56" t="n">
        <v>31.21</v>
      </c>
      <c r="S56" t="n">
        <v>21.27</v>
      </c>
      <c r="T56" t="n">
        <v>2259.16</v>
      </c>
      <c r="U56" t="n">
        <v>0.68</v>
      </c>
      <c r="V56" t="n">
        <v>0.77</v>
      </c>
      <c r="W56" t="n">
        <v>0.12</v>
      </c>
      <c r="X56" t="n">
        <v>0.13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5.6161</v>
      </c>
      <c r="E57" t="n">
        <v>17.81</v>
      </c>
      <c r="F57" t="n">
        <v>15.73</v>
      </c>
      <c r="G57" t="n">
        <v>134.86</v>
      </c>
      <c r="H57" t="n">
        <v>2.6</v>
      </c>
      <c r="I57" t="n">
        <v>7</v>
      </c>
      <c r="J57" t="n">
        <v>108.56</v>
      </c>
      <c r="K57" t="n">
        <v>37.55</v>
      </c>
      <c r="L57" t="n">
        <v>16</v>
      </c>
      <c r="M57" t="n">
        <v>2</v>
      </c>
      <c r="N57" t="n">
        <v>15.01</v>
      </c>
      <c r="O57" t="n">
        <v>13623.1</v>
      </c>
      <c r="P57" t="n">
        <v>109.9</v>
      </c>
      <c r="Q57" t="n">
        <v>198.04</v>
      </c>
      <c r="R57" t="n">
        <v>31.56</v>
      </c>
      <c r="S57" t="n">
        <v>21.27</v>
      </c>
      <c r="T57" t="n">
        <v>2434.67</v>
      </c>
      <c r="U57" t="n">
        <v>0.67</v>
      </c>
      <c r="V57" t="n">
        <v>0.77</v>
      </c>
      <c r="W57" t="n">
        <v>0.12</v>
      </c>
      <c r="X57" t="n">
        <v>0.14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5.629</v>
      </c>
      <c r="E58" t="n">
        <v>17.76</v>
      </c>
      <c r="F58" t="n">
        <v>15.71</v>
      </c>
      <c r="G58" t="n">
        <v>157.12</v>
      </c>
      <c r="H58" t="n">
        <v>2.73</v>
      </c>
      <c r="I58" t="n">
        <v>6</v>
      </c>
      <c r="J58" t="n">
        <v>109.83</v>
      </c>
      <c r="K58" t="n">
        <v>37.55</v>
      </c>
      <c r="L58" t="n">
        <v>17</v>
      </c>
      <c r="M58" t="n">
        <v>0</v>
      </c>
      <c r="N58" t="n">
        <v>15.28</v>
      </c>
      <c r="O58" t="n">
        <v>13779.95</v>
      </c>
      <c r="P58" t="n">
        <v>110.28</v>
      </c>
      <c r="Q58" t="n">
        <v>198.04</v>
      </c>
      <c r="R58" t="n">
        <v>30.77</v>
      </c>
      <c r="S58" t="n">
        <v>21.27</v>
      </c>
      <c r="T58" t="n">
        <v>2042.8</v>
      </c>
      <c r="U58" t="n">
        <v>0.6899999999999999</v>
      </c>
      <c r="V58" t="n">
        <v>0.77</v>
      </c>
      <c r="W58" t="n">
        <v>0.12</v>
      </c>
      <c r="X58" t="n">
        <v>0.12</v>
      </c>
      <c r="Y58" t="n">
        <v>0.5</v>
      </c>
      <c r="Z58" t="n">
        <v>10</v>
      </c>
    </row>
    <row r="59">
      <c r="A59" t="n">
        <v>0</v>
      </c>
      <c r="B59" t="n">
        <v>30</v>
      </c>
      <c r="C59" t="inlineStr">
        <is>
          <t xml:space="preserve">CONCLUIDO	</t>
        </is>
      </c>
      <c r="D59" t="n">
        <v>4.8435</v>
      </c>
      <c r="E59" t="n">
        <v>20.65</v>
      </c>
      <c r="F59" t="n">
        <v>17.4</v>
      </c>
      <c r="G59" t="n">
        <v>11.6</v>
      </c>
      <c r="H59" t="n">
        <v>0.24</v>
      </c>
      <c r="I59" t="n">
        <v>90</v>
      </c>
      <c r="J59" t="n">
        <v>71.52</v>
      </c>
      <c r="K59" t="n">
        <v>32.27</v>
      </c>
      <c r="L59" t="n">
        <v>1</v>
      </c>
      <c r="M59" t="n">
        <v>88</v>
      </c>
      <c r="N59" t="n">
        <v>8.25</v>
      </c>
      <c r="O59" t="n">
        <v>9054.6</v>
      </c>
      <c r="P59" t="n">
        <v>123.59</v>
      </c>
      <c r="Q59" t="n">
        <v>198.05</v>
      </c>
      <c r="R59" t="n">
        <v>83.64</v>
      </c>
      <c r="S59" t="n">
        <v>21.27</v>
      </c>
      <c r="T59" t="n">
        <v>28057.57</v>
      </c>
      <c r="U59" t="n">
        <v>0.25</v>
      </c>
      <c r="V59" t="n">
        <v>0.7</v>
      </c>
      <c r="W59" t="n">
        <v>0.25</v>
      </c>
      <c r="X59" t="n">
        <v>1.81</v>
      </c>
      <c r="Y59" t="n">
        <v>0.5</v>
      </c>
      <c r="Z59" t="n">
        <v>10</v>
      </c>
    </row>
    <row r="60">
      <c r="A60" t="n">
        <v>1</v>
      </c>
      <c r="B60" t="n">
        <v>30</v>
      </c>
      <c r="C60" t="inlineStr">
        <is>
          <t xml:space="preserve">CONCLUIDO	</t>
        </is>
      </c>
      <c r="D60" t="n">
        <v>5.2758</v>
      </c>
      <c r="E60" t="n">
        <v>18.95</v>
      </c>
      <c r="F60" t="n">
        <v>16.44</v>
      </c>
      <c r="G60" t="n">
        <v>22.94</v>
      </c>
      <c r="H60" t="n">
        <v>0.48</v>
      </c>
      <c r="I60" t="n">
        <v>43</v>
      </c>
      <c r="J60" t="n">
        <v>72.7</v>
      </c>
      <c r="K60" t="n">
        <v>32.27</v>
      </c>
      <c r="L60" t="n">
        <v>2</v>
      </c>
      <c r="M60" t="n">
        <v>41</v>
      </c>
      <c r="N60" t="n">
        <v>8.43</v>
      </c>
      <c r="O60" t="n">
        <v>9200.25</v>
      </c>
      <c r="P60" t="n">
        <v>115.02</v>
      </c>
      <c r="Q60" t="n">
        <v>198.05</v>
      </c>
      <c r="R60" t="n">
        <v>53.66</v>
      </c>
      <c r="S60" t="n">
        <v>21.27</v>
      </c>
      <c r="T60" t="n">
        <v>13302.56</v>
      </c>
      <c r="U60" t="n">
        <v>0.4</v>
      </c>
      <c r="V60" t="n">
        <v>0.74</v>
      </c>
      <c r="W60" t="n">
        <v>0.18</v>
      </c>
      <c r="X60" t="n">
        <v>0.85</v>
      </c>
      <c r="Y60" t="n">
        <v>0.5</v>
      </c>
      <c r="Z60" t="n">
        <v>10</v>
      </c>
    </row>
    <row r="61">
      <c r="A61" t="n">
        <v>2</v>
      </c>
      <c r="B61" t="n">
        <v>30</v>
      </c>
      <c r="C61" t="inlineStr">
        <is>
          <t xml:space="preserve">CONCLUIDO	</t>
        </is>
      </c>
      <c r="D61" t="n">
        <v>5.4272</v>
      </c>
      <c r="E61" t="n">
        <v>18.43</v>
      </c>
      <c r="F61" t="n">
        <v>16.15</v>
      </c>
      <c r="G61" t="n">
        <v>34.6</v>
      </c>
      <c r="H61" t="n">
        <v>0.71</v>
      </c>
      <c r="I61" t="n">
        <v>28</v>
      </c>
      <c r="J61" t="n">
        <v>73.88</v>
      </c>
      <c r="K61" t="n">
        <v>32.27</v>
      </c>
      <c r="L61" t="n">
        <v>3</v>
      </c>
      <c r="M61" t="n">
        <v>26</v>
      </c>
      <c r="N61" t="n">
        <v>8.609999999999999</v>
      </c>
      <c r="O61" t="n">
        <v>9346.23</v>
      </c>
      <c r="P61" t="n">
        <v>110.96</v>
      </c>
      <c r="Q61" t="n">
        <v>198.04</v>
      </c>
      <c r="R61" t="n">
        <v>44.5</v>
      </c>
      <c r="S61" t="n">
        <v>21.27</v>
      </c>
      <c r="T61" t="n">
        <v>8795.49</v>
      </c>
      <c r="U61" t="n">
        <v>0.48</v>
      </c>
      <c r="V61" t="n">
        <v>0.75</v>
      </c>
      <c r="W61" t="n">
        <v>0.15</v>
      </c>
      <c r="X61" t="n">
        <v>0.55</v>
      </c>
      <c r="Y61" t="n">
        <v>0.5</v>
      </c>
      <c r="Z61" t="n">
        <v>10</v>
      </c>
    </row>
    <row r="62">
      <c r="A62" t="n">
        <v>3</v>
      </c>
      <c r="B62" t="n">
        <v>30</v>
      </c>
      <c r="C62" t="inlineStr">
        <is>
          <t xml:space="preserve">CONCLUIDO	</t>
        </is>
      </c>
      <c r="D62" t="n">
        <v>5.5035</v>
      </c>
      <c r="E62" t="n">
        <v>18.17</v>
      </c>
      <c r="F62" t="n">
        <v>16</v>
      </c>
      <c r="G62" t="n">
        <v>45.71</v>
      </c>
      <c r="H62" t="n">
        <v>0.93</v>
      </c>
      <c r="I62" t="n">
        <v>21</v>
      </c>
      <c r="J62" t="n">
        <v>75.06999999999999</v>
      </c>
      <c r="K62" t="n">
        <v>32.27</v>
      </c>
      <c r="L62" t="n">
        <v>4</v>
      </c>
      <c r="M62" t="n">
        <v>19</v>
      </c>
      <c r="N62" t="n">
        <v>8.800000000000001</v>
      </c>
      <c r="O62" t="n">
        <v>9492.549999999999</v>
      </c>
      <c r="P62" t="n">
        <v>108.14</v>
      </c>
      <c r="Q62" t="n">
        <v>198.05</v>
      </c>
      <c r="R62" t="n">
        <v>39.9</v>
      </c>
      <c r="S62" t="n">
        <v>21.27</v>
      </c>
      <c r="T62" t="n">
        <v>6531.53</v>
      </c>
      <c r="U62" t="n">
        <v>0.53</v>
      </c>
      <c r="V62" t="n">
        <v>0.76</v>
      </c>
      <c r="W62" t="n">
        <v>0.14</v>
      </c>
      <c r="X62" t="n">
        <v>0.41</v>
      </c>
      <c r="Y62" t="n">
        <v>0.5</v>
      </c>
      <c r="Z62" t="n">
        <v>10</v>
      </c>
    </row>
    <row r="63">
      <c r="A63" t="n">
        <v>4</v>
      </c>
      <c r="B63" t="n">
        <v>30</v>
      </c>
      <c r="C63" t="inlineStr">
        <is>
          <t xml:space="preserve">CONCLUIDO	</t>
        </is>
      </c>
      <c r="D63" t="n">
        <v>5.5449</v>
      </c>
      <c r="E63" t="n">
        <v>18.03</v>
      </c>
      <c r="F63" t="n">
        <v>15.93</v>
      </c>
      <c r="G63" t="n">
        <v>56.21</v>
      </c>
      <c r="H63" t="n">
        <v>1.15</v>
      </c>
      <c r="I63" t="n">
        <v>17</v>
      </c>
      <c r="J63" t="n">
        <v>76.26000000000001</v>
      </c>
      <c r="K63" t="n">
        <v>32.27</v>
      </c>
      <c r="L63" t="n">
        <v>5</v>
      </c>
      <c r="M63" t="n">
        <v>15</v>
      </c>
      <c r="N63" t="n">
        <v>8.99</v>
      </c>
      <c r="O63" t="n">
        <v>9639.200000000001</v>
      </c>
      <c r="P63" t="n">
        <v>105.76</v>
      </c>
      <c r="Q63" t="n">
        <v>198.04</v>
      </c>
      <c r="R63" t="n">
        <v>37.67</v>
      </c>
      <c r="S63" t="n">
        <v>21.27</v>
      </c>
      <c r="T63" t="n">
        <v>5437.11</v>
      </c>
      <c r="U63" t="n">
        <v>0.5600000000000001</v>
      </c>
      <c r="V63" t="n">
        <v>0.76</v>
      </c>
      <c r="W63" t="n">
        <v>0.14</v>
      </c>
      <c r="X63" t="n">
        <v>0.33</v>
      </c>
      <c r="Y63" t="n">
        <v>0.5</v>
      </c>
      <c r="Z63" t="n">
        <v>10</v>
      </c>
    </row>
    <row r="64">
      <c r="A64" t="n">
        <v>5</v>
      </c>
      <c r="B64" t="n">
        <v>30</v>
      </c>
      <c r="C64" t="inlineStr">
        <is>
          <t xml:space="preserve">CONCLUIDO	</t>
        </is>
      </c>
      <c r="D64" t="n">
        <v>5.5807</v>
      </c>
      <c r="E64" t="n">
        <v>17.92</v>
      </c>
      <c r="F64" t="n">
        <v>15.86</v>
      </c>
      <c r="G64" t="n">
        <v>67.95999999999999</v>
      </c>
      <c r="H64" t="n">
        <v>1.36</v>
      </c>
      <c r="I64" t="n">
        <v>14</v>
      </c>
      <c r="J64" t="n">
        <v>77.45</v>
      </c>
      <c r="K64" t="n">
        <v>32.27</v>
      </c>
      <c r="L64" t="n">
        <v>6</v>
      </c>
      <c r="M64" t="n">
        <v>12</v>
      </c>
      <c r="N64" t="n">
        <v>9.18</v>
      </c>
      <c r="O64" t="n">
        <v>9786.190000000001</v>
      </c>
      <c r="P64" t="n">
        <v>103.59</v>
      </c>
      <c r="Q64" t="n">
        <v>198.04</v>
      </c>
      <c r="R64" t="n">
        <v>35.44</v>
      </c>
      <c r="S64" t="n">
        <v>21.27</v>
      </c>
      <c r="T64" t="n">
        <v>4337.95</v>
      </c>
      <c r="U64" t="n">
        <v>0.6</v>
      </c>
      <c r="V64" t="n">
        <v>0.76</v>
      </c>
      <c r="W64" t="n">
        <v>0.13</v>
      </c>
      <c r="X64" t="n">
        <v>0.26</v>
      </c>
      <c r="Y64" t="n">
        <v>0.5</v>
      </c>
      <c r="Z64" t="n">
        <v>10</v>
      </c>
    </row>
    <row r="65">
      <c r="A65" t="n">
        <v>6</v>
      </c>
      <c r="B65" t="n">
        <v>30</v>
      </c>
      <c r="C65" t="inlineStr">
        <is>
          <t xml:space="preserve">CONCLUIDO	</t>
        </is>
      </c>
      <c r="D65" t="n">
        <v>5.6008</v>
      </c>
      <c r="E65" t="n">
        <v>17.85</v>
      </c>
      <c r="F65" t="n">
        <v>15.82</v>
      </c>
      <c r="G65" t="n">
        <v>79.12</v>
      </c>
      <c r="H65" t="n">
        <v>1.56</v>
      </c>
      <c r="I65" t="n">
        <v>12</v>
      </c>
      <c r="J65" t="n">
        <v>78.65000000000001</v>
      </c>
      <c r="K65" t="n">
        <v>32.27</v>
      </c>
      <c r="L65" t="n">
        <v>7</v>
      </c>
      <c r="M65" t="n">
        <v>10</v>
      </c>
      <c r="N65" t="n">
        <v>9.380000000000001</v>
      </c>
      <c r="O65" t="n">
        <v>9933.52</v>
      </c>
      <c r="P65" t="n">
        <v>101.15</v>
      </c>
      <c r="Q65" t="n">
        <v>198.04</v>
      </c>
      <c r="R65" t="n">
        <v>34.51</v>
      </c>
      <c r="S65" t="n">
        <v>21.27</v>
      </c>
      <c r="T65" t="n">
        <v>3880.68</v>
      </c>
      <c r="U65" t="n">
        <v>0.62</v>
      </c>
      <c r="V65" t="n">
        <v>0.77</v>
      </c>
      <c r="W65" t="n">
        <v>0.13</v>
      </c>
      <c r="X65" t="n">
        <v>0.23</v>
      </c>
      <c r="Y65" t="n">
        <v>0.5</v>
      </c>
      <c r="Z65" t="n">
        <v>10</v>
      </c>
    </row>
    <row r="66">
      <c r="A66" t="n">
        <v>7</v>
      </c>
      <c r="B66" t="n">
        <v>30</v>
      </c>
      <c r="C66" t="inlineStr">
        <is>
          <t xml:space="preserve">CONCLUIDO	</t>
        </is>
      </c>
      <c r="D66" t="n">
        <v>5.6243</v>
      </c>
      <c r="E66" t="n">
        <v>17.78</v>
      </c>
      <c r="F66" t="n">
        <v>15.78</v>
      </c>
      <c r="G66" t="n">
        <v>94.68000000000001</v>
      </c>
      <c r="H66" t="n">
        <v>1.75</v>
      </c>
      <c r="I66" t="n">
        <v>10</v>
      </c>
      <c r="J66" t="n">
        <v>79.84</v>
      </c>
      <c r="K66" t="n">
        <v>32.27</v>
      </c>
      <c r="L66" t="n">
        <v>8</v>
      </c>
      <c r="M66" t="n">
        <v>8</v>
      </c>
      <c r="N66" t="n">
        <v>9.57</v>
      </c>
      <c r="O66" t="n">
        <v>10081.19</v>
      </c>
      <c r="P66" t="n">
        <v>99</v>
      </c>
      <c r="Q66" t="n">
        <v>198.04</v>
      </c>
      <c r="R66" t="n">
        <v>33.04</v>
      </c>
      <c r="S66" t="n">
        <v>21.27</v>
      </c>
      <c r="T66" t="n">
        <v>3157.66</v>
      </c>
      <c r="U66" t="n">
        <v>0.64</v>
      </c>
      <c r="V66" t="n">
        <v>0.77</v>
      </c>
      <c r="W66" t="n">
        <v>0.12</v>
      </c>
      <c r="X66" t="n">
        <v>0.19</v>
      </c>
      <c r="Y66" t="n">
        <v>0.5</v>
      </c>
      <c r="Z66" t="n">
        <v>10</v>
      </c>
    </row>
    <row r="67">
      <c r="A67" t="n">
        <v>8</v>
      </c>
      <c r="B67" t="n">
        <v>30</v>
      </c>
      <c r="C67" t="inlineStr">
        <is>
          <t xml:space="preserve">CONCLUIDO	</t>
        </is>
      </c>
      <c r="D67" t="n">
        <v>5.6344</v>
      </c>
      <c r="E67" t="n">
        <v>17.75</v>
      </c>
      <c r="F67" t="n">
        <v>15.76</v>
      </c>
      <c r="G67" t="n">
        <v>105.09</v>
      </c>
      <c r="H67" t="n">
        <v>1.94</v>
      </c>
      <c r="I67" t="n">
        <v>9</v>
      </c>
      <c r="J67" t="n">
        <v>81.04000000000001</v>
      </c>
      <c r="K67" t="n">
        <v>32.27</v>
      </c>
      <c r="L67" t="n">
        <v>9</v>
      </c>
      <c r="M67" t="n">
        <v>6</v>
      </c>
      <c r="N67" t="n">
        <v>9.77</v>
      </c>
      <c r="O67" t="n">
        <v>10229.34</v>
      </c>
      <c r="P67" t="n">
        <v>96.63</v>
      </c>
      <c r="Q67" t="n">
        <v>198.04</v>
      </c>
      <c r="R67" t="n">
        <v>32.5</v>
      </c>
      <c r="S67" t="n">
        <v>21.27</v>
      </c>
      <c r="T67" t="n">
        <v>2893.19</v>
      </c>
      <c r="U67" t="n">
        <v>0.65</v>
      </c>
      <c r="V67" t="n">
        <v>0.77</v>
      </c>
      <c r="W67" t="n">
        <v>0.12</v>
      </c>
      <c r="X67" t="n">
        <v>0.17</v>
      </c>
      <c r="Y67" t="n">
        <v>0.5</v>
      </c>
      <c r="Z67" t="n">
        <v>10</v>
      </c>
    </row>
    <row r="68">
      <c r="A68" t="n">
        <v>9</v>
      </c>
      <c r="B68" t="n">
        <v>30</v>
      </c>
      <c r="C68" t="inlineStr">
        <is>
          <t xml:space="preserve">CONCLUIDO	</t>
        </is>
      </c>
      <c r="D68" t="n">
        <v>5.6526</v>
      </c>
      <c r="E68" t="n">
        <v>17.69</v>
      </c>
      <c r="F68" t="n">
        <v>15.72</v>
      </c>
      <c r="G68" t="n">
        <v>117.92</v>
      </c>
      <c r="H68" t="n">
        <v>2.13</v>
      </c>
      <c r="I68" t="n">
        <v>8</v>
      </c>
      <c r="J68" t="n">
        <v>82.25</v>
      </c>
      <c r="K68" t="n">
        <v>32.27</v>
      </c>
      <c r="L68" t="n">
        <v>10</v>
      </c>
      <c r="M68" t="n">
        <v>3</v>
      </c>
      <c r="N68" t="n">
        <v>9.98</v>
      </c>
      <c r="O68" t="n">
        <v>10377.72</v>
      </c>
      <c r="P68" t="n">
        <v>94.61</v>
      </c>
      <c r="Q68" t="n">
        <v>198.04</v>
      </c>
      <c r="R68" t="n">
        <v>31.1</v>
      </c>
      <c r="S68" t="n">
        <v>21.27</v>
      </c>
      <c r="T68" t="n">
        <v>2198.13</v>
      </c>
      <c r="U68" t="n">
        <v>0.68</v>
      </c>
      <c r="V68" t="n">
        <v>0.77</v>
      </c>
      <c r="W68" t="n">
        <v>0.12</v>
      </c>
      <c r="X68" t="n">
        <v>0.13</v>
      </c>
      <c r="Y68" t="n">
        <v>0.5</v>
      </c>
      <c r="Z68" t="n">
        <v>10</v>
      </c>
    </row>
    <row r="69">
      <c r="A69" t="n">
        <v>10</v>
      </c>
      <c r="B69" t="n">
        <v>30</v>
      </c>
      <c r="C69" t="inlineStr">
        <is>
          <t xml:space="preserve">CONCLUIDO	</t>
        </is>
      </c>
      <c r="D69" t="n">
        <v>5.6522</v>
      </c>
      <c r="E69" t="n">
        <v>17.69</v>
      </c>
      <c r="F69" t="n">
        <v>15.72</v>
      </c>
      <c r="G69" t="n">
        <v>117.93</v>
      </c>
      <c r="H69" t="n">
        <v>2.31</v>
      </c>
      <c r="I69" t="n">
        <v>8</v>
      </c>
      <c r="J69" t="n">
        <v>83.45</v>
      </c>
      <c r="K69" t="n">
        <v>32.27</v>
      </c>
      <c r="L69" t="n">
        <v>11</v>
      </c>
      <c r="M69" t="n">
        <v>1</v>
      </c>
      <c r="N69" t="n">
        <v>10.18</v>
      </c>
      <c r="O69" t="n">
        <v>10526.45</v>
      </c>
      <c r="P69" t="n">
        <v>95.37</v>
      </c>
      <c r="Q69" t="n">
        <v>198.04</v>
      </c>
      <c r="R69" t="n">
        <v>31.03</v>
      </c>
      <c r="S69" t="n">
        <v>21.27</v>
      </c>
      <c r="T69" t="n">
        <v>2163.93</v>
      </c>
      <c r="U69" t="n">
        <v>0.6899999999999999</v>
      </c>
      <c r="V69" t="n">
        <v>0.77</v>
      </c>
      <c r="W69" t="n">
        <v>0.13</v>
      </c>
      <c r="X69" t="n">
        <v>0.13</v>
      </c>
      <c r="Y69" t="n">
        <v>0.5</v>
      </c>
      <c r="Z69" t="n">
        <v>10</v>
      </c>
    </row>
    <row r="70">
      <c r="A70" t="n">
        <v>11</v>
      </c>
      <c r="B70" t="n">
        <v>30</v>
      </c>
      <c r="C70" t="inlineStr">
        <is>
          <t xml:space="preserve">CONCLUIDO	</t>
        </is>
      </c>
      <c r="D70" t="n">
        <v>5.6518</v>
      </c>
      <c r="E70" t="n">
        <v>17.69</v>
      </c>
      <c r="F70" t="n">
        <v>15.73</v>
      </c>
      <c r="G70" t="n">
        <v>117.94</v>
      </c>
      <c r="H70" t="n">
        <v>2.48</v>
      </c>
      <c r="I70" t="n">
        <v>8</v>
      </c>
      <c r="J70" t="n">
        <v>84.66</v>
      </c>
      <c r="K70" t="n">
        <v>32.27</v>
      </c>
      <c r="L70" t="n">
        <v>12</v>
      </c>
      <c r="M70" t="n">
        <v>0</v>
      </c>
      <c r="N70" t="n">
        <v>10.39</v>
      </c>
      <c r="O70" t="n">
        <v>10675.53</v>
      </c>
      <c r="P70" t="n">
        <v>96.63</v>
      </c>
      <c r="Q70" t="n">
        <v>198.04</v>
      </c>
      <c r="R70" t="n">
        <v>31.03</v>
      </c>
      <c r="S70" t="n">
        <v>21.27</v>
      </c>
      <c r="T70" t="n">
        <v>2164.19</v>
      </c>
      <c r="U70" t="n">
        <v>0.6899999999999999</v>
      </c>
      <c r="V70" t="n">
        <v>0.77</v>
      </c>
      <c r="W70" t="n">
        <v>0.13</v>
      </c>
      <c r="X70" t="n">
        <v>0.13</v>
      </c>
      <c r="Y70" t="n">
        <v>0.5</v>
      </c>
      <c r="Z70" t="n">
        <v>10</v>
      </c>
    </row>
    <row r="71">
      <c r="A71" t="n">
        <v>0</v>
      </c>
      <c r="B71" t="n">
        <v>15</v>
      </c>
      <c r="C71" t="inlineStr">
        <is>
          <t xml:space="preserve">CONCLUIDO	</t>
        </is>
      </c>
      <c r="D71" t="n">
        <v>5.2572</v>
      </c>
      <c r="E71" t="n">
        <v>19.02</v>
      </c>
      <c r="F71" t="n">
        <v>16.7</v>
      </c>
      <c r="G71" t="n">
        <v>17.89</v>
      </c>
      <c r="H71" t="n">
        <v>0.43</v>
      </c>
      <c r="I71" t="n">
        <v>56</v>
      </c>
      <c r="J71" t="n">
        <v>39.78</v>
      </c>
      <c r="K71" t="n">
        <v>19.54</v>
      </c>
      <c r="L71" t="n">
        <v>1</v>
      </c>
      <c r="M71" t="n">
        <v>54</v>
      </c>
      <c r="N71" t="n">
        <v>4.24</v>
      </c>
      <c r="O71" t="n">
        <v>5140</v>
      </c>
      <c r="P71" t="n">
        <v>76.19</v>
      </c>
      <c r="Q71" t="n">
        <v>198.05</v>
      </c>
      <c r="R71" t="n">
        <v>61.72</v>
      </c>
      <c r="S71" t="n">
        <v>21.27</v>
      </c>
      <c r="T71" t="n">
        <v>17265.86</v>
      </c>
      <c r="U71" t="n">
        <v>0.34</v>
      </c>
      <c r="V71" t="n">
        <v>0.73</v>
      </c>
      <c r="W71" t="n">
        <v>0.2</v>
      </c>
      <c r="X71" t="n">
        <v>1.11</v>
      </c>
      <c r="Y71" t="n">
        <v>0.5</v>
      </c>
      <c r="Z71" t="n">
        <v>10</v>
      </c>
    </row>
    <row r="72">
      <c r="A72" t="n">
        <v>1</v>
      </c>
      <c r="B72" t="n">
        <v>15</v>
      </c>
      <c r="C72" t="inlineStr">
        <is>
          <t xml:space="preserve">CONCLUIDO	</t>
        </is>
      </c>
      <c r="D72" t="n">
        <v>5.5292</v>
      </c>
      <c r="E72" t="n">
        <v>18.09</v>
      </c>
      <c r="F72" t="n">
        <v>16.1</v>
      </c>
      <c r="G72" t="n">
        <v>37.15</v>
      </c>
      <c r="H72" t="n">
        <v>0.84</v>
      </c>
      <c r="I72" t="n">
        <v>26</v>
      </c>
      <c r="J72" t="n">
        <v>40.89</v>
      </c>
      <c r="K72" t="n">
        <v>19.54</v>
      </c>
      <c r="L72" t="n">
        <v>2</v>
      </c>
      <c r="M72" t="n">
        <v>24</v>
      </c>
      <c r="N72" t="n">
        <v>4.35</v>
      </c>
      <c r="O72" t="n">
        <v>5277.26</v>
      </c>
      <c r="P72" t="n">
        <v>69.70999999999999</v>
      </c>
      <c r="Q72" t="n">
        <v>198.05</v>
      </c>
      <c r="R72" t="n">
        <v>42.98</v>
      </c>
      <c r="S72" t="n">
        <v>21.27</v>
      </c>
      <c r="T72" t="n">
        <v>8046.32</v>
      </c>
      <c r="U72" t="n">
        <v>0.49</v>
      </c>
      <c r="V72" t="n">
        <v>0.75</v>
      </c>
      <c r="W72" t="n">
        <v>0.15</v>
      </c>
      <c r="X72" t="n">
        <v>0.5</v>
      </c>
      <c r="Y72" t="n">
        <v>0.5</v>
      </c>
      <c r="Z72" t="n">
        <v>10</v>
      </c>
    </row>
    <row r="73">
      <c r="A73" t="n">
        <v>2</v>
      </c>
      <c r="B73" t="n">
        <v>15</v>
      </c>
      <c r="C73" t="inlineStr">
        <is>
          <t xml:space="preserve">CONCLUIDO	</t>
        </is>
      </c>
      <c r="D73" t="n">
        <v>5.6135</v>
      </c>
      <c r="E73" t="n">
        <v>17.81</v>
      </c>
      <c r="F73" t="n">
        <v>15.93</v>
      </c>
      <c r="G73" t="n">
        <v>56.21</v>
      </c>
      <c r="H73" t="n">
        <v>1.22</v>
      </c>
      <c r="I73" t="n">
        <v>17</v>
      </c>
      <c r="J73" t="n">
        <v>42.01</v>
      </c>
      <c r="K73" t="n">
        <v>19.54</v>
      </c>
      <c r="L73" t="n">
        <v>3</v>
      </c>
      <c r="M73" t="n">
        <v>14</v>
      </c>
      <c r="N73" t="n">
        <v>4.46</v>
      </c>
      <c r="O73" t="n">
        <v>5414.79</v>
      </c>
      <c r="P73" t="n">
        <v>64.76000000000001</v>
      </c>
      <c r="Q73" t="n">
        <v>198.04</v>
      </c>
      <c r="R73" t="n">
        <v>37.67</v>
      </c>
      <c r="S73" t="n">
        <v>21.27</v>
      </c>
      <c r="T73" t="n">
        <v>5436.39</v>
      </c>
      <c r="U73" t="n">
        <v>0.5600000000000001</v>
      </c>
      <c r="V73" t="n">
        <v>0.76</v>
      </c>
      <c r="W73" t="n">
        <v>0.14</v>
      </c>
      <c r="X73" t="n">
        <v>0.33</v>
      </c>
      <c r="Y73" t="n">
        <v>0.5</v>
      </c>
      <c r="Z73" t="n">
        <v>10</v>
      </c>
    </row>
    <row r="74">
      <c r="A74" t="n">
        <v>3</v>
      </c>
      <c r="B74" t="n">
        <v>15</v>
      </c>
      <c r="C74" t="inlineStr">
        <is>
          <t xml:space="preserve">CONCLUIDO	</t>
        </is>
      </c>
      <c r="D74" t="n">
        <v>5.6298</v>
      </c>
      <c r="E74" t="n">
        <v>17.76</v>
      </c>
      <c r="F74" t="n">
        <v>15.9</v>
      </c>
      <c r="G74" t="n">
        <v>63.59</v>
      </c>
      <c r="H74" t="n">
        <v>1.59</v>
      </c>
      <c r="I74" t="n">
        <v>15</v>
      </c>
      <c r="J74" t="n">
        <v>43.13</v>
      </c>
      <c r="K74" t="n">
        <v>19.54</v>
      </c>
      <c r="L74" t="n">
        <v>4</v>
      </c>
      <c r="M74" t="n">
        <v>0</v>
      </c>
      <c r="N74" t="n">
        <v>4.58</v>
      </c>
      <c r="O74" t="n">
        <v>5552.61</v>
      </c>
      <c r="P74" t="n">
        <v>63.66</v>
      </c>
      <c r="Q74" t="n">
        <v>198.04</v>
      </c>
      <c r="R74" t="n">
        <v>36.23</v>
      </c>
      <c r="S74" t="n">
        <v>21.27</v>
      </c>
      <c r="T74" t="n">
        <v>4729.15</v>
      </c>
      <c r="U74" t="n">
        <v>0.59</v>
      </c>
      <c r="V74" t="n">
        <v>0.76</v>
      </c>
      <c r="W74" t="n">
        <v>0.15</v>
      </c>
      <c r="X74" t="n">
        <v>0.3</v>
      </c>
      <c r="Y74" t="n">
        <v>0.5</v>
      </c>
      <c r="Z74" t="n">
        <v>10</v>
      </c>
    </row>
    <row r="75">
      <c r="A75" t="n">
        <v>0</v>
      </c>
      <c r="B75" t="n">
        <v>70</v>
      </c>
      <c r="C75" t="inlineStr">
        <is>
          <t xml:space="preserve">CONCLUIDO	</t>
        </is>
      </c>
      <c r="D75" t="n">
        <v>3.9438</v>
      </c>
      <c r="E75" t="n">
        <v>25.36</v>
      </c>
      <c r="F75" t="n">
        <v>18.71</v>
      </c>
      <c r="G75" t="n">
        <v>7.34</v>
      </c>
      <c r="H75" t="n">
        <v>0.12</v>
      </c>
      <c r="I75" t="n">
        <v>153</v>
      </c>
      <c r="J75" t="n">
        <v>141.81</v>
      </c>
      <c r="K75" t="n">
        <v>47.83</v>
      </c>
      <c r="L75" t="n">
        <v>1</v>
      </c>
      <c r="M75" t="n">
        <v>151</v>
      </c>
      <c r="N75" t="n">
        <v>22.98</v>
      </c>
      <c r="O75" t="n">
        <v>17723.39</v>
      </c>
      <c r="P75" t="n">
        <v>211.88</v>
      </c>
      <c r="Q75" t="n">
        <v>198.07</v>
      </c>
      <c r="R75" t="n">
        <v>124.38</v>
      </c>
      <c r="S75" t="n">
        <v>21.27</v>
      </c>
      <c r="T75" t="n">
        <v>48112.5</v>
      </c>
      <c r="U75" t="n">
        <v>0.17</v>
      </c>
      <c r="V75" t="n">
        <v>0.65</v>
      </c>
      <c r="W75" t="n">
        <v>0.35</v>
      </c>
      <c r="X75" t="n">
        <v>3.11</v>
      </c>
      <c r="Y75" t="n">
        <v>0.5</v>
      </c>
      <c r="Z75" t="n">
        <v>10</v>
      </c>
    </row>
    <row r="76">
      <c r="A76" t="n">
        <v>1</v>
      </c>
      <c r="B76" t="n">
        <v>70</v>
      </c>
      <c r="C76" t="inlineStr">
        <is>
          <t xml:space="preserve">CONCLUIDO	</t>
        </is>
      </c>
      <c r="D76" t="n">
        <v>4.7051</v>
      </c>
      <c r="E76" t="n">
        <v>21.25</v>
      </c>
      <c r="F76" t="n">
        <v>17</v>
      </c>
      <c r="G76" t="n">
        <v>14.57</v>
      </c>
      <c r="H76" t="n">
        <v>0.25</v>
      </c>
      <c r="I76" t="n">
        <v>70</v>
      </c>
      <c r="J76" t="n">
        <v>143.17</v>
      </c>
      <c r="K76" t="n">
        <v>47.83</v>
      </c>
      <c r="L76" t="n">
        <v>2</v>
      </c>
      <c r="M76" t="n">
        <v>68</v>
      </c>
      <c r="N76" t="n">
        <v>23.34</v>
      </c>
      <c r="O76" t="n">
        <v>17891.86</v>
      </c>
      <c r="P76" t="n">
        <v>191.7</v>
      </c>
      <c r="Q76" t="n">
        <v>198.05</v>
      </c>
      <c r="R76" t="n">
        <v>71.38</v>
      </c>
      <c r="S76" t="n">
        <v>21.27</v>
      </c>
      <c r="T76" t="n">
        <v>22025.74</v>
      </c>
      <c r="U76" t="n">
        <v>0.3</v>
      </c>
      <c r="V76" t="n">
        <v>0.71</v>
      </c>
      <c r="W76" t="n">
        <v>0.22</v>
      </c>
      <c r="X76" t="n">
        <v>1.41</v>
      </c>
      <c r="Y76" t="n">
        <v>0.5</v>
      </c>
      <c r="Z76" t="n">
        <v>10</v>
      </c>
    </row>
    <row r="77">
      <c r="A77" t="n">
        <v>2</v>
      </c>
      <c r="B77" t="n">
        <v>70</v>
      </c>
      <c r="C77" t="inlineStr">
        <is>
          <t xml:space="preserve">CONCLUIDO	</t>
        </is>
      </c>
      <c r="D77" t="n">
        <v>4.9854</v>
      </c>
      <c r="E77" t="n">
        <v>20.06</v>
      </c>
      <c r="F77" t="n">
        <v>16.5</v>
      </c>
      <c r="G77" t="n">
        <v>21.52</v>
      </c>
      <c r="H77" t="n">
        <v>0.37</v>
      </c>
      <c r="I77" t="n">
        <v>46</v>
      </c>
      <c r="J77" t="n">
        <v>144.54</v>
      </c>
      <c r="K77" t="n">
        <v>47.83</v>
      </c>
      <c r="L77" t="n">
        <v>3</v>
      </c>
      <c r="M77" t="n">
        <v>44</v>
      </c>
      <c r="N77" t="n">
        <v>23.71</v>
      </c>
      <c r="O77" t="n">
        <v>18060.85</v>
      </c>
      <c r="P77" t="n">
        <v>185.24</v>
      </c>
      <c r="Q77" t="n">
        <v>198.05</v>
      </c>
      <c r="R77" t="n">
        <v>55.67</v>
      </c>
      <c r="S77" t="n">
        <v>21.27</v>
      </c>
      <c r="T77" t="n">
        <v>14295.4</v>
      </c>
      <c r="U77" t="n">
        <v>0.38</v>
      </c>
      <c r="V77" t="n">
        <v>0.73</v>
      </c>
      <c r="W77" t="n">
        <v>0.18</v>
      </c>
      <c r="X77" t="n">
        <v>0.91</v>
      </c>
      <c r="Y77" t="n">
        <v>0.5</v>
      </c>
      <c r="Z77" t="n">
        <v>10</v>
      </c>
    </row>
    <row r="78">
      <c r="A78" t="n">
        <v>3</v>
      </c>
      <c r="B78" t="n">
        <v>70</v>
      </c>
      <c r="C78" t="inlineStr">
        <is>
          <t xml:space="preserve">CONCLUIDO	</t>
        </is>
      </c>
      <c r="D78" t="n">
        <v>5.1164</v>
      </c>
      <c r="E78" t="n">
        <v>19.55</v>
      </c>
      <c r="F78" t="n">
        <v>16.33</v>
      </c>
      <c r="G78" t="n">
        <v>28.83</v>
      </c>
      <c r="H78" t="n">
        <v>0.49</v>
      </c>
      <c r="I78" t="n">
        <v>34</v>
      </c>
      <c r="J78" t="n">
        <v>145.92</v>
      </c>
      <c r="K78" t="n">
        <v>47.83</v>
      </c>
      <c r="L78" t="n">
        <v>4</v>
      </c>
      <c r="M78" t="n">
        <v>32</v>
      </c>
      <c r="N78" t="n">
        <v>24.09</v>
      </c>
      <c r="O78" t="n">
        <v>18230.35</v>
      </c>
      <c r="P78" t="n">
        <v>182.83</v>
      </c>
      <c r="Q78" t="n">
        <v>198.04</v>
      </c>
      <c r="R78" t="n">
        <v>50.69</v>
      </c>
      <c r="S78" t="n">
        <v>21.27</v>
      </c>
      <c r="T78" t="n">
        <v>11862.63</v>
      </c>
      <c r="U78" t="n">
        <v>0.42</v>
      </c>
      <c r="V78" t="n">
        <v>0.74</v>
      </c>
      <c r="W78" t="n">
        <v>0.16</v>
      </c>
      <c r="X78" t="n">
        <v>0.74</v>
      </c>
      <c r="Y78" t="n">
        <v>0.5</v>
      </c>
      <c r="Z78" t="n">
        <v>10</v>
      </c>
    </row>
    <row r="79">
      <c r="A79" t="n">
        <v>4</v>
      </c>
      <c r="B79" t="n">
        <v>70</v>
      </c>
      <c r="C79" t="inlineStr">
        <is>
          <t xml:space="preserve">CONCLUIDO	</t>
        </is>
      </c>
      <c r="D79" t="n">
        <v>5.2271</v>
      </c>
      <c r="E79" t="n">
        <v>19.13</v>
      </c>
      <c r="F79" t="n">
        <v>16.12</v>
      </c>
      <c r="G79" t="n">
        <v>35.83</v>
      </c>
      <c r="H79" t="n">
        <v>0.6</v>
      </c>
      <c r="I79" t="n">
        <v>27</v>
      </c>
      <c r="J79" t="n">
        <v>147.3</v>
      </c>
      <c r="K79" t="n">
        <v>47.83</v>
      </c>
      <c r="L79" t="n">
        <v>5</v>
      </c>
      <c r="M79" t="n">
        <v>25</v>
      </c>
      <c r="N79" t="n">
        <v>24.47</v>
      </c>
      <c r="O79" t="n">
        <v>18400.38</v>
      </c>
      <c r="P79" t="n">
        <v>179.82</v>
      </c>
      <c r="Q79" t="n">
        <v>198.04</v>
      </c>
      <c r="R79" t="n">
        <v>43.73</v>
      </c>
      <c r="S79" t="n">
        <v>21.27</v>
      </c>
      <c r="T79" t="n">
        <v>8416.219999999999</v>
      </c>
      <c r="U79" t="n">
        <v>0.49</v>
      </c>
      <c r="V79" t="n">
        <v>0.75</v>
      </c>
      <c r="W79" t="n">
        <v>0.15</v>
      </c>
      <c r="X79" t="n">
        <v>0.53</v>
      </c>
      <c r="Y79" t="n">
        <v>0.5</v>
      </c>
      <c r="Z79" t="n">
        <v>10</v>
      </c>
    </row>
    <row r="80">
      <c r="A80" t="n">
        <v>5</v>
      </c>
      <c r="B80" t="n">
        <v>70</v>
      </c>
      <c r="C80" t="inlineStr">
        <is>
          <t xml:space="preserve">CONCLUIDO	</t>
        </is>
      </c>
      <c r="D80" t="n">
        <v>5.2808</v>
      </c>
      <c r="E80" t="n">
        <v>18.94</v>
      </c>
      <c r="F80" t="n">
        <v>16.04</v>
      </c>
      <c r="G80" t="n">
        <v>41.85</v>
      </c>
      <c r="H80" t="n">
        <v>0.71</v>
      </c>
      <c r="I80" t="n">
        <v>23</v>
      </c>
      <c r="J80" t="n">
        <v>148.68</v>
      </c>
      <c r="K80" t="n">
        <v>47.83</v>
      </c>
      <c r="L80" t="n">
        <v>6</v>
      </c>
      <c r="M80" t="n">
        <v>21</v>
      </c>
      <c r="N80" t="n">
        <v>24.85</v>
      </c>
      <c r="O80" t="n">
        <v>18570.94</v>
      </c>
      <c r="P80" t="n">
        <v>178.15</v>
      </c>
      <c r="Q80" t="n">
        <v>198.05</v>
      </c>
      <c r="R80" t="n">
        <v>41.23</v>
      </c>
      <c r="S80" t="n">
        <v>21.27</v>
      </c>
      <c r="T80" t="n">
        <v>7190.18</v>
      </c>
      <c r="U80" t="n">
        <v>0.52</v>
      </c>
      <c r="V80" t="n">
        <v>0.76</v>
      </c>
      <c r="W80" t="n">
        <v>0.15</v>
      </c>
      <c r="X80" t="n">
        <v>0.45</v>
      </c>
      <c r="Y80" t="n">
        <v>0.5</v>
      </c>
      <c r="Z80" t="n">
        <v>10</v>
      </c>
    </row>
    <row r="81">
      <c r="A81" t="n">
        <v>6</v>
      </c>
      <c r="B81" t="n">
        <v>70</v>
      </c>
      <c r="C81" t="inlineStr">
        <is>
          <t xml:space="preserve">CONCLUIDO	</t>
        </is>
      </c>
      <c r="D81" t="n">
        <v>5.322</v>
      </c>
      <c r="E81" t="n">
        <v>18.79</v>
      </c>
      <c r="F81" t="n">
        <v>15.98</v>
      </c>
      <c r="G81" t="n">
        <v>47.95</v>
      </c>
      <c r="H81" t="n">
        <v>0.83</v>
      </c>
      <c r="I81" t="n">
        <v>20</v>
      </c>
      <c r="J81" t="n">
        <v>150.07</v>
      </c>
      <c r="K81" t="n">
        <v>47.83</v>
      </c>
      <c r="L81" t="n">
        <v>7</v>
      </c>
      <c r="M81" t="n">
        <v>18</v>
      </c>
      <c r="N81" t="n">
        <v>25.24</v>
      </c>
      <c r="O81" t="n">
        <v>18742.03</v>
      </c>
      <c r="P81" t="n">
        <v>176.9</v>
      </c>
      <c r="Q81" t="n">
        <v>198.08</v>
      </c>
      <c r="R81" t="n">
        <v>39.3</v>
      </c>
      <c r="S81" t="n">
        <v>21.27</v>
      </c>
      <c r="T81" t="n">
        <v>6240.01</v>
      </c>
      <c r="U81" t="n">
        <v>0.54</v>
      </c>
      <c r="V81" t="n">
        <v>0.76</v>
      </c>
      <c r="W81" t="n">
        <v>0.14</v>
      </c>
      <c r="X81" t="n">
        <v>0.39</v>
      </c>
      <c r="Y81" t="n">
        <v>0.5</v>
      </c>
      <c r="Z81" t="n">
        <v>10</v>
      </c>
    </row>
    <row r="82">
      <c r="A82" t="n">
        <v>7</v>
      </c>
      <c r="B82" t="n">
        <v>70</v>
      </c>
      <c r="C82" t="inlineStr">
        <is>
          <t xml:space="preserve">CONCLUIDO	</t>
        </is>
      </c>
      <c r="D82" t="n">
        <v>5.3646</v>
      </c>
      <c r="E82" t="n">
        <v>18.64</v>
      </c>
      <c r="F82" t="n">
        <v>15.92</v>
      </c>
      <c r="G82" t="n">
        <v>56.19</v>
      </c>
      <c r="H82" t="n">
        <v>0.9399999999999999</v>
      </c>
      <c r="I82" t="n">
        <v>17</v>
      </c>
      <c r="J82" t="n">
        <v>151.46</v>
      </c>
      <c r="K82" t="n">
        <v>47.83</v>
      </c>
      <c r="L82" t="n">
        <v>8</v>
      </c>
      <c r="M82" t="n">
        <v>15</v>
      </c>
      <c r="N82" t="n">
        <v>25.63</v>
      </c>
      <c r="O82" t="n">
        <v>18913.66</v>
      </c>
      <c r="P82" t="n">
        <v>175.58</v>
      </c>
      <c r="Q82" t="n">
        <v>198.04</v>
      </c>
      <c r="R82" t="n">
        <v>37.48</v>
      </c>
      <c r="S82" t="n">
        <v>21.27</v>
      </c>
      <c r="T82" t="n">
        <v>5341.77</v>
      </c>
      <c r="U82" t="n">
        <v>0.57</v>
      </c>
      <c r="V82" t="n">
        <v>0.76</v>
      </c>
      <c r="W82" t="n">
        <v>0.13</v>
      </c>
      <c r="X82" t="n">
        <v>0.33</v>
      </c>
      <c r="Y82" t="n">
        <v>0.5</v>
      </c>
      <c r="Z82" t="n">
        <v>10</v>
      </c>
    </row>
    <row r="83">
      <c r="A83" t="n">
        <v>8</v>
      </c>
      <c r="B83" t="n">
        <v>70</v>
      </c>
      <c r="C83" t="inlineStr">
        <is>
          <t xml:space="preserve">CONCLUIDO	</t>
        </is>
      </c>
      <c r="D83" t="n">
        <v>5.3929</v>
      </c>
      <c r="E83" t="n">
        <v>18.54</v>
      </c>
      <c r="F83" t="n">
        <v>15.88</v>
      </c>
      <c r="G83" t="n">
        <v>63.52</v>
      </c>
      <c r="H83" t="n">
        <v>1.04</v>
      </c>
      <c r="I83" t="n">
        <v>15</v>
      </c>
      <c r="J83" t="n">
        <v>152.85</v>
      </c>
      <c r="K83" t="n">
        <v>47.83</v>
      </c>
      <c r="L83" t="n">
        <v>9</v>
      </c>
      <c r="M83" t="n">
        <v>13</v>
      </c>
      <c r="N83" t="n">
        <v>26.03</v>
      </c>
      <c r="O83" t="n">
        <v>19085.83</v>
      </c>
      <c r="P83" t="n">
        <v>174.43</v>
      </c>
      <c r="Q83" t="n">
        <v>198.04</v>
      </c>
      <c r="R83" t="n">
        <v>36.24</v>
      </c>
      <c r="S83" t="n">
        <v>21.27</v>
      </c>
      <c r="T83" t="n">
        <v>4732.61</v>
      </c>
      <c r="U83" t="n">
        <v>0.59</v>
      </c>
      <c r="V83" t="n">
        <v>0.76</v>
      </c>
      <c r="W83" t="n">
        <v>0.13</v>
      </c>
      <c r="X83" t="n">
        <v>0.29</v>
      </c>
      <c r="Y83" t="n">
        <v>0.5</v>
      </c>
      <c r="Z83" t="n">
        <v>10</v>
      </c>
    </row>
    <row r="84">
      <c r="A84" t="n">
        <v>9</v>
      </c>
      <c r="B84" t="n">
        <v>70</v>
      </c>
      <c r="C84" t="inlineStr">
        <is>
          <t xml:space="preserve">CONCLUIDO	</t>
        </is>
      </c>
      <c r="D84" t="n">
        <v>5.4065</v>
      </c>
      <c r="E84" t="n">
        <v>18.5</v>
      </c>
      <c r="F84" t="n">
        <v>15.86</v>
      </c>
      <c r="G84" t="n">
        <v>67.98999999999999</v>
      </c>
      <c r="H84" t="n">
        <v>1.15</v>
      </c>
      <c r="I84" t="n">
        <v>14</v>
      </c>
      <c r="J84" t="n">
        <v>154.25</v>
      </c>
      <c r="K84" t="n">
        <v>47.83</v>
      </c>
      <c r="L84" t="n">
        <v>10</v>
      </c>
      <c r="M84" t="n">
        <v>12</v>
      </c>
      <c r="N84" t="n">
        <v>26.43</v>
      </c>
      <c r="O84" t="n">
        <v>19258.55</v>
      </c>
      <c r="P84" t="n">
        <v>173.93</v>
      </c>
      <c r="Q84" t="n">
        <v>198.05</v>
      </c>
      <c r="R84" t="n">
        <v>35.6</v>
      </c>
      <c r="S84" t="n">
        <v>21.27</v>
      </c>
      <c r="T84" t="n">
        <v>4419.86</v>
      </c>
      <c r="U84" t="n">
        <v>0.6</v>
      </c>
      <c r="V84" t="n">
        <v>0.76</v>
      </c>
      <c r="W84" t="n">
        <v>0.13</v>
      </c>
      <c r="X84" t="n">
        <v>0.27</v>
      </c>
      <c r="Y84" t="n">
        <v>0.5</v>
      </c>
      <c r="Z84" t="n">
        <v>10</v>
      </c>
    </row>
    <row r="85">
      <c r="A85" t="n">
        <v>10</v>
      </c>
      <c r="B85" t="n">
        <v>70</v>
      </c>
      <c r="C85" t="inlineStr">
        <is>
          <t xml:space="preserve">CONCLUIDO	</t>
        </is>
      </c>
      <c r="D85" t="n">
        <v>5.439</v>
      </c>
      <c r="E85" t="n">
        <v>18.39</v>
      </c>
      <c r="F85" t="n">
        <v>15.78</v>
      </c>
      <c r="G85" t="n">
        <v>72.84</v>
      </c>
      <c r="H85" t="n">
        <v>1.25</v>
      </c>
      <c r="I85" t="n">
        <v>13</v>
      </c>
      <c r="J85" t="n">
        <v>155.66</v>
      </c>
      <c r="K85" t="n">
        <v>47.83</v>
      </c>
      <c r="L85" t="n">
        <v>11</v>
      </c>
      <c r="M85" t="n">
        <v>11</v>
      </c>
      <c r="N85" t="n">
        <v>26.83</v>
      </c>
      <c r="O85" t="n">
        <v>19431.82</v>
      </c>
      <c r="P85" t="n">
        <v>171.98</v>
      </c>
      <c r="Q85" t="n">
        <v>198.04</v>
      </c>
      <c r="R85" t="n">
        <v>33.11</v>
      </c>
      <c r="S85" t="n">
        <v>21.27</v>
      </c>
      <c r="T85" t="n">
        <v>3178.35</v>
      </c>
      <c r="U85" t="n">
        <v>0.64</v>
      </c>
      <c r="V85" t="n">
        <v>0.77</v>
      </c>
      <c r="W85" t="n">
        <v>0.12</v>
      </c>
      <c r="X85" t="n">
        <v>0.19</v>
      </c>
      <c r="Y85" t="n">
        <v>0.5</v>
      </c>
      <c r="Z85" t="n">
        <v>10</v>
      </c>
    </row>
    <row r="86">
      <c r="A86" t="n">
        <v>11</v>
      </c>
      <c r="B86" t="n">
        <v>70</v>
      </c>
      <c r="C86" t="inlineStr">
        <is>
          <t xml:space="preserve">CONCLUIDO	</t>
        </is>
      </c>
      <c r="D86" t="n">
        <v>5.4344</v>
      </c>
      <c r="E86" t="n">
        <v>18.4</v>
      </c>
      <c r="F86" t="n">
        <v>15.83</v>
      </c>
      <c r="G86" t="n">
        <v>79.13</v>
      </c>
      <c r="H86" t="n">
        <v>1.35</v>
      </c>
      <c r="I86" t="n">
        <v>12</v>
      </c>
      <c r="J86" t="n">
        <v>157.07</v>
      </c>
      <c r="K86" t="n">
        <v>47.83</v>
      </c>
      <c r="L86" t="n">
        <v>12</v>
      </c>
      <c r="M86" t="n">
        <v>10</v>
      </c>
      <c r="N86" t="n">
        <v>27.24</v>
      </c>
      <c r="O86" t="n">
        <v>19605.66</v>
      </c>
      <c r="P86" t="n">
        <v>172.16</v>
      </c>
      <c r="Q86" t="n">
        <v>198.04</v>
      </c>
      <c r="R86" t="n">
        <v>34.5</v>
      </c>
      <c r="S86" t="n">
        <v>21.27</v>
      </c>
      <c r="T86" t="n">
        <v>3877.74</v>
      </c>
      <c r="U86" t="n">
        <v>0.62</v>
      </c>
      <c r="V86" t="n">
        <v>0.77</v>
      </c>
      <c r="W86" t="n">
        <v>0.13</v>
      </c>
      <c r="X86" t="n">
        <v>0.23</v>
      </c>
      <c r="Y86" t="n">
        <v>0.5</v>
      </c>
      <c r="Z86" t="n">
        <v>10</v>
      </c>
    </row>
    <row r="87">
      <c r="A87" t="n">
        <v>12</v>
      </c>
      <c r="B87" t="n">
        <v>70</v>
      </c>
      <c r="C87" t="inlineStr">
        <is>
          <t xml:space="preserve">CONCLUIDO	</t>
        </is>
      </c>
      <c r="D87" t="n">
        <v>5.4509</v>
      </c>
      <c r="E87" t="n">
        <v>18.35</v>
      </c>
      <c r="F87" t="n">
        <v>15.8</v>
      </c>
      <c r="G87" t="n">
        <v>86.18000000000001</v>
      </c>
      <c r="H87" t="n">
        <v>1.45</v>
      </c>
      <c r="I87" t="n">
        <v>11</v>
      </c>
      <c r="J87" t="n">
        <v>158.48</v>
      </c>
      <c r="K87" t="n">
        <v>47.83</v>
      </c>
      <c r="L87" t="n">
        <v>13</v>
      </c>
      <c r="M87" t="n">
        <v>9</v>
      </c>
      <c r="N87" t="n">
        <v>27.65</v>
      </c>
      <c r="O87" t="n">
        <v>19780.06</v>
      </c>
      <c r="P87" t="n">
        <v>171.15</v>
      </c>
      <c r="Q87" t="n">
        <v>198.04</v>
      </c>
      <c r="R87" t="n">
        <v>33.6</v>
      </c>
      <c r="S87" t="n">
        <v>21.27</v>
      </c>
      <c r="T87" t="n">
        <v>3430.61</v>
      </c>
      <c r="U87" t="n">
        <v>0.63</v>
      </c>
      <c r="V87" t="n">
        <v>0.77</v>
      </c>
      <c r="W87" t="n">
        <v>0.13</v>
      </c>
      <c r="X87" t="n">
        <v>0.21</v>
      </c>
      <c r="Y87" t="n">
        <v>0.5</v>
      </c>
      <c r="Z87" t="n">
        <v>10</v>
      </c>
    </row>
    <row r="88">
      <c r="A88" t="n">
        <v>13</v>
      </c>
      <c r="B88" t="n">
        <v>70</v>
      </c>
      <c r="C88" t="inlineStr">
        <is>
          <t xml:space="preserve">CONCLUIDO	</t>
        </is>
      </c>
      <c r="D88" t="n">
        <v>5.4678</v>
      </c>
      <c r="E88" t="n">
        <v>18.29</v>
      </c>
      <c r="F88" t="n">
        <v>15.77</v>
      </c>
      <c r="G88" t="n">
        <v>94.63</v>
      </c>
      <c r="H88" t="n">
        <v>1.55</v>
      </c>
      <c r="I88" t="n">
        <v>10</v>
      </c>
      <c r="J88" t="n">
        <v>159.9</v>
      </c>
      <c r="K88" t="n">
        <v>47.83</v>
      </c>
      <c r="L88" t="n">
        <v>14</v>
      </c>
      <c r="M88" t="n">
        <v>8</v>
      </c>
      <c r="N88" t="n">
        <v>28.07</v>
      </c>
      <c r="O88" t="n">
        <v>19955.16</v>
      </c>
      <c r="P88" t="n">
        <v>170.69</v>
      </c>
      <c r="Q88" t="n">
        <v>198.04</v>
      </c>
      <c r="R88" t="n">
        <v>32.78</v>
      </c>
      <c r="S88" t="n">
        <v>21.27</v>
      </c>
      <c r="T88" t="n">
        <v>3029.73</v>
      </c>
      <c r="U88" t="n">
        <v>0.65</v>
      </c>
      <c r="V88" t="n">
        <v>0.77</v>
      </c>
      <c r="W88" t="n">
        <v>0.12</v>
      </c>
      <c r="X88" t="n">
        <v>0.18</v>
      </c>
      <c r="Y88" t="n">
        <v>0.5</v>
      </c>
      <c r="Z88" t="n">
        <v>10</v>
      </c>
    </row>
    <row r="89">
      <c r="A89" t="n">
        <v>14</v>
      </c>
      <c r="B89" t="n">
        <v>70</v>
      </c>
      <c r="C89" t="inlineStr">
        <is>
          <t xml:space="preserve">CONCLUIDO	</t>
        </is>
      </c>
      <c r="D89" t="n">
        <v>5.4656</v>
      </c>
      <c r="E89" t="n">
        <v>18.3</v>
      </c>
      <c r="F89" t="n">
        <v>15.78</v>
      </c>
      <c r="G89" t="n">
        <v>94.67</v>
      </c>
      <c r="H89" t="n">
        <v>1.65</v>
      </c>
      <c r="I89" t="n">
        <v>10</v>
      </c>
      <c r="J89" t="n">
        <v>161.32</v>
      </c>
      <c r="K89" t="n">
        <v>47.83</v>
      </c>
      <c r="L89" t="n">
        <v>15</v>
      </c>
      <c r="M89" t="n">
        <v>8</v>
      </c>
      <c r="N89" t="n">
        <v>28.5</v>
      </c>
      <c r="O89" t="n">
        <v>20130.71</v>
      </c>
      <c r="P89" t="n">
        <v>169.68</v>
      </c>
      <c r="Q89" t="n">
        <v>198.05</v>
      </c>
      <c r="R89" t="n">
        <v>33.14</v>
      </c>
      <c r="S89" t="n">
        <v>21.27</v>
      </c>
      <c r="T89" t="n">
        <v>3205.9</v>
      </c>
      <c r="U89" t="n">
        <v>0.64</v>
      </c>
      <c r="V89" t="n">
        <v>0.77</v>
      </c>
      <c r="W89" t="n">
        <v>0.12</v>
      </c>
      <c r="X89" t="n">
        <v>0.18</v>
      </c>
      <c r="Y89" t="n">
        <v>0.5</v>
      </c>
      <c r="Z89" t="n">
        <v>10</v>
      </c>
    </row>
    <row r="90">
      <c r="A90" t="n">
        <v>15</v>
      </c>
      <c r="B90" t="n">
        <v>70</v>
      </c>
      <c r="C90" t="inlineStr">
        <is>
          <t xml:space="preserve">CONCLUIDO	</t>
        </is>
      </c>
      <c r="D90" t="n">
        <v>5.4802</v>
      </c>
      <c r="E90" t="n">
        <v>18.25</v>
      </c>
      <c r="F90" t="n">
        <v>15.76</v>
      </c>
      <c r="G90" t="n">
        <v>105.06</v>
      </c>
      <c r="H90" t="n">
        <v>1.74</v>
      </c>
      <c r="I90" t="n">
        <v>9</v>
      </c>
      <c r="J90" t="n">
        <v>162.75</v>
      </c>
      <c r="K90" t="n">
        <v>47.83</v>
      </c>
      <c r="L90" t="n">
        <v>16</v>
      </c>
      <c r="M90" t="n">
        <v>7</v>
      </c>
      <c r="N90" t="n">
        <v>28.92</v>
      </c>
      <c r="O90" t="n">
        <v>20306.85</v>
      </c>
      <c r="P90" t="n">
        <v>169.38</v>
      </c>
      <c r="Q90" t="n">
        <v>198.04</v>
      </c>
      <c r="R90" t="n">
        <v>32.43</v>
      </c>
      <c r="S90" t="n">
        <v>21.27</v>
      </c>
      <c r="T90" t="n">
        <v>2857.61</v>
      </c>
      <c r="U90" t="n">
        <v>0.66</v>
      </c>
      <c r="V90" t="n">
        <v>0.77</v>
      </c>
      <c r="W90" t="n">
        <v>0.12</v>
      </c>
      <c r="X90" t="n">
        <v>0.17</v>
      </c>
      <c r="Y90" t="n">
        <v>0.5</v>
      </c>
      <c r="Z90" t="n">
        <v>10</v>
      </c>
    </row>
    <row r="91">
      <c r="A91" t="n">
        <v>16</v>
      </c>
      <c r="B91" t="n">
        <v>70</v>
      </c>
      <c r="C91" t="inlineStr">
        <is>
          <t xml:space="preserve">CONCLUIDO	</t>
        </is>
      </c>
      <c r="D91" t="n">
        <v>5.4794</v>
      </c>
      <c r="E91" t="n">
        <v>18.25</v>
      </c>
      <c r="F91" t="n">
        <v>15.76</v>
      </c>
      <c r="G91" t="n">
        <v>105.08</v>
      </c>
      <c r="H91" t="n">
        <v>1.83</v>
      </c>
      <c r="I91" t="n">
        <v>9</v>
      </c>
      <c r="J91" t="n">
        <v>164.19</v>
      </c>
      <c r="K91" t="n">
        <v>47.83</v>
      </c>
      <c r="L91" t="n">
        <v>17</v>
      </c>
      <c r="M91" t="n">
        <v>7</v>
      </c>
      <c r="N91" t="n">
        <v>29.36</v>
      </c>
      <c r="O91" t="n">
        <v>20483.57</v>
      </c>
      <c r="P91" t="n">
        <v>167.96</v>
      </c>
      <c r="Q91" t="n">
        <v>198.04</v>
      </c>
      <c r="R91" t="n">
        <v>32.52</v>
      </c>
      <c r="S91" t="n">
        <v>21.27</v>
      </c>
      <c r="T91" t="n">
        <v>2904.17</v>
      </c>
      <c r="U91" t="n">
        <v>0.65</v>
      </c>
      <c r="V91" t="n">
        <v>0.77</v>
      </c>
      <c r="W91" t="n">
        <v>0.12</v>
      </c>
      <c r="X91" t="n">
        <v>0.17</v>
      </c>
      <c r="Y91" t="n">
        <v>0.5</v>
      </c>
      <c r="Z91" t="n">
        <v>10</v>
      </c>
    </row>
    <row r="92">
      <c r="A92" t="n">
        <v>17</v>
      </c>
      <c r="B92" t="n">
        <v>70</v>
      </c>
      <c r="C92" t="inlineStr">
        <is>
          <t xml:space="preserve">CONCLUIDO	</t>
        </is>
      </c>
      <c r="D92" t="n">
        <v>5.4971</v>
      </c>
      <c r="E92" t="n">
        <v>18.19</v>
      </c>
      <c r="F92" t="n">
        <v>15.73</v>
      </c>
      <c r="G92" t="n">
        <v>117.99</v>
      </c>
      <c r="H92" t="n">
        <v>1.93</v>
      </c>
      <c r="I92" t="n">
        <v>8</v>
      </c>
      <c r="J92" t="n">
        <v>165.62</v>
      </c>
      <c r="K92" t="n">
        <v>47.83</v>
      </c>
      <c r="L92" t="n">
        <v>18</v>
      </c>
      <c r="M92" t="n">
        <v>6</v>
      </c>
      <c r="N92" t="n">
        <v>29.8</v>
      </c>
      <c r="O92" t="n">
        <v>20660.89</v>
      </c>
      <c r="P92" t="n">
        <v>167.66</v>
      </c>
      <c r="Q92" t="n">
        <v>198.04</v>
      </c>
      <c r="R92" t="n">
        <v>31.65</v>
      </c>
      <c r="S92" t="n">
        <v>21.27</v>
      </c>
      <c r="T92" t="n">
        <v>2473.58</v>
      </c>
      <c r="U92" t="n">
        <v>0.67</v>
      </c>
      <c r="V92" t="n">
        <v>0.77</v>
      </c>
      <c r="W92" t="n">
        <v>0.12</v>
      </c>
      <c r="X92" t="n">
        <v>0.14</v>
      </c>
      <c r="Y92" t="n">
        <v>0.5</v>
      </c>
      <c r="Z92" t="n">
        <v>10</v>
      </c>
    </row>
    <row r="93">
      <c r="A93" t="n">
        <v>18</v>
      </c>
      <c r="B93" t="n">
        <v>70</v>
      </c>
      <c r="C93" t="inlineStr">
        <is>
          <t xml:space="preserve">CONCLUIDO	</t>
        </is>
      </c>
      <c r="D93" t="n">
        <v>5.4954</v>
      </c>
      <c r="E93" t="n">
        <v>18.2</v>
      </c>
      <c r="F93" t="n">
        <v>15.74</v>
      </c>
      <c r="G93" t="n">
        <v>118.03</v>
      </c>
      <c r="H93" t="n">
        <v>2.02</v>
      </c>
      <c r="I93" t="n">
        <v>8</v>
      </c>
      <c r="J93" t="n">
        <v>167.07</v>
      </c>
      <c r="K93" t="n">
        <v>47.83</v>
      </c>
      <c r="L93" t="n">
        <v>19</v>
      </c>
      <c r="M93" t="n">
        <v>6</v>
      </c>
      <c r="N93" t="n">
        <v>30.24</v>
      </c>
      <c r="O93" t="n">
        <v>20838.81</v>
      </c>
      <c r="P93" t="n">
        <v>167.15</v>
      </c>
      <c r="Q93" t="n">
        <v>198.04</v>
      </c>
      <c r="R93" t="n">
        <v>31.74</v>
      </c>
      <c r="S93" t="n">
        <v>21.27</v>
      </c>
      <c r="T93" t="n">
        <v>2519.87</v>
      </c>
      <c r="U93" t="n">
        <v>0.67</v>
      </c>
      <c r="V93" t="n">
        <v>0.77</v>
      </c>
      <c r="W93" t="n">
        <v>0.12</v>
      </c>
      <c r="X93" t="n">
        <v>0.14</v>
      </c>
      <c r="Y93" t="n">
        <v>0.5</v>
      </c>
      <c r="Z93" t="n">
        <v>10</v>
      </c>
    </row>
    <row r="94">
      <c r="A94" t="n">
        <v>19</v>
      </c>
      <c r="B94" t="n">
        <v>70</v>
      </c>
      <c r="C94" t="inlineStr">
        <is>
          <t xml:space="preserve">CONCLUIDO	</t>
        </is>
      </c>
      <c r="D94" t="n">
        <v>5.5116</v>
      </c>
      <c r="E94" t="n">
        <v>18.14</v>
      </c>
      <c r="F94" t="n">
        <v>15.71</v>
      </c>
      <c r="G94" t="n">
        <v>134.68</v>
      </c>
      <c r="H94" t="n">
        <v>2.1</v>
      </c>
      <c r="I94" t="n">
        <v>7</v>
      </c>
      <c r="J94" t="n">
        <v>168.51</v>
      </c>
      <c r="K94" t="n">
        <v>47.83</v>
      </c>
      <c r="L94" t="n">
        <v>20</v>
      </c>
      <c r="M94" t="n">
        <v>5</v>
      </c>
      <c r="N94" t="n">
        <v>30.69</v>
      </c>
      <c r="O94" t="n">
        <v>21017.33</v>
      </c>
      <c r="P94" t="n">
        <v>165.51</v>
      </c>
      <c r="Q94" t="n">
        <v>198.04</v>
      </c>
      <c r="R94" t="n">
        <v>30.98</v>
      </c>
      <c r="S94" t="n">
        <v>21.27</v>
      </c>
      <c r="T94" t="n">
        <v>2142.42</v>
      </c>
      <c r="U94" t="n">
        <v>0.6899999999999999</v>
      </c>
      <c r="V94" t="n">
        <v>0.77</v>
      </c>
      <c r="W94" t="n">
        <v>0.12</v>
      </c>
      <c r="X94" t="n">
        <v>0.12</v>
      </c>
      <c r="Y94" t="n">
        <v>0.5</v>
      </c>
      <c r="Z94" t="n">
        <v>10</v>
      </c>
    </row>
    <row r="95">
      <c r="A95" t="n">
        <v>20</v>
      </c>
      <c r="B95" t="n">
        <v>70</v>
      </c>
      <c r="C95" t="inlineStr">
        <is>
          <t xml:space="preserve">CONCLUIDO	</t>
        </is>
      </c>
      <c r="D95" t="n">
        <v>5.519</v>
      </c>
      <c r="E95" t="n">
        <v>18.12</v>
      </c>
      <c r="F95" t="n">
        <v>15.69</v>
      </c>
      <c r="G95" t="n">
        <v>134.47</v>
      </c>
      <c r="H95" t="n">
        <v>2.19</v>
      </c>
      <c r="I95" t="n">
        <v>7</v>
      </c>
      <c r="J95" t="n">
        <v>169.97</v>
      </c>
      <c r="K95" t="n">
        <v>47.83</v>
      </c>
      <c r="L95" t="n">
        <v>21</v>
      </c>
      <c r="M95" t="n">
        <v>5</v>
      </c>
      <c r="N95" t="n">
        <v>31.14</v>
      </c>
      <c r="O95" t="n">
        <v>21196.47</v>
      </c>
      <c r="P95" t="n">
        <v>165.54</v>
      </c>
      <c r="Q95" t="n">
        <v>198.04</v>
      </c>
      <c r="R95" t="n">
        <v>30.19</v>
      </c>
      <c r="S95" t="n">
        <v>21.27</v>
      </c>
      <c r="T95" t="n">
        <v>1748.61</v>
      </c>
      <c r="U95" t="n">
        <v>0.7</v>
      </c>
      <c r="V95" t="n">
        <v>0.77</v>
      </c>
      <c r="W95" t="n">
        <v>0.12</v>
      </c>
      <c r="X95" t="n">
        <v>0.09</v>
      </c>
      <c r="Y95" t="n">
        <v>0.5</v>
      </c>
      <c r="Z95" t="n">
        <v>10</v>
      </c>
    </row>
    <row r="96">
      <c r="A96" t="n">
        <v>21</v>
      </c>
      <c r="B96" t="n">
        <v>70</v>
      </c>
      <c r="C96" t="inlineStr">
        <is>
          <t xml:space="preserve">CONCLUIDO	</t>
        </is>
      </c>
      <c r="D96" t="n">
        <v>5.5089</v>
      </c>
      <c r="E96" t="n">
        <v>18.15</v>
      </c>
      <c r="F96" t="n">
        <v>15.72</v>
      </c>
      <c r="G96" t="n">
        <v>134.76</v>
      </c>
      <c r="H96" t="n">
        <v>2.28</v>
      </c>
      <c r="I96" t="n">
        <v>7</v>
      </c>
      <c r="J96" t="n">
        <v>171.42</v>
      </c>
      <c r="K96" t="n">
        <v>47.83</v>
      </c>
      <c r="L96" t="n">
        <v>22</v>
      </c>
      <c r="M96" t="n">
        <v>5</v>
      </c>
      <c r="N96" t="n">
        <v>31.6</v>
      </c>
      <c r="O96" t="n">
        <v>21376.23</v>
      </c>
      <c r="P96" t="n">
        <v>165.02</v>
      </c>
      <c r="Q96" t="n">
        <v>198.04</v>
      </c>
      <c r="R96" t="n">
        <v>31.28</v>
      </c>
      <c r="S96" t="n">
        <v>21.27</v>
      </c>
      <c r="T96" t="n">
        <v>2293.21</v>
      </c>
      <c r="U96" t="n">
        <v>0.68</v>
      </c>
      <c r="V96" t="n">
        <v>0.77</v>
      </c>
      <c r="W96" t="n">
        <v>0.12</v>
      </c>
      <c r="X96" t="n">
        <v>0.13</v>
      </c>
      <c r="Y96" t="n">
        <v>0.5</v>
      </c>
      <c r="Z96" t="n">
        <v>10</v>
      </c>
    </row>
    <row r="97">
      <c r="A97" t="n">
        <v>22</v>
      </c>
      <c r="B97" t="n">
        <v>70</v>
      </c>
      <c r="C97" t="inlineStr">
        <is>
          <t xml:space="preserve">CONCLUIDO	</t>
        </is>
      </c>
      <c r="D97" t="n">
        <v>5.5091</v>
      </c>
      <c r="E97" t="n">
        <v>18.15</v>
      </c>
      <c r="F97" t="n">
        <v>15.72</v>
      </c>
      <c r="G97" t="n">
        <v>134.75</v>
      </c>
      <c r="H97" t="n">
        <v>2.36</v>
      </c>
      <c r="I97" t="n">
        <v>7</v>
      </c>
      <c r="J97" t="n">
        <v>172.89</v>
      </c>
      <c r="K97" t="n">
        <v>47.83</v>
      </c>
      <c r="L97" t="n">
        <v>23</v>
      </c>
      <c r="M97" t="n">
        <v>5</v>
      </c>
      <c r="N97" t="n">
        <v>32.06</v>
      </c>
      <c r="O97" t="n">
        <v>21556.61</v>
      </c>
      <c r="P97" t="n">
        <v>163.82</v>
      </c>
      <c r="Q97" t="n">
        <v>198.05</v>
      </c>
      <c r="R97" t="n">
        <v>31.22</v>
      </c>
      <c r="S97" t="n">
        <v>21.27</v>
      </c>
      <c r="T97" t="n">
        <v>2264.54</v>
      </c>
      <c r="U97" t="n">
        <v>0.68</v>
      </c>
      <c r="V97" t="n">
        <v>0.77</v>
      </c>
      <c r="W97" t="n">
        <v>0.12</v>
      </c>
      <c r="X97" t="n">
        <v>0.13</v>
      </c>
      <c r="Y97" t="n">
        <v>0.5</v>
      </c>
      <c r="Z97" t="n">
        <v>10</v>
      </c>
    </row>
    <row r="98">
      <c r="A98" t="n">
        <v>23</v>
      </c>
      <c r="B98" t="n">
        <v>70</v>
      </c>
      <c r="C98" t="inlineStr">
        <is>
          <t xml:space="preserve">CONCLUIDO	</t>
        </is>
      </c>
      <c r="D98" t="n">
        <v>5.5337</v>
      </c>
      <c r="E98" t="n">
        <v>18.07</v>
      </c>
      <c r="F98" t="n">
        <v>15.67</v>
      </c>
      <c r="G98" t="n">
        <v>156.69</v>
      </c>
      <c r="H98" t="n">
        <v>2.44</v>
      </c>
      <c r="I98" t="n">
        <v>6</v>
      </c>
      <c r="J98" t="n">
        <v>174.35</v>
      </c>
      <c r="K98" t="n">
        <v>47.83</v>
      </c>
      <c r="L98" t="n">
        <v>24</v>
      </c>
      <c r="M98" t="n">
        <v>4</v>
      </c>
      <c r="N98" t="n">
        <v>32.53</v>
      </c>
      <c r="O98" t="n">
        <v>21737.62</v>
      </c>
      <c r="P98" t="n">
        <v>162.84</v>
      </c>
      <c r="Q98" t="n">
        <v>198.04</v>
      </c>
      <c r="R98" t="n">
        <v>29.54</v>
      </c>
      <c r="S98" t="n">
        <v>21.27</v>
      </c>
      <c r="T98" t="n">
        <v>1426.73</v>
      </c>
      <c r="U98" t="n">
        <v>0.72</v>
      </c>
      <c r="V98" t="n">
        <v>0.77</v>
      </c>
      <c r="W98" t="n">
        <v>0.12</v>
      </c>
      <c r="X98" t="n">
        <v>0.08</v>
      </c>
      <c r="Y98" t="n">
        <v>0.5</v>
      </c>
      <c r="Z98" t="n">
        <v>10</v>
      </c>
    </row>
    <row r="99">
      <c r="A99" t="n">
        <v>24</v>
      </c>
      <c r="B99" t="n">
        <v>70</v>
      </c>
      <c r="C99" t="inlineStr">
        <is>
          <t xml:space="preserve">CONCLUIDO	</t>
        </is>
      </c>
      <c r="D99" t="n">
        <v>5.527</v>
      </c>
      <c r="E99" t="n">
        <v>18.09</v>
      </c>
      <c r="F99" t="n">
        <v>15.69</v>
      </c>
      <c r="G99" t="n">
        <v>156.91</v>
      </c>
      <c r="H99" t="n">
        <v>2.52</v>
      </c>
      <c r="I99" t="n">
        <v>6</v>
      </c>
      <c r="J99" t="n">
        <v>175.83</v>
      </c>
      <c r="K99" t="n">
        <v>47.83</v>
      </c>
      <c r="L99" t="n">
        <v>25</v>
      </c>
      <c r="M99" t="n">
        <v>4</v>
      </c>
      <c r="N99" t="n">
        <v>33</v>
      </c>
      <c r="O99" t="n">
        <v>21919.27</v>
      </c>
      <c r="P99" t="n">
        <v>163.37</v>
      </c>
      <c r="Q99" t="n">
        <v>198.04</v>
      </c>
      <c r="R99" t="n">
        <v>30.34</v>
      </c>
      <c r="S99" t="n">
        <v>21.27</v>
      </c>
      <c r="T99" t="n">
        <v>1827.32</v>
      </c>
      <c r="U99" t="n">
        <v>0.7</v>
      </c>
      <c r="V99" t="n">
        <v>0.77</v>
      </c>
      <c r="W99" t="n">
        <v>0.12</v>
      </c>
      <c r="X99" t="n">
        <v>0.1</v>
      </c>
      <c r="Y99" t="n">
        <v>0.5</v>
      </c>
      <c r="Z99" t="n">
        <v>10</v>
      </c>
    </row>
    <row r="100">
      <c r="A100" t="n">
        <v>25</v>
      </c>
      <c r="B100" t="n">
        <v>70</v>
      </c>
      <c r="C100" t="inlineStr">
        <is>
          <t xml:space="preserve">CONCLUIDO	</t>
        </is>
      </c>
      <c r="D100" t="n">
        <v>5.5251</v>
      </c>
      <c r="E100" t="n">
        <v>18.1</v>
      </c>
      <c r="F100" t="n">
        <v>15.7</v>
      </c>
      <c r="G100" t="n">
        <v>156.97</v>
      </c>
      <c r="H100" t="n">
        <v>2.6</v>
      </c>
      <c r="I100" t="n">
        <v>6</v>
      </c>
      <c r="J100" t="n">
        <v>177.3</v>
      </c>
      <c r="K100" t="n">
        <v>47.83</v>
      </c>
      <c r="L100" t="n">
        <v>26</v>
      </c>
      <c r="M100" t="n">
        <v>4</v>
      </c>
      <c r="N100" t="n">
        <v>33.48</v>
      </c>
      <c r="O100" t="n">
        <v>22101.56</v>
      </c>
      <c r="P100" t="n">
        <v>163.03</v>
      </c>
      <c r="Q100" t="n">
        <v>198.04</v>
      </c>
      <c r="R100" t="n">
        <v>30.5</v>
      </c>
      <c r="S100" t="n">
        <v>21.27</v>
      </c>
      <c r="T100" t="n">
        <v>1909.72</v>
      </c>
      <c r="U100" t="n">
        <v>0.7</v>
      </c>
      <c r="V100" t="n">
        <v>0.77</v>
      </c>
      <c r="W100" t="n">
        <v>0.12</v>
      </c>
      <c r="X100" t="n">
        <v>0.1</v>
      </c>
      <c r="Y100" t="n">
        <v>0.5</v>
      </c>
      <c r="Z100" t="n">
        <v>10</v>
      </c>
    </row>
    <row r="101">
      <c r="A101" t="n">
        <v>26</v>
      </c>
      <c r="B101" t="n">
        <v>70</v>
      </c>
      <c r="C101" t="inlineStr">
        <is>
          <t xml:space="preserve">CONCLUIDO	</t>
        </is>
      </c>
      <c r="D101" t="n">
        <v>5.5297</v>
      </c>
      <c r="E101" t="n">
        <v>18.08</v>
      </c>
      <c r="F101" t="n">
        <v>15.68</v>
      </c>
      <c r="G101" t="n">
        <v>156.82</v>
      </c>
      <c r="H101" t="n">
        <v>2.68</v>
      </c>
      <c r="I101" t="n">
        <v>6</v>
      </c>
      <c r="J101" t="n">
        <v>178.79</v>
      </c>
      <c r="K101" t="n">
        <v>47.83</v>
      </c>
      <c r="L101" t="n">
        <v>27</v>
      </c>
      <c r="M101" t="n">
        <v>4</v>
      </c>
      <c r="N101" t="n">
        <v>33.96</v>
      </c>
      <c r="O101" t="n">
        <v>22284.51</v>
      </c>
      <c r="P101" t="n">
        <v>161.87</v>
      </c>
      <c r="Q101" t="n">
        <v>198.04</v>
      </c>
      <c r="R101" t="n">
        <v>29.88</v>
      </c>
      <c r="S101" t="n">
        <v>21.27</v>
      </c>
      <c r="T101" t="n">
        <v>1599.76</v>
      </c>
      <c r="U101" t="n">
        <v>0.71</v>
      </c>
      <c r="V101" t="n">
        <v>0.77</v>
      </c>
      <c r="W101" t="n">
        <v>0.12</v>
      </c>
      <c r="X101" t="n">
        <v>0.09</v>
      </c>
      <c r="Y101" t="n">
        <v>0.5</v>
      </c>
      <c r="Z101" t="n">
        <v>10</v>
      </c>
    </row>
    <row r="102">
      <c r="A102" t="n">
        <v>27</v>
      </c>
      <c r="B102" t="n">
        <v>70</v>
      </c>
      <c r="C102" t="inlineStr">
        <is>
          <t xml:space="preserve">CONCLUIDO	</t>
        </is>
      </c>
      <c r="D102" t="n">
        <v>5.5243</v>
      </c>
      <c r="E102" t="n">
        <v>18.1</v>
      </c>
      <c r="F102" t="n">
        <v>15.7</v>
      </c>
      <c r="G102" t="n">
        <v>157</v>
      </c>
      <c r="H102" t="n">
        <v>2.75</v>
      </c>
      <c r="I102" t="n">
        <v>6</v>
      </c>
      <c r="J102" t="n">
        <v>180.28</v>
      </c>
      <c r="K102" t="n">
        <v>47.83</v>
      </c>
      <c r="L102" t="n">
        <v>28</v>
      </c>
      <c r="M102" t="n">
        <v>4</v>
      </c>
      <c r="N102" t="n">
        <v>34.45</v>
      </c>
      <c r="O102" t="n">
        <v>22468.11</v>
      </c>
      <c r="P102" t="n">
        <v>160.7</v>
      </c>
      <c r="Q102" t="n">
        <v>198.04</v>
      </c>
      <c r="R102" t="n">
        <v>30.59</v>
      </c>
      <c r="S102" t="n">
        <v>21.27</v>
      </c>
      <c r="T102" t="n">
        <v>1951.09</v>
      </c>
      <c r="U102" t="n">
        <v>0.7</v>
      </c>
      <c r="V102" t="n">
        <v>0.77</v>
      </c>
      <c r="W102" t="n">
        <v>0.12</v>
      </c>
      <c r="X102" t="n">
        <v>0.11</v>
      </c>
      <c r="Y102" t="n">
        <v>0.5</v>
      </c>
      <c r="Z102" t="n">
        <v>10</v>
      </c>
    </row>
    <row r="103">
      <c r="A103" t="n">
        <v>28</v>
      </c>
      <c r="B103" t="n">
        <v>70</v>
      </c>
      <c r="C103" t="inlineStr">
        <is>
          <t xml:space="preserve">CONCLUIDO	</t>
        </is>
      </c>
      <c r="D103" t="n">
        <v>5.5428</v>
      </c>
      <c r="E103" t="n">
        <v>18.04</v>
      </c>
      <c r="F103" t="n">
        <v>15.67</v>
      </c>
      <c r="G103" t="n">
        <v>188.02</v>
      </c>
      <c r="H103" t="n">
        <v>2.83</v>
      </c>
      <c r="I103" t="n">
        <v>5</v>
      </c>
      <c r="J103" t="n">
        <v>181.77</v>
      </c>
      <c r="K103" t="n">
        <v>47.83</v>
      </c>
      <c r="L103" t="n">
        <v>29</v>
      </c>
      <c r="M103" t="n">
        <v>3</v>
      </c>
      <c r="N103" t="n">
        <v>34.94</v>
      </c>
      <c r="O103" t="n">
        <v>22652.51</v>
      </c>
      <c r="P103" t="n">
        <v>159.15</v>
      </c>
      <c r="Q103" t="n">
        <v>198.04</v>
      </c>
      <c r="R103" t="n">
        <v>29.53</v>
      </c>
      <c r="S103" t="n">
        <v>21.27</v>
      </c>
      <c r="T103" t="n">
        <v>1428.66</v>
      </c>
      <c r="U103" t="n">
        <v>0.72</v>
      </c>
      <c r="V103" t="n">
        <v>0.77</v>
      </c>
      <c r="W103" t="n">
        <v>0.12</v>
      </c>
      <c r="X103" t="n">
        <v>0.07000000000000001</v>
      </c>
      <c r="Y103" t="n">
        <v>0.5</v>
      </c>
      <c r="Z103" t="n">
        <v>10</v>
      </c>
    </row>
    <row r="104">
      <c r="A104" t="n">
        <v>29</v>
      </c>
      <c r="B104" t="n">
        <v>70</v>
      </c>
      <c r="C104" t="inlineStr">
        <is>
          <t xml:space="preserve">CONCLUIDO	</t>
        </is>
      </c>
      <c r="D104" t="n">
        <v>5.5457</v>
      </c>
      <c r="E104" t="n">
        <v>18.03</v>
      </c>
      <c r="F104" t="n">
        <v>15.66</v>
      </c>
      <c r="G104" t="n">
        <v>187.91</v>
      </c>
      <c r="H104" t="n">
        <v>2.9</v>
      </c>
      <c r="I104" t="n">
        <v>5</v>
      </c>
      <c r="J104" t="n">
        <v>183.27</v>
      </c>
      <c r="K104" t="n">
        <v>47.83</v>
      </c>
      <c r="L104" t="n">
        <v>30</v>
      </c>
      <c r="M104" t="n">
        <v>3</v>
      </c>
      <c r="N104" t="n">
        <v>35.44</v>
      </c>
      <c r="O104" t="n">
        <v>22837.46</v>
      </c>
      <c r="P104" t="n">
        <v>159.79</v>
      </c>
      <c r="Q104" t="n">
        <v>198.04</v>
      </c>
      <c r="R104" t="n">
        <v>29.14</v>
      </c>
      <c r="S104" t="n">
        <v>21.27</v>
      </c>
      <c r="T104" t="n">
        <v>1231.83</v>
      </c>
      <c r="U104" t="n">
        <v>0.73</v>
      </c>
      <c r="V104" t="n">
        <v>0.77</v>
      </c>
      <c r="W104" t="n">
        <v>0.12</v>
      </c>
      <c r="X104" t="n">
        <v>0.07000000000000001</v>
      </c>
      <c r="Y104" t="n">
        <v>0.5</v>
      </c>
      <c r="Z104" t="n">
        <v>10</v>
      </c>
    </row>
    <row r="105">
      <c r="A105" t="n">
        <v>30</v>
      </c>
      <c r="B105" t="n">
        <v>70</v>
      </c>
      <c r="C105" t="inlineStr">
        <is>
          <t xml:space="preserve">CONCLUIDO	</t>
        </is>
      </c>
      <c r="D105" t="n">
        <v>5.5397</v>
      </c>
      <c r="E105" t="n">
        <v>18.05</v>
      </c>
      <c r="F105" t="n">
        <v>15.68</v>
      </c>
      <c r="G105" t="n">
        <v>188.14</v>
      </c>
      <c r="H105" t="n">
        <v>2.98</v>
      </c>
      <c r="I105" t="n">
        <v>5</v>
      </c>
      <c r="J105" t="n">
        <v>184.78</v>
      </c>
      <c r="K105" t="n">
        <v>47.83</v>
      </c>
      <c r="L105" t="n">
        <v>31</v>
      </c>
      <c r="M105" t="n">
        <v>3</v>
      </c>
      <c r="N105" t="n">
        <v>35.95</v>
      </c>
      <c r="O105" t="n">
        <v>23023.09</v>
      </c>
      <c r="P105" t="n">
        <v>160.46</v>
      </c>
      <c r="Q105" t="n">
        <v>198.04</v>
      </c>
      <c r="R105" t="n">
        <v>29.89</v>
      </c>
      <c r="S105" t="n">
        <v>21.27</v>
      </c>
      <c r="T105" t="n">
        <v>1606.53</v>
      </c>
      <c r="U105" t="n">
        <v>0.71</v>
      </c>
      <c r="V105" t="n">
        <v>0.77</v>
      </c>
      <c r="W105" t="n">
        <v>0.12</v>
      </c>
      <c r="X105" t="n">
        <v>0.08</v>
      </c>
      <c r="Y105" t="n">
        <v>0.5</v>
      </c>
      <c r="Z105" t="n">
        <v>10</v>
      </c>
    </row>
    <row r="106">
      <c r="A106" t="n">
        <v>31</v>
      </c>
      <c r="B106" t="n">
        <v>70</v>
      </c>
      <c r="C106" t="inlineStr">
        <is>
          <t xml:space="preserve">CONCLUIDO	</t>
        </is>
      </c>
      <c r="D106" t="n">
        <v>5.5396</v>
      </c>
      <c r="E106" t="n">
        <v>18.05</v>
      </c>
      <c r="F106" t="n">
        <v>15.68</v>
      </c>
      <c r="G106" t="n">
        <v>188.15</v>
      </c>
      <c r="H106" t="n">
        <v>3.05</v>
      </c>
      <c r="I106" t="n">
        <v>5</v>
      </c>
      <c r="J106" t="n">
        <v>186.29</v>
      </c>
      <c r="K106" t="n">
        <v>47.83</v>
      </c>
      <c r="L106" t="n">
        <v>32</v>
      </c>
      <c r="M106" t="n">
        <v>3</v>
      </c>
      <c r="N106" t="n">
        <v>36.46</v>
      </c>
      <c r="O106" t="n">
        <v>23209.42</v>
      </c>
      <c r="P106" t="n">
        <v>160.59</v>
      </c>
      <c r="Q106" t="n">
        <v>198.04</v>
      </c>
      <c r="R106" t="n">
        <v>29.89</v>
      </c>
      <c r="S106" t="n">
        <v>21.27</v>
      </c>
      <c r="T106" t="n">
        <v>1605.78</v>
      </c>
      <c r="U106" t="n">
        <v>0.71</v>
      </c>
      <c r="V106" t="n">
        <v>0.77</v>
      </c>
      <c r="W106" t="n">
        <v>0.12</v>
      </c>
      <c r="X106" t="n">
        <v>0.09</v>
      </c>
      <c r="Y106" t="n">
        <v>0.5</v>
      </c>
      <c r="Z106" t="n">
        <v>10</v>
      </c>
    </row>
    <row r="107">
      <c r="A107" t="n">
        <v>32</v>
      </c>
      <c r="B107" t="n">
        <v>70</v>
      </c>
      <c r="C107" t="inlineStr">
        <is>
          <t xml:space="preserve">CONCLUIDO	</t>
        </is>
      </c>
      <c r="D107" t="n">
        <v>5.5447</v>
      </c>
      <c r="E107" t="n">
        <v>18.04</v>
      </c>
      <c r="F107" t="n">
        <v>15.66</v>
      </c>
      <c r="G107" t="n">
        <v>187.95</v>
      </c>
      <c r="H107" t="n">
        <v>3.12</v>
      </c>
      <c r="I107" t="n">
        <v>5</v>
      </c>
      <c r="J107" t="n">
        <v>187.8</v>
      </c>
      <c r="K107" t="n">
        <v>47.83</v>
      </c>
      <c r="L107" t="n">
        <v>33</v>
      </c>
      <c r="M107" t="n">
        <v>3</v>
      </c>
      <c r="N107" t="n">
        <v>36.98</v>
      </c>
      <c r="O107" t="n">
        <v>23396.44</v>
      </c>
      <c r="P107" t="n">
        <v>160.05</v>
      </c>
      <c r="Q107" t="n">
        <v>198.04</v>
      </c>
      <c r="R107" t="n">
        <v>29.36</v>
      </c>
      <c r="S107" t="n">
        <v>21.27</v>
      </c>
      <c r="T107" t="n">
        <v>1342.31</v>
      </c>
      <c r="U107" t="n">
        <v>0.72</v>
      </c>
      <c r="V107" t="n">
        <v>0.77</v>
      </c>
      <c r="W107" t="n">
        <v>0.12</v>
      </c>
      <c r="X107" t="n">
        <v>0.07000000000000001</v>
      </c>
      <c r="Y107" t="n">
        <v>0.5</v>
      </c>
      <c r="Z107" t="n">
        <v>10</v>
      </c>
    </row>
    <row r="108">
      <c r="A108" t="n">
        <v>33</v>
      </c>
      <c r="B108" t="n">
        <v>70</v>
      </c>
      <c r="C108" t="inlineStr">
        <is>
          <t xml:space="preserve">CONCLUIDO	</t>
        </is>
      </c>
      <c r="D108" t="n">
        <v>5.5384</v>
      </c>
      <c r="E108" t="n">
        <v>18.06</v>
      </c>
      <c r="F108" t="n">
        <v>15.68</v>
      </c>
      <c r="G108" t="n">
        <v>188.2</v>
      </c>
      <c r="H108" t="n">
        <v>3.19</v>
      </c>
      <c r="I108" t="n">
        <v>5</v>
      </c>
      <c r="J108" t="n">
        <v>189.33</v>
      </c>
      <c r="K108" t="n">
        <v>47.83</v>
      </c>
      <c r="L108" t="n">
        <v>34</v>
      </c>
      <c r="M108" t="n">
        <v>3</v>
      </c>
      <c r="N108" t="n">
        <v>37.5</v>
      </c>
      <c r="O108" t="n">
        <v>23584.16</v>
      </c>
      <c r="P108" t="n">
        <v>159.38</v>
      </c>
      <c r="Q108" t="n">
        <v>198.04</v>
      </c>
      <c r="R108" t="n">
        <v>30.07</v>
      </c>
      <c r="S108" t="n">
        <v>21.27</v>
      </c>
      <c r="T108" t="n">
        <v>1698.91</v>
      </c>
      <c r="U108" t="n">
        <v>0.71</v>
      </c>
      <c r="V108" t="n">
        <v>0.77</v>
      </c>
      <c r="W108" t="n">
        <v>0.12</v>
      </c>
      <c r="X108" t="n">
        <v>0.09</v>
      </c>
      <c r="Y108" t="n">
        <v>0.5</v>
      </c>
      <c r="Z108" t="n">
        <v>10</v>
      </c>
    </row>
    <row r="109">
      <c r="A109" t="n">
        <v>34</v>
      </c>
      <c r="B109" t="n">
        <v>70</v>
      </c>
      <c r="C109" t="inlineStr">
        <is>
          <t xml:space="preserve">CONCLUIDO	</t>
        </is>
      </c>
      <c r="D109" t="n">
        <v>5.5389</v>
      </c>
      <c r="E109" t="n">
        <v>18.05</v>
      </c>
      <c r="F109" t="n">
        <v>15.68</v>
      </c>
      <c r="G109" t="n">
        <v>188.18</v>
      </c>
      <c r="H109" t="n">
        <v>3.25</v>
      </c>
      <c r="I109" t="n">
        <v>5</v>
      </c>
      <c r="J109" t="n">
        <v>190.85</v>
      </c>
      <c r="K109" t="n">
        <v>47.83</v>
      </c>
      <c r="L109" t="n">
        <v>35</v>
      </c>
      <c r="M109" t="n">
        <v>3</v>
      </c>
      <c r="N109" t="n">
        <v>38.03</v>
      </c>
      <c r="O109" t="n">
        <v>23772.6</v>
      </c>
      <c r="P109" t="n">
        <v>157.98</v>
      </c>
      <c r="Q109" t="n">
        <v>198.04</v>
      </c>
      <c r="R109" t="n">
        <v>29.99</v>
      </c>
      <c r="S109" t="n">
        <v>21.27</v>
      </c>
      <c r="T109" t="n">
        <v>1660.38</v>
      </c>
      <c r="U109" t="n">
        <v>0.71</v>
      </c>
      <c r="V109" t="n">
        <v>0.77</v>
      </c>
      <c r="W109" t="n">
        <v>0.12</v>
      </c>
      <c r="X109" t="n">
        <v>0.09</v>
      </c>
      <c r="Y109" t="n">
        <v>0.5</v>
      </c>
      <c r="Z109" t="n">
        <v>10</v>
      </c>
    </row>
    <row r="110">
      <c r="A110" t="n">
        <v>35</v>
      </c>
      <c r="B110" t="n">
        <v>70</v>
      </c>
      <c r="C110" t="inlineStr">
        <is>
          <t xml:space="preserve">CONCLUIDO	</t>
        </is>
      </c>
      <c r="D110" t="n">
        <v>5.5432</v>
      </c>
      <c r="E110" t="n">
        <v>18.04</v>
      </c>
      <c r="F110" t="n">
        <v>15.67</v>
      </c>
      <c r="G110" t="n">
        <v>188.01</v>
      </c>
      <c r="H110" t="n">
        <v>3.32</v>
      </c>
      <c r="I110" t="n">
        <v>5</v>
      </c>
      <c r="J110" t="n">
        <v>192.39</v>
      </c>
      <c r="K110" t="n">
        <v>47.83</v>
      </c>
      <c r="L110" t="n">
        <v>36</v>
      </c>
      <c r="M110" t="n">
        <v>3</v>
      </c>
      <c r="N110" t="n">
        <v>38.56</v>
      </c>
      <c r="O110" t="n">
        <v>23961.75</v>
      </c>
      <c r="P110" t="n">
        <v>155.52</v>
      </c>
      <c r="Q110" t="n">
        <v>198.04</v>
      </c>
      <c r="R110" t="n">
        <v>29.54</v>
      </c>
      <c r="S110" t="n">
        <v>21.27</v>
      </c>
      <c r="T110" t="n">
        <v>1430.61</v>
      </c>
      <c r="U110" t="n">
        <v>0.72</v>
      </c>
      <c r="V110" t="n">
        <v>0.77</v>
      </c>
      <c r="W110" t="n">
        <v>0.12</v>
      </c>
      <c r="X110" t="n">
        <v>0.07000000000000001</v>
      </c>
      <c r="Y110" t="n">
        <v>0.5</v>
      </c>
      <c r="Z110" t="n">
        <v>10</v>
      </c>
    </row>
    <row r="111">
      <c r="A111" t="n">
        <v>36</v>
      </c>
      <c r="B111" t="n">
        <v>70</v>
      </c>
      <c r="C111" t="inlineStr">
        <is>
          <t xml:space="preserve">CONCLUIDO	</t>
        </is>
      </c>
      <c r="D111" t="n">
        <v>5.5544</v>
      </c>
      <c r="E111" t="n">
        <v>18</v>
      </c>
      <c r="F111" t="n">
        <v>15.66</v>
      </c>
      <c r="G111" t="n">
        <v>234.9</v>
      </c>
      <c r="H111" t="n">
        <v>3.39</v>
      </c>
      <c r="I111" t="n">
        <v>4</v>
      </c>
      <c r="J111" t="n">
        <v>193.93</v>
      </c>
      <c r="K111" t="n">
        <v>47.83</v>
      </c>
      <c r="L111" t="n">
        <v>37</v>
      </c>
      <c r="M111" t="n">
        <v>1</v>
      </c>
      <c r="N111" t="n">
        <v>39.1</v>
      </c>
      <c r="O111" t="n">
        <v>24151.64</v>
      </c>
      <c r="P111" t="n">
        <v>154.21</v>
      </c>
      <c r="Q111" t="n">
        <v>198.05</v>
      </c>
      <c r="R111" t="n">
        <v>29.27</v>
      </c>
      <c r="S111" t="n">
        <v>21.27</v>
      </c>
      <c r="T111" t="n">
        <v>1305.11</v>
      </c>
      <c r="U111" t="n">
        <v>0.73</v>
      </c>
      <c r="V111" t="n">
        <v>0.77</v>
      </c>
      <c r="W111" t="n">
        <v>0.12</v>
      </c>
      <c r="X111" t="n">
        <v>0.07000000000000001</v>
      </c>
      <c r="Y111" t="n">
        <v>0.5</v>
      </c>
      <c r="Z111" t="n">
        <v>10</v>
      </c>
    </row>
    <row r="112">
      <c r="A112" t="n">
        <v>37</v>
      </c>
      <c r="B112" t="n">
        <v>70</v>
      </c>
      <c r="C112" t="inlineStr">
        <is>
          <t xml:space="preserve">CONCLUIDO	</t>
        </is>
      </c>
      <c r="D112" t="n">
        <v>5.5561</v>
      </c>
      <c r="E112" t="n">
        <v>18</v>
      </c>
      <c r="F112" t="n">
        <v>15.65</v>
      </c>
      <c r="G112" t="n">
        <v>234.82</v>
      </c>
      <c r="H112" t="n">
        <v>3.45</v>
      </c>
      <c r="I112" t="n">
        <v>4</v>
      </c>
      <c r="J112" t="n">
        <v>195.47</v>
      </c>
      <c r="K112" t="n">
        <v>47.83</v>
      </c>
      <c r="L112" t="n">
        <v>38</v>
      </c>
      <c r="M112" t="n">
        <v>0</v>
      </c>
      <c r="N112" t="n">
        <v>39.64</v>
      </c>
      <c r="O112" t="n">
        <v>24342.26</v>
      </c>
      <c r="P112" t="n">
        <v>155.3</v>
      </c>
      <c r="Q112" t="n">
        <v>198.04</v>
      </c>
      <c r="R112" t="n">
        <v>29.02</v>
      </c>
      <c r="S112" t="n">
        <v>21.27</v>
      </c>
      <c r="T112" t="n">
        <v>1177.62</v>
      </c>
      <c r="U112" t="n">
        <v>0.73</v>
      </c>
      <c r="V112" t="n">
        <v>0.77</v>
      </c>
      <c r="W112" t="n">
        <v>0.12</v>
      </c>
      <c r="X112" t="n">
        <v>0.06</v>
      </c>
      <c r="Y112" t="n">
        <v>0.5</v>
      </c>
      <c r="Z112" t="n">
        <v>10</v>
      </c>
    </row>
    <row r="113">
      <c r="A113" t="n">
        <v>0</v>
      </c>
      <c r="B113" t="n">
        <v>90</v>
      </c>
      <c r="C113" t="inlineStr">
        <is>
          <t xml:space="preserve">CONCLUIDO	</t>
        </is>
      </c>
      <c r="D113" t="n">
        <v>3.5467</v>
      </c>
      <c r="E113" t="n">
        <v>28.2</v>
      </c>
      <c r="F113" t="n">
        <v>19.3</v>
      </c>
      <c r="G113" t="n">
        <v>6.36</v>
      </c>
      <c r="H113" t="n">
        <v>0.1</v>
      </c>
      <c r="I113" t="n">
        <v>182</v>
      </c>
      <c r="J113" t="n">
        <v>176.73</v>
      </c>
      <c r="K113" t="n">
        <v>52.44</v>
      </c>
      <c r="L113" t="n">
        <v>1</v>
      </c>
      <c r="M113" t="n">
        <v>180</v>
      </c>
      <c r="N113" t="n">
        <v>33.29</v>
      </c>
      <c r="O113" t="n">
        <v>22031.19</v>
      </c>
      <c r="P113" t="n">
        <v>252.34</v>
      </c>
      <c r="Q113" t="n">
        <v>198.09</v>
      </c>
      <c r="R113" t="n">
        <v>143.26</v>
      </c>
      <c r="S113" t="n">
        <v>21.27</v>
      </c>
      <c r="T113" t="n">
        <v>57405.9</v>
      </c>
      <c r="U113" t="n">
        <v>0.15</v>
      </c>
      <c r="V113" t="n">
        <v>0.63</v>
      </c>
      <c r="W113" t="n">
        <v>0.39</v>
      </c>
      <c r="X113" t="n">
        <v>3.71</v>
      </c>
      <c r="Y113" t="n">
        <v>0.5</v>
      </c>
      <c r="Z113" t="n">
        <v>10</v>
      </c>
    </row>
    <row r="114">
      <c r="A114" t="n">
        <v>1</v>
      </c>
      <c r="B114" t="n">
        <v>90</v>
      </c>
      <c r="C114" t="inlineStr">
        <is>
          <t xml:space="preserve">CONCLUIDO	</t>
        </is>
      </c>
      <c r="D114" t="n">
        <v>4.4297</v>
      </c>
      <c r="E114" t="n">
        <v>22.57</v>
      </c>
      <c r="F114" t="n">
        <v>17.24</v>
      </c>
      <c r="G114" t="n">
        <v>12.61</v>
      </c>
      <c r="H114" t="n">
        <v>0.2</v>
      </c>
      <c r="I114" t="n">
        <v>82</v>
      </c>
      <c r="J114" t="n">
        <v>178.21</v>
      </c>
      <c r="K114" t="n">
        <v>52.44</v>
      </c>
      <c r="L114" t="n">
        <v>2</v>
      </c>
      <c r="M114" t="n">
        <v>80</v>
      </c>
      <c r="N114" t="n">
        <v>33.77</v>
      </c>
      <c r="O114" t="n">
        <v>22213.89</v>
      </c>
      <c r="P114" t="n">
        <v>224.7</v>
      </c>
      <c r="Q114" t="n">
        <v>198.06</v>
      </c>
      <c r="R114" t="n">
        <v>78.43000000000001</v>
      </c>
      <c r="S114" t="n">
        <v>21.27</v>
      </c>
      <c r="T114" t="n">
        <v>25495.4</v>
      </c>
      <c r="U114" t="n">
        <v>0.27</v>
      </c>
      <c r="V114" t="n">
        <v>0.7</v>
      </c>
      <c r="W114" t="n">
        <v>0.24</v>
      </c>
      <c r="X114" t="n">
        <v>1.64</v>
      </c>
      <c r="Y114" t="n">
        <v>0.5</v>
      </c>
      <c r="Z114" t="n">
        <v>10</v>
      </c>
    </row>
    <row r="115">
      <c r="A115" t="n">
        <v>2</v>
      </c>
      <c r="B115" t="n">
        <v>90</v>
      </c>
      <c r="C115" t="inlineStr">
        <is>
          <t xml:space="preserve">CONCLUIDO	</t>
        </is>
      </c>
      <c r="D115" t="n">
        <v>4.7758</v>
      </c>
      <c r="E115" t="n">
        <v>20.94</v>
      </c>
      <c r="F115" t="n">
        <v>16.63</v>
      </c>
      <c r="G115" t="n">
        <v>18.83</v>
      </c>
      <c r="H115" t="n">
        <v>0.3</v>
      </c>
      <c r="I115" t="n">
        <v>53</v>
      </c>
      <c r="J115" t="n">
        <v>179.7</v>
      </c>
      <c r="K115" t="n">
        <v>52.44</v>
      </c>
      <c r="L115" t="n">
        <v>3</v>
      </c>
      <c r="M115" t="n">
        <v>51</v>
      </c>
      <c r="N115" t="n">
        <v>34.26</v>
      </c>
      <c r="O115" t="n">
        <v>22397.24</v>
      </c>
      <c r="P115" t="n">
        <v>216.34</v>
      </c>
      <c r="Q115" t="n">
        <v>198.07</v>
      </c>
      <c r="R115" t="n">
        <v>59.56</v>
      </c>
      <c r="S115" t="n">
        <v>21.27</v>
      </c>
      <c r="T115" t="n">
        <v>16201.92</v>
      </c>
      <c r="U115" t="n">
        <v>0.36</v>
      </c>
      <c r="V115" t="n">
        <v>0.73</v>
      </c>
      <c r="W115" t="n">
        <v>0.19</v>
      </c>
      <c r="X115" t="n">
        <v>1.04</v>
      </c>
      <c r="Y115" t="n">
        <v>0.5</v>
      </c>
      <c r="Z115" t="n">
        <v>10</v>
      </c>
    </row>
    <row r="116">
      <c r="A116" t="n">
        <v>3</v>
      </c>
      <c r="B116" t="n">
        <v>90</v>
      </c>
      <c r="C116" t="inlineStr">
        <is>
          <t xml:space="preserve">CONCLUIDO	</t>
        </is>
      </c>
      <c r="D116" t="n">
        <v>4.9631</v>
      </c>
      <c r="E116" t="n">
        <v>20.15</v>
      </c>
      <c r="F116" t="n">
        <v>16.34</v>
      </c>
      <c r="G116" t="n">
        <v>25.14</v>
      </c>
      <c r="H116" t="n">
        <v>0.39</v>
      </c>
      <c r="I116" t="n">
        <v>39</v>
      </c>
      <c r="J116" t="n">
        <v>181.19</v>
      </c>
      <c r="K116" t="n">
        <v>52.44</v>
      </c>
      <c r="L116" t="n">
        <v>4</v>
      </c>
      <c r="M116" t="n">
        <v>37</v>
      </c>
      <c r="N116" t="n">
        <v>34.75</v>
      </c>
      <c r="O116" t="n">
        <v>22581.25</v>
      </c>
      <c r="P116" t="n">
        <v>212.18</v>
      </c>
      <c r="Q116" t="n">
        <v>198.04</v>
      </c>
      <c r="R116" t="n">
        <v>50.4</v>
      </c>
      <c r="S116" t="n">
        <v>21.27</v>
      </c>
      <c r="T116" t="n">
        <v>11692.65</v>
      </c>
      <c r="U116" t="n">
        <v>0.42</v>
      </c>
      <c r="V116" t="n">
        <v>0.74</v>
      </c>
      <c r="W116" t="n">
        <v>0.17</v>
      </c>
      <c r="X116" t="n">
        <v>0.75</v>
      </c>
      <c r="Y116" t="n">
        <v>0.5</v>
      </c>
      <c r="Z116" t="n">
        <v>10</v>
      </c>
    </row>
    <row r="117">
      <c r="A117" t="n">
        <v>4</v>
      </c>
      <c r="B117" t="n">
        <v>90</v>
      </c>
      <c r="C117" t="inlineStr">
        <is>
          <t xml:space="preserve">CONCLUIDO	</t>
        </is>
      </c>
      <c r="D117" t="n">
        <v>5.0509</v>
      </c>
      <c r="E117" t="n">
        <v>19.8</v>
      </c>
      <c r="F117" t="n">
        <v>16.24</v>
      </c>
      <c r="G117" t="n">
        <v>30.45</v>
      </c>
      <c r="H117" t="n">
        <v>0.49</v>
      </c>
      <c r="I117" t="n">
        <v>32</v>
      </c>
      <c r="J117" t="n">
        <v>182.69</v>
      </c>
      <c r="K117" t="n">
        <v>52.44</v>
      </c>
      <c r="L117" t="n">
        <v>5</v>
      </c>
      <c r="M117" t="n">
        <v>30</v>
      </c>
      <c r="N117" t="n">
        <v>35.25</v>
      </c>
      <c r="O117" t="n">
        <v>22766.06</v>
      </c>
      <c r="P117" t="n">
        <v>210.37</v>
      </c>
      <c r="Q117" t="n">
        <v>198.04</v>
      </c>
      <c r="R117" t="n">
        <v>47.47</v>
      </c>
      <c r="S117" t="n">
        <v>21.27</v>
      </c>
      <c r="T117" t="n">
        <v>10262.77</v>
      </c>
      <c r="U117" t="n">
        <v>0.45</v>
      </c>
      <c r="V117" t="n">
        <v>0.75</v>
      </c>
      <c r="W117" t="n">
        <v>0.16</v>
      </c>
      <c r="X117" t="n">
        <v>0.65</v>
      </c>
      <c r="Y117" t="n">
        <v>0.5</v>
      </c>
      <c r="Z117" t="n">
        <v>10</v>
      </c>
    </row>
    <row r="118">
      <c r="A118" t="n">
        <v>5</v>
      </c>
      <c r="B118" t="n">
        <v>90</v>
      </c>
      <c r="C118" t="inlineStr">
        <is>
          <t xml:space="preserve">CONCLUIDO	</t>
        </is>
      </c>
      <c r="D118" t="n">
        <v>5.1428</v>
      </c>
      <c r="E118" t="n">
        <v>19.44</v>
      </c>
      <c r="F118" t="n">
        <v>16.1</v>
      </c>
      <c r="G118" t="n">
        <v>37.15</v>
      </c>
      <c r="H118" t="n">
        <v>0.58</v>
      </c>
      <c r="I118" t="n">
        <v>26</v>
      </c>
      <c r="J118" t="n">
        <v>184.19</v>
      </c>
      <c r="K118" t="n">
        <v>52.44</v>
      </c>
      <c r="L118" t="n">
        <v>6</v>
      </c>
      <c r="M118" t="n">
        <v>24</v>
      </c>
      <c r="N118" t="n">
        <v>35.75</v>
      </c>
      <c r="O118" t="n">
        <v>22951.43</v>
      </c>
      <c r="P118" t="n">
        <v>208.22</v>
      </c>
      <c r="Q118" t="n">
        <v>198.04</v>
      </c>
      <c r="R118" t="n">
        <v>43.08</v>
      </c>
      <c r="S118" t="n">
        <v>21.27</v>
      </c>
      <c r="T118" t="n">
        <v>8100.02</v>
      </c>
      <c r="U118" t="n">
        <v>0.49</v>
      </c>
      <c r="V118" t="n">
        <v>0.75</v>
      </c>
      <c r="W118" t="n">
        <v>0.15</v>
      </c>
      <c r="X118" t="n">
        <v>0.51</v>
      </c>
      <c r="Y118" t="n">
        <v>0.5</v>
      </c>
      <c r="Z118" t="n">
        <v>10</v>
      </c>
    </row>
    <row r="119">
      <c r="A119" t="n">
        <v>6</v>
      </c>
      <c r="B119" t="n">
        <v>90</v>
      </c>
      <c r="C119" t="inlineStr">
        <is>
          <t xml:space="preserve">CONCLUIDO	</t>
        </is>
      </c>
      <c r="D119" t="n">
        <v>5.1865</v>
      </c>
      <c r="E119" t="n">
        <v>19.28</v>
      </c>
      <c r="F119" t="n">
        <v>16.04</v>
      </c>
      <c r="G119" t="n">
        <v>41.85</v>
      </c>
      <c r="H119" t="n">
        <v>0.67</v>
      </c>
      <c r="I119" t="n">
        <v>23</v>
      </c>
      <c r="J119" t="n">
        <v>185.7</v>
      </c>
      <c r="K119" t="n">
        <v>52.44</v>
      </c>
      <c r="L119" t="n">
        <v>7</v>
      </c>
      <c r="M119" t="n">
        <v>21</v>
      </c>
      <c r="N119" t="n">
        <v>36.26</v>
      </c>
      <c r="O119" t="n">
        <v>23137.49</v>
      </c>
      <c r="P119" t="n">
        <v>206.87</v>
      </c>
      <c r="Q119" t="n">
        <v>198.05</v>
      </c>
      <c r="R119" t="n">
        <v>41.26</v>
      </c>
      <c r="S119" t="n">
        <v>21.27</v>
      </c>
      <c r="T119" t="n">
        <v>7203.64</v>
      </c>
      <c r="U119" t="n">
        <v>0.52</v>
      </c>
      <c r="V119" t="n">
        <v>0.76</v>
      </c>
      <c r="W119" t="n">
        <v>0.14</v>
      </c>
      <c r="X119" t="n">
        <v>0.45</v>
      </c>
      <c r="Y119" t="n">
        <v>0.5</v>
      </c>
      <c r="Z119" t="n">
        <v>10</v>
      </c>
    </row>
    <row r="120">
      <c r="A120" t="n">
        <v>7</v>
      </c>
      <c r="B120" t="n">
        <v>90</v>
      </c>
      <c r="C120" t="inlineStr">
        <is>
          <t xml:space="preserve">CONCLUIDO	</t>
        </is>
      </c>
      <c r="D120" t="n">
        <v>5.2332</v>
      </c>
      <c r="E120" t="n">
        <v>19.11</v>
      </c>
      <c r="F120" t="n">
        <v>15.98</v>
      </c>
      <c r="G120" t="n">
        <v>47.93</v>
      </c>
      <c r="H120" t="n">
        <v>0.76</v>
      </c>
      <c r="I120" t="n">
        <v>20</v>
      </c>
      <c r="J120" t="n">
        <v>187.22</v>
      </c>
      <c r="K120" t="n">
        <v>52.44</v>
      </c>
      <c r="L120" t="n">
        <v>8</v>
      </c>
      <c r="M120" t="n">
        <v>18</v>
      </c>
      <c r="N120" t="n">
        <v>36.78</v>
      </c>
      <c r="O120" t="n">
        <v>23324.24</v>
      </c>
      <c r="P120" t="n">
        <v>205.98</v>
      </c>
      <c r="Q120" t="n">
        <v>198.04</v>
      </c>
      <c r="R120" t="n">
        <v>39.1</v>
      </c>
      <c r="S120" t="n">
        <v>21.27</v>
      </c>
      <c r="T120" t="n">
        <v>6135.65</v>
      </c>
      <c r="U120" t="n">
        <v>0.54</v>
      </c>
      <c r="V120" t="n">
        <v>0.76</v>
      </c>
      <c r="W120" t="n">
        <v>0.14</v>
      </c>
      <c r="X120" t="n">
        <v>0.38</v>
      </c>
      <c r="Y120" t="n">
        <v>0.5</v>
      </c>
      <c r="Z120" t="n">
        <v>10</v>
      </c>
    </row>
    <row r="121">
      <c r="A121" t="n">
        <v>8</v>
      </c>
      <c r="B121" t="n">
        <v>90</v>
      </c>
      <c r="C121" t="inlineStr">
        <is>
          <t xml:space="preserve">CONCLUIDO	</t>
        </is>
      </c>
      <c r="D121" t="n">
        <v>5.2584</v>
      </c>
      <c r="E121" t="n">
        <v>19.02</v>
      </c>
      <c r="F121" t="n">
        <v>15.96</v>
      </c>
      <c r="G121" t="n">
        <v>53.19</v>
      </c>
      <c r="H121" t="n">
        <v>0.85</v>
      </c>
      <c r="I121" t="n">
        <v>18</v>
      </c>
      <c r="J121" t="n">
        <v>188.74</v>
      </c>
      <c r="K121" t="n">
        <v>52.44</v>
      </c>
      <c r="L121" t="n">
        <v>9</v>
      </c>
      <c r="M121" t="n">
        <v>16</v>
      </c>
      <c r="N121" t="n">
        <v>37.3</v>
      </c>
      <c r="O121" t="n">
        <v>23511.69</v>
      </c>
      <c r="P121" t="n">
        <v>205.43</v>
      </c>
      <c r="Q121" t="n">
        <v>198.05</v>
      </c>
      <c r="R121" t="n">
        <v>38.61</v>
      </c>
      <c r="S121" t="n">
        <v>21.27</v>
      </c>
      <c r="T121" t="n">
        <v>5904.69</v>
      </c>
      <c r="U121" t="n">
        <v>0.55</v>
      </c>
      <c r="V121" t="n">
        <v>0.76</v>
      </c>
      <c r="W121" t="n">
        <v>0.14</v>
      </c>
      <c r="X121" t="n">
        <v>0.36</v>
      </c>
      <c r="Y121" t="n">
        <v>0.5</v>
      </c>
      <c r="Z121" t="n">
        <v>10</v>
      </c>
    </row>
    <row r="122">
      <c r="A122" t="n">
        <v>9</v>
      </c>
      <c r="B122" t="n">
        <v>90</v>
      </c>
      <c r="C122" t="inlineStr">
        <is>
          <t xml:space="preserve">CONCLUIDO	</t>
        </is>
      </c>
      <c r="D122" t="n">
        <v>5.2944</v>
      </c>
      <c r="E122" t="n">
        <v>18.89</v>
      </c>
      <c r="F122" t="n">
        <v>15.9</v>
      </c>
      <c r="G122" t="n">
        <v>59.62</v>
      </c>
      <c r="H122" t="n">
        <v>0.93</v>
      </c>
      <c r="I122" t="n">
        <v>16</v>
      </c>
      <c r="J122" t="n">
        <v>190.26</v>
      </c>
      <c r="K122" t="n">
        <v>52.44</v>
      </c>
      <c r="L122" t="n">
        <v>10</v>
      </c>
      <c r="M122" t="n">
        <v>14</v>
      </c>
      <c r="N122" t="n">
        <v>37.82</v>
      </c>
      <c r="O122" t="n">
        <v>23699.85</v>
      </c>
      <c r="P122" t="n">
        <v>204.02</v>
      </c>
      <c r="Q122" t="n">
        <v>198.04</v>
      </c>
      <c r="R122" t="n">
        <v>36.7</v>
      </c>
      <c r="S122" t="n">
        <v>21.27</v>
      </c>
      <c r="T122" t="n">
        <v>4958.88</v>
      </c>
      <c r="U122" t="n">
        <v>0.58</v>
      </c>
      <c r="V122" t="n">
        <v>0.76</v>
      </c>
      <c r="W122" t="n">
        <v>0.13</v>
      </c>
      <c r="X122" t="n">
        <v>0.3</v>
      </c>
      <c r="Y122" t="n">
        <v>0.5</v>
      </c>
      <c r="Z122" t="n">
        <v>10</v>
      </c>
    </row>
    <row r="123">
      <c r="A123" t="n">
        <v>10</v>
      </c>
      <c r="B123" t="n">
        <v>90</v>
      </c>
      <c r="C123" t="inlineStr">
        <is>
          <t xml:space="preserve">CONCLUIDO	</t>
        </is>
      </c>
      <c r="D123" t="n">
        <v>5.3086</v>
      </c>
      <c r="E123" t="n">
        <v>18.84</v>
      </c>
      <c r="F123" t="n">
        <v>15.88</v>
      </c>
      <c r="G123" t="n">
        <v>63.53</v>
      </c>
      <c r="H123" t="n">
        <v>1.02</v>
      </c>
      <c r="I123" t="n">
        <v>15</v>
      </c>
      <c r="J123" t="n">
        <v>191.79</v>
      </c>
      <c r="K123" t="n">
        <v>52.44</v>
      </c>
      <c r="L123" t="n">
        <v>11</v>
      </c>
      <c r="M123" t="n">
        <v>13</v>
      </c>
      <c r="N123" t="n">
        <v>38.35</v>
      </c>
      <c r="O123" t="n">
        <v>23888.73</v>
      </c>
      <c r="P123" t="n">
        <v>203.4</v>
      </c>
      <c r="Q123" t="n">
        <v>198.05</v>
      </c>
      <c r="R123" t="n">
        <v>36.34</v>
      </c>
      <c r="S123" t="n">
        <v>21.27</v>
      </c>
      <c r="T123" t="n">
        <v>4784.16</v>
      </c>
      <c r="U123" t="n">
        <v>0.59</v>
      </c>
      <c r="V123" t="n">
        <v>0.76</v>
      </c>
      <c r="W123" t="n">
        <v>0.13</v>
      </c>
      <c r="X123" t="n">
        <v>0.29</v>
      </c>
      <c r="Y123" t="n">
        <v>0.5</v>
      </c>
      <c r="Z123" t="n">
        <v>10</v>
      </c>
    </row>
    <row r="124">
      <c r="A124" t="n">
        <v>11</v>
      </c>
      <c r="B124" t="n">
        <v>90</v>
      </c>
      <c r="C124" t="inlineStr">
        <is>
          <t xml:space="preserve">CONCLUIDO	</t>
        </is>
      </c>
      <c r="D124" t="n">
        <v>5.3241</v>
      </c>
      <c r="E124" t="n">
        <v>18.78</v>
      </c>
      <c r="F124" t="n">
        <v>15.86</v>
      </c>
      <c r="G124" t="n">
        <v>67.98999999999999</v>
      </c>
      <c r="H124" t="n">
        <v>1.1</v>
      </c>
      <c r="I124" t="n">
        <v>14</v>
      </c>
      <c r="J124" t="n">
        <v>193.33</v>
      </c>
      <c r="K124" t="n">
        <v>52.44</v>
      </c>
      <c r="L124" t="n">
        <v>12</v>
      </c>
      <c r="M124" t="n">
        <v>12</v>
      </c>
      <c r="N124" t="n">
        <v>38.89</v>
      </c>
      <c r="O124" t="n">
        <v>24078.33</v>
      </c>
      <c r="P124" t="n">
        <v>203.22</v>
      </c>
      <c r="Q124" t="n">
        <v>198.05</v>
      </c>
      <c r="R124" t="n">
        <v>35.72</v>
      </c>
      <c r="S124" t="n">
        <v>21.27</v>
      </c>
      <c r="T124" t="n">
        <v>4478.93</v>
      </c>
      <c r="U124" t="n">
        <v>0.6</v>
      </c>
      <c r="V124" t="n">
        <v>0.76</v>
      </c>
      <c r="W124" t="n">
        <v>0.13</v>
      </c>
      <c r="X124" t="n">
        <v>0.27</v>
      </c>
      <c r="Y124" t="n">
        <v>0.5</v>
      </c>
      <c r="Z124" t="n">
        <v>10</v>
      </c>
    </row>
    <row r="125">
      <c r="A125" t="n">
        <v>12</v>
      </c>
      <c r="B125" t="n">
        <v>90</v>
      </c>
      <c r="C125" t="inlineStr">
        <is>
          <t xml:space="preserve">CONCLUIDO	</t>
        </is>
      </c>
      <c r="D125" t="n">
        <v>5.3478</v>
      </c>
      <c r="E125" t="n">
        <v>18.7</v>
      </c>
      <c r="F125" t="n">
        <v>15.82</v>
      </c>
      <c r="G125" t="n">
        <v>73</v>
      </c>
      <c r="H125" t="n">
        <v>1.18</v>
      </c>
      <c r="I125" t="n">
        <v>13</v>
      </c>
      <c r="J125" t="n">
        <v>194.88</v>
      </c>
      <c r="K125" t="n">
        <v>52.44</v>
      </c>
      <c r="L125" t="n">
        <v>13</v>
      </c>
      <c r="M125" t="n">
        <v>11</v>
      </c>
      <c r="N125" t="n">
        <v>39.43</v>
      </c>
      <c r="O125" t="n">
        <v>24268.67</v>
      </c>
      <c r="P125" t="n">
        <v>201.79</v>
      </c>
      <c r="Q125" t="n">
        <v>198.04</v>
      </c>
      <c r="R125" t="n">
        <v>34.28</v>
      </c>
      <c r="S125" t="n">
        <v>21.27</v>
      </c>
      <c r="T125" t="n">
        <v>3761.53</v>
      </c>
      <c r="U125" t="n">
        <v>0.62</v>
      </c>
      <c r="V125" t="n">
        <v>0.77</v>
      </c>
      <c r="W125" t="n">
        <v>0.12</v>
      </c>
      <c r="X125" t="n">
        <v>0.22</v>
      </c>
      <c r="Y125" t="n">
        <v>0.5</v>
      </c>
      <c r="Z125" t="n">
        <v>10</v>
      </c>
    </row>
    <row r="126">
      <c r="A126" t="n">
        <v>13</v>
      </c>
      <c r="B126" t="n">
        <v>90</v>
      </c>
      <c r="C126" t="inlineStr">
        <is>
          <t xml:space="preserve">CONCLUIDO	</t>
        </is>
      </c>
      <c r="D126" t="n">
        <v>5.3556</v>
      </c>
      <c r="E126" t="n">
        <v>18.67</v>
      </c>
      <c r="F126" t="n">
        <v>15.82</v>
      </c>
      <c r="G126" t="n">
        <v>79.12</v>
      </c>
      <c r="H126" t="n">
        <v>1.27</v>
      </c>
      <c r="I126" t="n">
        <v>12</v>
      </c>
      <c r="J126" t="n">
        <v>196.42</v>
      </c>
      <c r="K126" t="n">
        <v>52.44</v>
      </c>
      <c r="L126" t="n">
        <v>14</v>
      </c>
      <c r="M126" t="n">
        <v>10</v>
      </c>
      <c r="N126" t="n">
        <v>39.98</v>
      </c>
      <c r="O126" t="n">
        <v>24459.75</v>
      </c>
      <c r="P126" t="n">
        <v>202.09</v>
      </c>
      <c r="Q126" t="n">
        <v>198.05</v>
      </c>
      <c r="R126" t="n">
        <v>34.44</v>
      </c>
      <c r="S126" t="n">
        <v>21.27</v>
      </c>
      <c r="T126" t="n">
        <v>3850.19</v>
      </c>
      <c r="U126" t="n">
        <v>0.62</v>
      </c>
      <c r="V126" t="n">
        <v>0.77</v>
      </c>
      <c r="W126" t="n">
        <v>0.13</v>
      </c>
      <c r="X126" t="n">
        <v>0.23</v>
      </c>
      <c r="Y126" t="n">
        <v>0.5</v>
      </c>
      <c r="Z126" t="n">
        <v>10</v>
      </c>
    </row>
    <row r="127">
      <c r="A127" t="n">
        <v>14</v>
      </c>
      <c r="B127" t="n">
        <v>90</v>
      </c>
      <c r="C127" t="inlineStr">
        <is>
          <t xml:space="preserve">CONCLUIDO	</t>
        </is>
      </c>
      <c r="D127" t="n">
        <v>5.3709</v>
      </c>
      <c r="E127" t="n">
        <v>18.62</v>
      </c>
      <c r="F127" t="n">
        <v>15.81</v>
      </c>
      <c r="G127" t="n">
        <v>86.22</v>
      </c>
      <c r="H127" t="n">
        <v>1.35</v>
      </c>
      <c r="I127" t="n">
        <v>11</v>
      </c>
      <c r="J127" t="n">
        <v>197.98</v>
      </c>
      <c r="K127" t="n">
        <v>52.44</v>
      </c>
      <c r="L127" t="n">
        <v>15</v>
      </c>
      <c r="M127" t="n">
        <v>9</v>
      </c>
      <c r="N127" t="n">
        <v>40.54</v>
      </c>
      <c r="O127" t="n">
        <v>24651.58</v>
      </c>
      <c r="P127" t="n">
        <v>201.44</v>
      </c>
      <c r="Q127" t="n">
        <v>198.04</v>
      </c>
      <c r="R127" t="n">
        <v>33.9</v>
      </c>
      <c r="S127" t="n">
        <v>21.27</v>
      </c>
      <c r="T127" t="n">
        <v>3585.34</v>
      </c>
      <c r="U127" t="n">
        <v>0.63</v>
      </c>
      <c r="V127" t="n">
        <v>0.77</v>
      </c>
      <c r="W127" t="n">
        <v>0.13</v>
      </c>
      <c r="X127" t="n">
        <v>0.21</v>
      </c>
      <c r="Y127" t="n">
        <v>0.5</v>
      </c>
      <c r="Z127" t="n">
        <v>10</v>
      </c>
    </row>
    <row r="128">
      <c r="A128" t="n">
        <v>15</v>
      </c>
      <c r="B128" t="n">
        <v>90</v>
      </c>
      <c r="C128" t="inlineStr">
        <is>
          <t xml:space="preserve">CONCLUIDO	</t>
        </is>
      </c>
      <c r="D128" t="n">
        <v>5.3914</v>
      </c>
      <c r="E128" t="n">
        <v>18.55</v>
      </c>
      <c r="F128" t="n">
        <v>15.77</v>
      </c>
      <c r="G128" t="n">
        <v>94.63</v>
      </c>
      <c r="H128" t="n">
        <v>1.42</v>
      </c>
      <c r="I128" t="n">
        <v>10</v>
      </c>
      <c r="J128" t="n">
        <v>199.54</v>
      </c>
      <c r="K128" t="n">
        <v>52.44</v>
      </c>
      <c r="L128" t="n">
        <v>16</v>
      </c>
      <c r="M128" t="n">
        <v>8</v>
      </c>
      <c r="N128" t="n">
        <v>41.1</v>
      </c>
      <c r="O128" t="n">
        <v>24844.17</v>
      </c>
      <c r="P128" t="n">
        <v>200.54</v>
      </c>
      <c r="Q128" t="n">
        <v>198.04</v>
      </c>
      <c r="R128" t="n">
        <v>32.83</v>
      </c>
      <c r="S128" t="n">
        <v>21.27</v>
      </c>
      <c r="T128" t="n">
        <v>3054.13</v>
      </c>
      <c r="U128" t="n">
        <v>0.65</v>
      </c>
      <c r="V128" t="n">
        <v>0.77</v>
      </c>
      <c r="W128" t="n">
        <v>0.12</v>
      </c>
      <c r="X128" t="n">
        <v>0.18</v>
      </c>
      <c r="Y128" t="n">
        <v>0.5</v>
      </c>
      <c r="Z128" t="n">
        <v>10</v>
      </c>
    </row>
    <row r="129">
      <c r="A129" t="n">
        <v>16</v>
      </c>
      <c r="B129" t="n">
        <v>90</v>
      </c>
      <c r="C129" t="inlineStr">
        <is>
          <t xml:space="preserve">CONCLUIDO	</t>
        </is>
      </c>
      <c r="D129" t="n">
        <v>5.4038</v>
      </c>
      <c r="E129" t="n">
        <v>18.51</v>
      </c>
      <c r="F129" t="n">
        <v>15.73</v>
      </c>
      <c r="G129" t="n">
        <v>94.38</v>
      </c>
      <c r="H129" t="n">
        <v>1.5</v>
      </c>
      <c r="I129" t="n">
        <v>10</v>
      </c>
      <c r="J129" t="n">
        <v>201.11</v>
      </c>
      <c r="K129" t="n">
        <v>52.44</v>
      </c>
      <c r="L129" t="n">
        <v>17</v>
      </c>
      <c r="M129" t="n">
        <v>8</v>
      </c>
      <c r="N129" t="n">
        <v>41.67</v>
      </c>
      <c r="O129" t="n">
        <v>25037.53</v>
      </c>
      <c r="P129" t="n">
        <v>200.26</v>
      </c>
      <c r="Q129" t="n">
        <v>198.04</v>
      </c>
      <c r="R129" t="n">
        <v>31.37</v>
      </c>
      <c r="S129" t="n">
        <v>21.27</v>
      </c>
      <c r="T129" t="n">
        <v>2324.51</v>
      </c>
      <c r="U129" t="n">
        <v>0.68</v>
      </c>
      <c r="V129" t="n">
        <v>0.77</v>
      </c>
      <c r="W129" t="n">
        <v>0.12</v>
      </c>
      <c r="X129" t="n">
        <v>0.14</v>
      </c>
      <c r="Y129" t="n">
        <v>0.5</v>
      </c>
      <c r="Z129" t="n">
        <v>10</v>
      </c>
    </row>
    <row r="130">
      <c r="A130" t="n">
        <v>17</v>
      </c>
      <c r="B130" t="n">
        <v>90</v>
      </c>
      <c r="C130" t="inlineStr">
        <is>
          <t xml:space="preserve">CONCLUIDO	</t>
        </is>
      </c>
      <c r="D130" t="n">
        <v>5.4039</v>
      </c>
      <c r="E130" t="n">
        <v>18.5</v>
      </c>
      <c r="F130" t="n">
        <v>15.76</v>
      </c>
      <c r="G130" t="n">
        <v>105.1</v>
      </c>
      <c r="H130" t="n">
        <v>1.58</v>
      </c>
      <c r="I130" t="n">
        <v>9</v>
      </c>
      <c r="J130" t="n">
        <v>202.68</v>
      </c>
      <c r="K130" t="n">
        <v>52.44</v>
      </c>
      <c r="L130" t="n">
        <v>18</v>
      </c>
      <c r="M130" t="n">
        <v>7</v>
      </c>
      <c r="N130" t="n">
        <v>42.24</v>
      </c>
      <c r="O130" t="n">
        <v>25231.66</v>
      </c>
      <c r="P130" t="n">
        <v>199.65</v>
      </c>
      <c r="Q130" t="n">
        <v>198.04</v>
      </c>
      <c r="R130" t="n">
        <v>32.6</v>
      </c>
      <c r="S130" t="n">
        <v>21.27</v>
      </c>
      <c r="T130" t="n">
        <v>2943.67</v>
      </c>
      <c r="U130" t="n">
        <v>0.65</v>
      </c>
      <c r="V130" t="n">
        <v>0.77</v>
      </c>
      <c r="W130" t="n">
        <v>0.12</v>
      </c>
      <c r="X130" t="n">
        <v>0.17</v>
      </c>
      <c r="Y130" t="n">
        <v>0.5</v>
      </c>
      <c r="Z130" t="n">
        <v>10</v>
      </c>
    </row>
    <row r="131">
      <c r="A131" t="n">
        <v>18</v>
      </c>
      <c r="B131" t="n">
        <v>90</v>
      </c>
      <c r="C131" t="inlineStr">
        <is>
          <t xml:space="preserve">CONCLUIDO	</t>
        </is>
      </c>
      <c r="D131" t="n">
        <v>5.4042</v>
      </c>
      <c r="E131" t="n">
        <v>18.5</v>
      </c>
      <c r="F131" t="n">
        <v>15.76</v>
      </c>
      <c r="G131" t="n">
        <v>105.09</v>
      </c>
      <c r="H131" t="n">
        <v>1.65</v>
      </c>
      <c r="I131" t="n">
        <v>9</v>
      </c>
      <c r="J131" t="n">
        <v>204.26</v>
      </c>
      <c r="K131" t="n">
        <v>52.44</v>
      </c>
      <c r="L131" t="n">
        <v>19</v>
      </c>
      <c r="M131" t="n">
        <v>7</v>
      </c>
      <c r="N131" t="n">
        <v>42.82</v>
      </c>
      <c r="O131" t="n">
        <v>25426.72</v>
      </c>
      <c r="P131" t="n">
        <v>200.16</v>
      </c>
      <c r="Q131" t="n">
        <v>198.04</v>
      </c>
      <c r="R131" t="n">
        <v>32.59</v>
      </c>
      <c r="S131" t="n">
        <v>21.27</v>
      </c>
      <c r="T131" t="n">
        <v>2936.42</v>
      </c>
      <c r="U131" t="n">
        <v>0.65</v>
      </c>
      <c r="V131" t="n">
        <v>0.77</v>
      </c>
      <c r="W131" t="n">
        <v>0.12</v>
      </c>
      <c r="X131" t="n">
        <v>0.17</v>
      </c>
      <c r="Y131" t="n">
        <v>0.5</v>
      </c>
      <c r="Z131" t="n">
        <v>10</v>
      </c>
    </row>
    <row r="132">
      <c r="A132" t="n">
        <v>19</v>
      </c>
      <c r="B132" t="n">
        <v>90</v>
      </c>
      <c r="C132" t="inlineStr">
        <is>
          <t xml:space="preserve">CONCLUIDO	</t>
        </is>
      </c>
      <c r="D132" t="n">
        <v>5.4058</v>
      </c>
      <c r="E132" t="n">
        <v>18.5</v>
      </c>
      <c r="F132" t="n">
        <v>15.76</v>
      </c>
      <c r="G132" t="n">
        <v>105.05</v>
      </c>
      <c r="H132" t="n">
        <v>1.73</v>
      </c>
      <c r="I132" t="n">
        <v>9</v>
      </c>
      <c r="J132" t="n">
        <v>205.85</v>
      </c>
      <c r="K132" t="n">
        <v>52.44</v>
      </c>
      <c r="L132" t="n">
        <v>20</v>
      </c>
      <c r="M132" t="n">
        <v>7</v>
      </c>
      <c r="N132" t="n">
        <v>43.41</v>
      </c>
      <c r="O132" t="n">
        <v>25622.45</v>
      </c>
      <c r="P132" t="n">
        <v>199.14</v>
      </c>
      <c r="Q132" t="n">
        <v>198.04</v>
      </c>
      <c r="R132" t="n">
        <v>32.4</v>
      </c>
      <c r="S132" t="n">
        <v>21.27</v>
      </c>
      <c r="T132" t="n">
        <v>2843.5</v>
      </c>
      <c r="U132" t="n">
        <v>0.66</v>
      </c>
      <c r="V132" t="n">
        <v>0.77</v>
      </c>
      <c r="W132" t="n">
        <v>0.12</v>
      </c>
      <c r="X132" t="n">
        <v>0.16</v>
      </c>
      <c r="Y132" t="n">
        <v>0.5</v>
      </c>
      <c r="Z132" t="n">
        <v>10</v>
      </c>
    </row>
    <row r="133">
      <c r="A133" t="n">
        <v>20</v>
      </c>
      <c r="B133" t="n">
        <v>90</v>
      </c>
      <c r="C133" t="inlineStr">
        <is>
          <t xml:space="preserve">CONCLUIDO	</t>
        </is>
      </c>
      <c r="D133" t="n">
        <v>5.4336</v>
      </c>
      <c r="E133" t="n">
        <v>18.4</v>
      </c>
      <c r="F133" t="n">
        <v>15.7</v>
      </c>
      <c r="G133" t="n">
        <v>117.74</v>
      </c>
      <c r="H133" t="n">
        <v>1.8</v>
      </c>
      <c r="I133" t="n">
        <v>8</v>
      </c>
      <c r="J133" t="n">
        <v>207.45</v>
      </c>
      <c r="K133" t="n">
        <v>52.44</v>
      </c>
      <c r="L133" t="n">
        <v>21</v>
      </c>
      <c r="M133" t="n">
        <v>6</v>
      </c>
      <c r="N133" t="n">
        <v>44</v>
      </c>
      <c r="O133" t="n">
        <v>25818.99</v>
      </c>
      <c r="P133" t="n">
        <v>198.6</v>
      </c>
      <c r="Q133" t="n">
        <v>198.04</v>
      </c>
      <c r="R133" t="n">
        <v>30.39</v>
      </c>
      <c r="S133" t="n">
        <v>21.27</v>
      </c>
      <c r="T133" t="n">
        <v>1843.32</v>
      </c>
      <c r="U133" t="n">
        <v>0.7</v>
      </c>
      <c r="V133" t="n">
        <v>0.77</v>
      </c>
      <c r="W133" t="n">
        <v>0.12</v>
      </c>
      <c r="X133" t="n">
        <v>0.1</v>
      </c>
      <c r="Y133" t="n">
        <v>0.5</v>
      </c>
      <c r="Z133" t="n">
        <v>10</v>
      </c>
    </row>
    <row r="134">
      <c r="A134" t="n">
        <v>21</v>
      </c>
      <c r="B134" t="n">
        <v>90</v>
      </c>
      <c r="C134" t="inlineStr">
        <is>
          <t xml:space="preserve">CONCLUIDO	</t>
        </is>
      </c>
      <c r="D134" t="n">
        <v>5.4216</v>
      </c>
      <c r="E134" t="n">
        <v>18.44</v>
      </c>
      <c r="F134" t="n">
        <v>15.74</v>
      </c>
      <c r="G134" t="n">
        <v>118.05</v>
      </c>
      <c r="H134" t="n">
        <v>1.87</v>
      </c>
      <c r="I134" t="n">
        <v>8</v>
      </c>
      <c r="J134" t="n">
        <v>209.05</v>
      </c>
      <c r="K134" t="n">
        <v>52.44</v>
      </c>
      <c r="L134" t="n">
        <v>22</v>
      </c>
      <c r="M134" t="n">
        <v>6</v>
      </c>
      <c r="N134" t="n">
        <v>44.6</v>
      </c>
      <c r="O134" t="n">
        <v>26016.35</v>
      </c>
      <c r="P134" t="n">
        <v>198.96</v>
      </c>
      <c r="Q134" t="n">
        <v>198.05</v>
      </c>
      <c r="R134" t="n">
        <v>31.86</v>
      </c>
      <c r="S134" t="n">
        <v>21.27</v>
      </c>
      <c r="T134" t="n">
        <v>2575.63</v>
      </c>
      <c r="U134" t="n">
        <v>0.67</v>
      </c>
      <c r="V134" t="n">
        <v>0.77</v>
      </c>
      <c r="W134" t="n">
        <v>0.12</v>
      </c>
      <c r="X134" t="n">
        <v>0.15</v>
      </c>
      <c r="Y134" t="n">
        <v>0.5</v>
      </c>
      <c r="Z134" t="n">
        <v>10</v>
      </c>
    </row>
    <row r="135">
      <c r="A135" t="n">
        <v>22</v>
      </c>
      <c r="B135" t="n">
        <v>90</v>
      </c>
      <c r="C135" t="inlineStr">
        <is>
          <t xml:space="preserve">CONCLUIDO	</t>
        </is>
      </c>
      <c r="D135" t="n">
        <v>5.4206</v>
      </c>
      <c r="E135" t="n">
        <v>18.45</v>
      </c>
      <c r="F135" t="n">
        <v>15.74</v>
      </c>
      <c r="G135" t="n">
        <v>118.07</v>
      </c>
      <c r="H135" t="n">
        <v>1.94</v>
      </c>
      <c r="I135" t="n">
        <v>8</v>
      </c>
      <c r="J135" t="n">
        <v>210.65</v>
      </c>
      <c r="K135" t="n">
        <v>52.44</v>
      </c>
      <c r="L135" t="n">
        <v>23</v>
      </c>
      <c r="M135" t="n">
        <v>6</v>
      </c>
      <c r="N135" t="n">
        <v>45.21</v>
      </c>
      <c r="O135" t="n">
        <v>26214.54</v>
      </c>
      <c r="P135" t="n">
        <v>198.15</v>
      </c>
      <c r="Q135" t="n">
        <v>198.04</v>
      </c>
      <c r="R135" t="n">
        <v>31.94</v>
      </c>
      <c r="S135" t="n">
        <v>21.27</v>
      </c>
      <c r="T135" t="n">
        <v>2617.87</v>
      </c>
      <c r="U135" t="n">
        <v>0.67</v>
      </c>
      <c r="V135" t="n">
        <v>0.77</v>
      </c>
      <c r="W135" t="n">
        <v>0.12</v>
      </c>
      <c r="X135" t="n">
        <v>0.15</v>
      </c>
      <c r="Y135" t="n">
        <v>0.5</v>
      </c>
      <c r="Z135" t="n">
        <v>10</v>
      </c>
    </row>
    <row r="136">
      <c r="A136" t="n">
        <v>23</v>
      </c>
      <c r="B136" t="n">
        <v>90</v>
      </c>
      <c r="C136" t="inlineStr">
        <is>
          <t xml:space="preserve">CONCLUIDO	</t>
        </is>
      </c>
      <c r="D136" t="n">
        <v>5.4395</v>
      </c>
      <c r="E136" t="n">
        <v>18.38</v>
      </c>
      <c r="F136" t="n">
        <v>15.71</v>
      </c>
      <c r="G136" t="n">
        <v>134.7</v>
      </c>
      <c r="H136" t="n">
        <v>2.01</v>
      </c>
      <c r="I136" t="n">
        <v>7</v>
      </c>
      <c r="J136" t="n">
        <v>212.27</v>
      </c>
      <c r="K136" t="n">
        <v>52.44</v>
      </c>
      <c r="L136" t="n">
        <v>24</v>
      </c>
      <c r="M136" t="n">
        <v>5</v>
      </c>
      <c r="N136" t="n">
        <v>45.82</v>
      </c>
      <c r="O136" t="n">
        <v>26413.56</v>
      </c>
      <c r="P136" t="n">
        <v>197.26</v>
      </c>
      <c r="Q136" t="n">
        <v>198.04</v>
      </c>
      <c r="R136" t="n">
        <v>31.04</v>
      </c>
      <c r="S136" t="n">
        <v>21.27</v>
      </c>
      <c r="T136" t="n">
        <v>2171.54</v>
      </c>
      <c r="U136" t="n">
        <v>0.6899999999999999</v>
      </c>
      <c r="V136" t="n">
        <v>0.77</v>
      </c>
      <c r="W136" t="n">
        <v>0.12</v>
      </c>
      <c r="X136" t="n">
        <v>0.12</v>
      </c>
      <c r="Y136" t="n">
        <v>0.5</v>
      </c>
      <c r="Z136" t="n">
        <v>10</v>
      </c>
    </row>
    <row r="137">
      <c r="A137" t="n">
        <v>24</v>
      </c>
      <c r="B137" t="n">
        <v>90</v>
      </c>
      <c r="C137" t="inlineStr">
        <is>
          <t xml:space="preserve">CONCLUIDO	</t>
        </is>
      </c>
      <c r="D137" t="n">
        <v>5.4483</v>
      </c>
      <c r="E137" t="n">
        <v>18.35</v>
      </c>
      <c r="F137" t="n">
        <v>15.69</v>
      </c>
      <c r="G137" t="n">
        <v>134.44</v>
      </c>
      <c r="H137" t="n">
        <v>2.08</v>
      </c>
      <c r="I137" t="n">
        <v>7</v>
      </c>
      <c r="J137" t="n">
        <v>213.89</v>
      </c>
      <c r="K137" t="n">
        <v>52.44</v>
      </c>
      <c r="L137" t="n">
        <v>25</v>
      </c>
      <c r="M137" t="n">
        <v>5</v>
      </c>
      <c r="N137" t="n">
        <v>46.44</v>
      </c>
      <c r="O137" t="n">
        <v>26613.43</v>
      </c>
      <c r="P137" t="n">
        <v>197.31</v>
      </c>
      <c r="Q137" t="n">
        <v>198.04</v>
      </c>
      <c r="R137" t="n">
        <v>30.03</v>
      </c>
      <c r="S137" t="n">
        <v>21.27</v>
      </c>
      <c r="T137" t="n">
        <v>1668.08</v>
      </c>
      <c r="U137" t="n">
        <v>0.71</v>
      </c>
      <c r="V137" t="n">
        <v>0.77</v>
      </c>
      <c r="W137" t="n">
        <v>0.12</v>
      </c>
      <c r="X137" t="n">
        <v>0.09</v>
      </c>
      <c r="Y137" t="n">
        <v>0.5</v>
      </c>
      <c r="Z137" t="n">
        <v>10</v>
      </c>
    </row>
    <row r="138">
      <c r="A138" t="n">
        <v>25</v>
      </c>
      <c r="B138" t="n">
        <v>90</v>
      </c>
      <c r="C138" t="inlineStr">
        <is>
          <t xml:space="preserve">CONCLUIDO	</t>
        </is>
      </c>
      <c r="D138" t="n">
        <v>5.4387</v>
      </c>
      <c r="E138" t="n">
        <v>18.39</v>
      </c>
      <c r="F138" t="n">
        <v>15.72</v>
      </c>
      <c r="G138" t="n">
        <v>134.72</v>
      </c>
      <c r="H138" t="n">
        <v>2.14</v>
      </c>
      <c r="I138" t="n">
        <v>7</v>
      </c>
      <c r="J138" t="n">
        <v>215.51</v>
      </c>
      <c r="K138" t="n">
        <v>52.44</v>
      </c>
      <c r="L138" t="n">
        <v>26</v>
      </c>
      <c r="M138" t="n">
        <v>5</v>
      </c>
      <c r="N138" t="n">
        <v>47.07</v>
      </c>
      <c r="O138" t="n">
        <v>26814.17</v>
      </c>
      <c r="P138" t="n">
        <v>197.74</v>
      </c>
      <c r="Q138" t="n">
        <v>198.04</v>
      </c>
      <c r="R138" t="n">
        <v>31.11</v>
      </c>
      <c r="S138" t="n">
        <v>21.27</v>
      </c>
      <c r="T138" t="n">
        <v>2208.37</v>
      </c>
      <c r="U138" t="n">
        <v>0.68</v>
      </c>
      <c r="V138" t="n">
        <v>0.77</v>
      </c>
      <c r="W138" t="n">
        <v>0.12</v>
      </c>
      <c r="X138" t="n">
        <v>0.12</v>
      </c>
      <c r="Y138" t="n">
        <v>0.5</v>
      </c>
      <c r="Z138" t="n">
        <v>10</v>
      </c>
    </row>
    <row r="139">
      <c r="A139" t="n">
        <v>26</v>
      </c>
      <c r="B139" t="n">
        <v>90</v>
      </c>
      <c r="C139" t="inlineStr">
        <is>
          <t xml:space="preserve">CONCLUIDO	</t>
        </is>
      </c>
      <c r="D139" t="n">
        <v>5.4358</v>
      </c>
      <c r="E139" t="n">
        <v>18.4</v>
      </c>
      <c r="F139" t="n">
        <v>15.73</v>
      </c>
      <c r="G139" t="n">
        <v>134.8</v>
      </c>
      <c r="H139" t="n">
        <v>2.21</v>
      </c>
      <c r="I139" t="n">
        <v>7</v>
      </c>
      <c r="J139" t="n">
        <v>217.15</v>
      </c>
      <c r="K139" t="n">
        <v>52.44</v>
      </c>
      <c r="L139" t="n">
        <v>27</v>
      </c>
      <c r="M139" t="n">
        <v>5</v>
      </c>
      <c r="N139" t="n">
        <v>47.71</v>
      </c>
      <c r="O139" t="n">
        <v>27015.77</v>
      </c>
      <c r="P139" t="n">
        <v>197.06</v>
      </c>
      <c r="Q139" t="n">
        <v>198.04</v>
      </c>
      <c r="R139" t="n">
        <v>31.43</v>
      </c>
      <c r="S139" t="n">
        <v>21.27</v>
      </c>
      <c r="T139" t="n">
        <v>2369.38</v>
      </c>
      <c r="U139" t="n">
        <v>0.68</v>
      </c>
      <c r="V139" t="n">
        <v>0.77</v>
      </c>
      <c r="W139" t="n">
        <v>0.12</v>
      </c>
      <c r="X139" t="n">
        <v>0.13</v>
      </c>
      <c r="Y139" t="n">
        <v>0.5</v>
      </c>
      <c r="Z139" t="n">
        <v>10</v>
      </c>
    </row>
    <row r="140">
      <c r="A140" t="n">
        <v>27</v>
      </c>
      <c r="B140" t="n">
        <v>90</v>
      </c>
      <c r="C140" t="inlineStr">
        <is>
          <t xml:space="preserve">CONCLUIDO	</t>
        </is>
      </c>
      <c r="D140" t="n">
        <v>5.4562</v>
      </c>
      <c r="E140" t="n">
        <v>18.33</v>
      </c>
      <c r="F140" t="n">
        <v>15.69</v>
      </c>
      <c r="G140" t="n">
        <v>156.94</v>
      </c>
      <c r="H140" t="n">
        <v>2.27</v>
      </c>
      <c r="I140" t="n">
        <v>6</v>
      </c>
      <c r="J140" t="n">
        <v>218.79</v>
      </c>
      <c r="K140" t="n">
        <v>52.44</v>
      </c>
      <c r="L140" t="n">
        <v>28</v>
      </c>
      <c r="M140" t="n">
        <v>4</v>
      </c>
      <c r="N140" t="n">
        <v>48.35</v>
      </c>
      <c r="O140" t="n">
        <v>27218.26</v>
      </c>
      <c r="P140" t="n">
        <v>195.54</v>
      </c>
      <c r="Q140" t="n">
        <v>198.04</v>
      </c>
      <c r="R140" t="n">
        <v>30.38</v>
      </c>
      <c r="S140" t="n">
        <v>21.27</v>
      </c>
      <c r="T140" t="n">
        <v>1847.21</v>
      </c>
      <c r="U140" t="n">
        <v>0.7</v>
      </c>
      <c r="V140" t="n">
        <v>0.77</v>
      </c>
      <c r="W140" t="n">
        <v>0.12</v>
      </c>
      <c r="X140" t="n">
        <v>0.1</v>
      </c>
      <c r="Y140" t="n">
        <v>0.5</v>
      </c>
      <c r="Z140" t="n">
        <v>10</v>
      </c>
    </row>
    <row r="141">
      <c r="A141" t="n">
        <v>28</v>
      </c>
      <c r="B141" t="n">
        <v>90</v>
      </c>
      <c r="C141" t="inlineStr">
        <is>
          <t xml:space="preserve">CONCLUIDO	</t>
        </is>
      </c>
      <c r="D141" t="n">
        <v>5.4636</v>
      </c>
      <c r="E141" t="n">
        <v>18.3</v>
      </c>
      <c r="F141" t="n">
        <v>15.67</v>
      </c>
      <c r="G141" t="n">
        <v>156.69</v>
      </c>
      <c r="H141" t="n">
        <v>2.34</v>
      </c>
      <c r="I141" t="n">
        <v>6</v>
      </c>
      <c r="J141" t="n">
        <v>220.44</v>
      </c>
      <c r="K141" t="n">
        <v>52.44</v>
      </c>
      <c r="L141" t="n">
        <v>29</v>
      </c>
      <c r="M141" t="n">
        <v>4</v>
      </c>
      <c r="N141" t="n">
        <v>49</v>
      </c>
      <c r="O141" t="n">
        <v>27421.64</v>
      </c>
      <c r="P141" t="n">
        <v>195.84</v>
      </c>
      <c r="Q141" t="n">
        <v>198.05</v>
      </c>
      <c r="R141" t="n">
        <v>29.57</v>
      </c>
      <c r="S141" t="n">
        <v>21.27</v>
      </c>
      <c r="T141" t="n">
        <v>1440.73</v>
      </c>
      <c r="U141" t="n">
        <v>0.72</v>
      </c>
      <c r="V141" t="n">
        <v>0.77</v>
      </c>
      <c r="W141" t="n">
        <v>0.12</v>
      </c>
      <c r="X141" t="n">
        <v>0.07000000000000001</v>
      </c>
      <c r="Y141" t="n">
        <v>0.5</v>
      </c>
      <c r="Z141" t="n">
        <v>10</v>
      </c>
    </row>
    <row r="142">
      <c r="A142" t="n">
        <v>29</v>
      </c>
      <c r="B142" t="n">
        <v>90</v>
      </c>
      <c r="C142" t="inlineStr">
        <is>
          <t xml:space="preserve">CONCLUIDO	</t>
        </is>
      </c>
      <c r="D142" t="n">
        <v>5.4557</v>
      </c>
      <c r="E142" t="n">
        <v>18.33</v>
      </c>
      <c r="F142" t="n">
        <v>15.7</v>
      </c>
      <c r="G142" t="n">
        <v>156.96</v>
      </c>
      <c r="H142" t="n">
        <v>2.4</v>
      </c>
      <c r="I142" t="n">
        <v>6</v>
      </c>
      <c r="J142" t="n">
        <v>222.1</v>
      </c>
      <c r="K142" t="n">
        <v>52.44</v>
      </c>
      <c r="L142" t="n">
        <v>30</v>
      </c>
      <c r="M142" t="n">
        <v>4</v>
      </c>
      <c r="N142" t="n">
        <v>49.65</v>
      </c>
      <c r="O142" t="n">
        <v>27625.93</v>
      </c>
      <c r="P142" t="n">
        <v>196.5</v>
      </c>
      <c r="Q142" t="n">
        <v>198.04</v>
      </c>
      <c r="R142" t="n">
        <v>30.41</v>
      </c>
      <c r="S142" t="n">
        <v>21.27</v>
      </c>
      <c r="T142" t="n">
        <v>1861.18</v>
      </c>
      <c r="U142" t="n">
        <v>0.7</v>
      </c>
      <c r="V142" t="n">
        <v>0.77</v>
      </c>
      <c r="W142" t="n">
        <v>0.12</v>
      </c>
      <c r="X142" t="n">
        <v>0.1</v>
      </c>
      <c r="Y142" t="n">
        <v>0.5</v>
      </c>
      <c r="Z142" t="n">
        <v>10</v>
      </c>
    </row>
    <row r="143">
      <c r="A143" t="n">
        <v>30</v>
      </c>
      <c r="B143" t="n">
        <v>90</v>
      </c>
      <c r="C143" t="inlineStr">
        <is>
          <t xml:space="preserve">CONCLUIDO	</t>
        </is>
      </c>
      <c r="D143" t="n">
        <v>5.454</v>
      </c>
      <c r="E143" t="n">
        <v>18.34</v>
      </c>
      <c r="F143" t="n">
        <v>15.7</v>
      </c>
      <c r="G143" t="n">
        <v>157.01</v>
      </c>
      <c r="H143" t="n">
        <v>2.46</v>
      </c>
      <c r="I143" t="n">
        <v>6</v>
      </c>
      <c r="J143" t="n">
        <v>223.76</v>
      </c>
      <c r="K143" t="n">
        <v>52.44</v>
      </c>
      <c r="L143" t="n">
        <v>31</v>
      </c>
      <c r="M143" t="n">
        <v>4</v>
      </c>
      <c r="N143" t="n">
        <v>50.32</v>
      </c>
      <c r="O143" t="n">
        <v>27831.27</v>
      </c>
      <c r="P143" t="n">
        <v>197.05</v>
      </c>
      <c r="Q143" t="n">
        <v>198.04</v>
      </c>
      <c r="R143" t="n">
        <v>30.62</v>
      </c>
      <c r="S143" t="n">
        <v>21.27</v>
      </c>
      <c r="T143" t="n">
        <v>1970.42</v>
      </c>
      <c r="U143" t="n">
        <v>0.6899999999999999</v>
      </c>
      <c r="V143" t="n">
        <v>0.77</v>
      </c>
      <c r="W143" t="n">
        <v>0.12</v>
      </c>
      <c r="X143" t="n">
        <v>0.11</v>
      </c>
      <c r="Y143" t="n">
        <v>0.5</v>
      </c>
      <c r="Z143" t="n">
        <v>10</v>
      </c>
    </row>
    <row r="144">
      <c r="A144" t="n">
        <v>31</v>
      </c>
      <c r="B144" t="n">
        <v>90</v>
      </c>
      <c r="C144" t="inlineStr">
        <is>
          <t xml:space="preserve">CONCLUIDO	</t>
        </is>
      </c>
      <c r="D144" t="n">
        <v>5.4536</v>
      </c>
      <c r="E144" t="n">
        <v>18.34</v>
      </c>
      <c r="F144" t="n">
        <v>15.7</v>
      </c>
      <c r="G144" t="n">
        <v>157.03</v>
      </c>
      <c r="H144" t="n">
        <v>2.52</v>
      </c>
      <c r="I144" t="n">
        <v>6</v>
      </c>
      <c r="J144" t="n">
        <v>225.43</v>
      </c>
      <c r="K144" t="n">
        <v>52.44</v>
      </c>
      <c r="L144" t="n">
        <v>32</v>
      </c>
      <c r="M144" t="n">
        <v>4</v>
      </c>
      <c r="N144" t="n">
        <v>50.99</v>
      </c>
      <c r="O144" t="n">
        <v>28037.42</v>
      </c>
      <c r="P144" t="n">
        <v>196.5</v>
      </c>
      <c r="Q144" t="n">
        <v>198.04</v>
      </c>
      <c r="R144" t="n">
        <v>30.64</v>
      </c>
      <c r="S144" t="n">
        <v>21.27</v>
      </c>
      <c r="T144" t="n">
        <v>1980.03</v>
      </c>
      <c r="U144" t="n">
        <v>0.6899999999999999</v>
      </c>
      <c r="V144" t="n">
        <v>0.77</v>
      </c>
      <c r="W144" t="n">
        <v>0.12</v>
      </c>
      <c r="X144" t="n">
        <v>0.11</v>
      </c>
      <c r="Y144" t="n">
        <v>0.5</v>
      </c>
      <c r="Z144" t="n">
        <v>10</v>
      </c>
    </row>
    <row r="145">
      <c r="A145" t="n">
        <v>32</v>
      </c>
      <c r="B145" t="n">
        <v>90</v>
      </c>
      <c r="C145" t="inlineStr">
        <is>
          <t xml:space="preserve">CONCLUIDO	</t>
        </is>
      </c>
      <c r="D145" t="n">
        <v>5.4612</v>
      </c>
      <c r="E145" t="n">
        <v>18.31</v>
      </c>
      <c r="F145" t="n">
        <v>15.68</v>
      </c>
      <c r="G145" t="n">
        <v>156.77</v>
      </c>
      <c r="H145" t="n">
        <v>2.58</v>
      </c>
      <c r="I145" t="n">
        <v>6</v>
      </c>
      <c r="J145" t="n">
        <v>227.11</v>
      </c>
      <c r="K145" t="n">
        <v>52.44</v>
      </c>
      <c r="L145" t="n">
        <v>33</v>
      </c>
      <c r="M145" t="n">
        <v>4</v>
      </c>
      <c r="N145" t="n">
        <v>51.67</v>
      </c>
      <c r="O145" t="n">
        <v>28244.51</v>
      </c>
      <c r="P145" t="n">
        <v>195.78</v>
      </c>
      <c r="Q145" t="n">
        <v>198.04</v>
      </c>
      <c r="R145" t="n">
        <v>29.76</v>
      </c>
      <c r="S145" t="n">
        <v>21.27</v>
      </c>
      <c r="T145" t="n">
        <v>1535.88</v>
      </c>
      <c r="U145" t="n">
        <v>0.71</v>
      </c>
      <c r="V145" t="n">
        <v>0.77</v>
      </c>
      <c r="W145" t="n">
        <v>0.12</v>
      </c>
      <c r="X145" t="n">
        <v>0.08</v>
      </c>
      <c r="Y145" t="n">
        <v>0.5</v>
      </c>
      <c r="Z145" t="n">
        <v>10</v>
      </c>
    </row>
    <row r="146">
      <c r="A146" t="n">
        <v>33</v>
      </c>
      <c r="B146" t="n">
        <v>90</v>
      </c>
      <c r="C146" t="inlineStr">
        <is>
          <t xml:space="preserve">CONCLUIDO	</t>
        </is>
      </c>
      <c r="D146" t="n">
        <v>5.4544</v>
      </c>
      <c r="E146" t="n">
        <v>18.33</v>
      </c>
      <c r="F146" t="n">
        <v>15.7</v>
      </c>
      <c r="G146" t="n">
        <v>157</v>
      </c>
      <c r="H146" t="n">
        <v>2.64</v>
      </c>
      <c r="I146" t="n">
        <v>6</v>
      </c>
      <c r="J146" t="n">
        <v>228.8</v>
      </c>
      <c r="K146" t="n">
        <v>52.44</v>
      </c>
      <c r="L146" t="n">
        <v>34</v>
      </c>
      <c r="M146" t="n">
        <v>4</v>
      </c>
      <c r="N146" t="n">
        <v>52.36</v>
      </c>
      <c r="O146" t="n">
        <v>28452.56</v>
      </c>
      <c r="P146" t="n">
        <v>195.12</v>
      </c>
      <c r="Q146" t="n">
        <v>198.04</v>
      </c>
      <c r="R146" t="n">
        <v>30.61</v>
      </c>
      <c r="S146" t="n">
        <v>21.27</v>
      </c>
      <c r="T146" t="n">
        <v>1962.7</v>
      </c>
      <c r="U146" t="n">
        <v>0.6899999999999999</v>
      </c>
      <c r="V146" t="n">
        <v>0.77</v>
      </c>
      <c r="W146" t="n">
        <v>0.12</v>
      </c>
      <c r="X146" t="n">
        <v>0.11</v>
      </c>
      <c r="Y146" t="n">
        <v>0.5</v>
      </c>
      <c r="Z146" t="n">
        <v>10</v>
      </c>
    </row>
    <row r="147">
      <c r="A147" t="n">
        <v>34</v>
      </c>
      <c r="B147" t="n">
        <v>90</v>
      </c>
      <c r="C147" t="inlineStr">
        <is>
          <t xml:space="preserve">CONCLUIDO	</t>
        </is>
      </c>
      <c r="D147" t="n">
        <v>5.4702</v>
      </c>
      <c r="E147" t="n">
        <v>18.28</v>
      </c>
      <c r="F147" t="n">
        <v>15.68</v>
      </c>
      <c r="G147" t="n">
        <v>188.19</v>
      </c>
      <c r="H147" t="n">
        <v>2.7</v>
      </c>
      <c r="I147" t="n">
        <v>5</v>
      </c>
      <c r="J147" t="n">
        <v>230.49</v>
      </c>
      <c r="K147" t="n">
        <v>52.44</v>
      </c>
      <c r="L147" t="n">
        <v>35</v>
      </c>
      <c r="M147" t="n">
        <v>3</v>
      </c>
      <c r="N147" t="n">
        <v>53.05</v>
      </c>
      <c r="O147" t="n">
        <v>28661.58</v>
      </c>
      <c r="P147" t="n">
        <v>193.91</v>
      </c>
      <c r="Q147" t="n">
        <v>198.04</v>
      </c>
      <c r="R147" t="n">
        <v>29.98</v>
      </c>
      <c r="S147" t="n">
        <v>21.27</v>
      </c>
      <c r="T147" t="n">
        <v>1652.66</v>
      </c>
      <c r="U147" t="n">
        <v>0.71</v>
      </c>
      <c r="V147" t="n">
        <v>0.77</v>
      </c>
      <c r="W147" t="n">
        <v>0.12</v>
      </c>
      <c r="X147" t="n">
        <v>0.09</v>
      </c>
      <c r="Y147" t="n">
        <v>0.5</v>
      </c>
      <c r="Z147" t="n">
        <v>10</v>
      </c>
    </row>
    <row r="148">
      <c r="A148" t="n">
        <v>35</v>
      </c>
      <c r="B148" t="n">
        <v>90</v>
      </c>
      <c r="C148" t="inlineStr">
        <is>
          <t xml:space="preserve">CONCLUIDO	</t>
        </is>
      </c>
      <c r="D148" t="n">
        <v>5.472</v>
      </c>
      <c r="E148" t="n">
        <v>18.27</v>
      </c>
      <c r="F148" t="n">
        <v>15.68</v>
      </c>
      <c r="G148" t="n">
        <v>188.12</v>
      </c>
      <c r="H148" t="n">
        <v>2.76</v>
      </c>
      <c r="I148" t="n">
        <v>5</v>
      </c>
      <c r="J148" t="n">
        <v>232.2</v>
      </c>
      <c r="K148" t="n">
        <v>52.44</v>
      </c>
      <c r="L148" t="n">
        <v>36</v>
      </c>
      <c r="M148" t="n">
        <v>3</v>
      </c>
      <c r="N148" t="n">
        <v>53.75</v>
      </c>
      <c r="O148" t="n">
        <v>28871.58</v>
      </c>
      <c r="P148" t="n">
        <v>194.78</v>
      </c>
      <c r="Q148" t="n">
        <v>198.04</v>
      </c>
      <c r="R148" t="n">
        <v>29.85</v>
      </c>
      <c r="S148" t="n">
        <v>21.27</v>
      </c>
      <c r="T148" t="n">
        <v>1586.14</v>
      </c>
      <c r="U148" t="n">
        <v>0.71</v>
      </c>
      <c r="V148" t="n">
        <v>0.77</v>
      </c>
      <c r="W148" t="n">
        <v>0.12</v>
      </c>
      <c r="X148" t="n">
        <v>0.08</v>
      </c>
      <c r="Y148" t="n">
        <v>0.5</v>
      </c>
      <c r="Z148" t="n">
        <v>10</v>
      </c>
    </row>
    <row r="149">
      <c r="A149" t="n">
        <v>36</v>
      </c>
      <c r="B149" t="n">
        <v>90</v>
      </c>
      <c r="C149" t="inlineStr">
        <is>
          <t xml:space="preserve">CONCLUIDO	</t>
        </is>
      </c>
      <c r="D149" t="n">
        <v>5.4784</v>
      </c>
      <c r="E149" t="n">
        <v>18.25</v>
      </c>
      <c r="F149" t="n">
        <v>15.66</v>
      </c>
      <c r="G149" t="n">
        <v>187.86</v>
      </c>
      <c r="H149" t="n">
        <v>2.81</v>
      </c>
      <c r="I149" t="n">
        <v>5</v>
      </c>
      <c r="J149" t="n">
        <v>233.91</v>
      </c>
      <c r="K149" t="n">
        <v>52.44</v>
      </c>
      <c r="L149" t="n">
        <v>37</v>
      </c>
      <c r="M149" t="n">
        <v>3</v>
      </c>
      <c r="N149" t="n">
        <v>54.46</v>
      </c>
      <c r="O149" t="n">
        <v>29082.59</v>
      </c>
      <c r="P149" t="n">
        <v>195</v>
      </c>
      <c r="Q149" t="n">
        <v>198.04</v>
      </c>
      <c r="R149" t="n">
        <v>29.16</v>
      </c>
      <c r="S149" t="n">
        <v>21.27</v>
      </c>
      <c r="T149" t="n">
        <v>1244.55</v>
      </c>
      <c r="U149" t="n">
        <v>0.73</v>
      </c>
      <c r="V149" t="n">
        <v>0.77</v>
      </c>
      <c r="W149" t="n">
        <v>0.11</v>
      </c>
      <c r="X149" t="n">
        <v>0.06</v>
      </c>
      <c r="Y149" t="n">
        <v>0.5</v>
      </c>
      <c r="Z149" t="n">
        <v>10</v>
      </c>
    </row>
    <row r="150">
      <c r="A150" t="n">
        <v>37</v>
      </c>
      <c r="B150" t="n">
        <v>90</v>
      </c>
      <c r="C150" t="inlineStr">
        <is>
          <t xml:space="preserve">CONCLUIDO	</t>
        </is>
      </c>
      <c r="D150" t="n">
        <v>5.4714</v>
      </c>
      <c r="E150" t="n">
        <v>18.28</v>
      </c>
      <c r="F150" t="n">
        <v>15.68</v>
      </c>
      <c r="G150" t="n">
        <v>188.14</v>
      </c>
      <c r="H150" t="n">
        <v>2.87</v>
      </c>
      <c r="I150" t="n">
        <v>5</v>
      </c>
      <c r="J150" t="n">
        <v>235.63</v>
      </c>
      <c r="K150" t="n">
        <v>52.44</v>
      </c>
      <c r="L150" t="n">
        <v>38</v>
      </c>
      <c r="M150" t="n">
        <v>3</v>
      </c>
      <c r="N150" t="n">
        <v>55.18</v>
      </c>
      <c r="O150" t="n">
        <v>29294.6</v>
      </c>
      <c r="P150" t="n">
        <v>195.98</v>
      </c>
      <c r="Q150" t="n">
        <v>198.04</v>
      </c>
      <c r="R150" t="n">
        <v>29.91</v>
      </c>
      <c r="S150" t="n">
        <v>21.27</v>
      </c>
      <c r="T150" t="n">
        <v>1618.08</v>
      </c>
      <c r="U150" t="n">
        <v>0.71</v>
      </c>
      <c r="V150" t="n">
        <v>0.77</v>
      </c>
      <c r="W150" t="n">
        <v>0.12</v>
      </c>
      <c r="X150" t="n">
        <v>0.08</v>
      </c>
      <c r="Y150" t="n">
        <v>0.5</v>
      </c>
      <c r="Z150" t="n">
        <v>10</v>
      </c>
    </row>
    <row r="151">
      <c r="A151" t="n">
        <v>38</v>
      </c>
      <c r="B151" t="n">
        <v>90</v>
      </c>
      <c r="C151" t="inlineStr">
        <is>
          <t xml:space="preserve">CONCLUIDO	</t>
        </is>
      </c>
      <c r="D151" t="n">
        <v>5.4695</v>
      </c>
      <c r="E151" t="n">
        <v>18.28</v>
      </c>
      <c r="F151" t="n">
        <v>15.68</v>
      </c>
      <c r="G151" t="n">
        <v>188.22</v>
      </c>
      <c r="H151" t="n">
        <v>2.92</v>
      </c>
      <c r="I151" t="n">
        <v>5</v>
      </c>
      <c r="J151" t="n">
        <v>237.35</v>
      </c>
      <c r="K151" t="n">
        <v>52.44</v>
      </c>
      <c r="L151" t="n">
        <v>39</v>
      </c>
      <c r="M151" t="n">
        <v>3</v>
      </c>
      <c r="N151" t="n">
        <v>55.91</v>
      </c>
      <c r="O151" t="n">
        <v>29507.65</v>
      </c>
      <c r="P151" t="n">
        <v>196.35</v>
      </c>
      <c r="Q151" t="n">
        <v>198.04</v>
      </c>
      <c r="R151" t="n">
        <v>30.11</v>
      </c>
      <c r="S151" t="n">
        <v>21.27</v>
      </c>
      <c r="T151" t="n">
        <v>1717.51</v>
      </c>
      <c r="U151" t="n">
        <v>0.71</v>
      </c>
      <c r="V151" t="n">
        <v>0.77</v>
      </c>
      <c r="W151" t="n">
        <v>0.12</v>
      </c>
      <c r="X151" t="n">
        <v>0.09</v>
      </c>
      <c r="Y151" t="n">
        <v>0.5</v>
      </c>
      <c r="Z151" t="n">
        <v>10</v>
      </c>
    </row>
    <row r="152">
      <c r="A152" t="n">
        <v>39</v>
      </c>
      <c r="B152" t="n">
        <v>90</v>
      </c>
      <c r="C152" t="inlineStr">
        <is>
          <t xml:space="preserve">CONCLUIDO	</t>
        </is>
      </c>
      <c r="D152" t="n">
        <v>5.4727</v>
      </c>
      <c r="E152" t="n">
        <v>18.27</v>
      </c>
      <c r="F152" t="n">
        <v>15.67</v>
      </c>
      <c r="G152" t="n">
        <v>188.09</v>
      </c>
      <c r="H152" t="n">
        <v>2.98</v>
      </c>
      <c r="I152" t="n">
        <v>5</v>
      </c>
      <c r="J152" t="n">
        <v>239.09</v>
      </c>
      <c r="K152" t="n">
        <v>52.44</v>
      </c>
      <c r="L152" t="n">
        <v>40</v>
      </c>
      <c r="M152" t="n">
        <v>3</v>
      </c>
      <c r="N152" t="n">
        <v>56.65</v>
      </c>
      <c r="O152" t="n">
        <v>29721.73</v>
      </c>
      <c r="P152" t="n">
        <v>196.69</v>
      </c>
      <c r="Q152" t="n">
        <v>198.04</v>
      </c>
      <c r="R152" t="n">
        <v>29.73</v>
      </c>
      <c r="S152" t="n">
        <v>21.27</v>
      </c>
      <c r="T152" t="n">
        <v>1529.5</v>
      </c>
      <c r="U152" t="n">
        <v>0.72</v>
      </c>
      <c r="V152" t="n">
        <v>0.77</v>
      </c>
      <c r="W152" t="n">
        <v>0.12</v>
      </c>
      <c r="X152" t="n">
        <v>0.08</v>
      </c>
      <c r="Y152" t="n">
        <v>0.5</v>
      </c>
      <c r="Z152" t="n">
        <v>10</v>
      </c>
    </row>
    <row r="153">
      <c r="A153" t="n">
        <v>0</v>
      </c>
      <c r="B153" t="n">
        <v>10</v>
      </c>
      <c r="C153" t="inlineStr">
        <is>
          <t xml:space="preserve">CONCLUIDO	</t>
        </is>
      </c>
      <c r="D153" t="n">
        <v>5.4389</v>
      </c>
      <c r="E153" t="n">
        <v>18.39</v>
      </c>
      <c r="F153" t="n">
        <v>16.32</v>
      </c>
      <c r="G153" t="n">
        <v>25.76</v>
      </c>
      <c r="H153" t="n">
        <v>0.64</v>
      </c>
      <c r="I153" t="n">
        <v>38</v>
      </c>
      <c r="J153" t="n">
        <v>26.11</v>
      </c>
      <c r="K153" t="n">
        <v>12.1</v>
      </c>
      <c r="L153" t="n">
        <v>1</v>
      </c>
      <c r="M153" t="n">
        <v>36</v>
      </c>
      <c r="N153" t="n">
        <v>3.01</v>
      </c>
      <c r="O153" t="n">
        <v>3454.41</v>
      </c>
      <c r="P153" t="n">
        <v>51.61</v>
      </c>
      <c r="Q153" t="n">
        <v>198.05</v>
      </c>
      <c r="R153" t="n">
        <v>49.52</v>
      </c>
      <c r="S153" t="n">
        <v>21.27</v>
      </c>
      <c r="T153" t="n">
        <v>11258.76</v>
      </c>
      <c r="U153" t="n">
        <v>0.43</v>
      </c>
      <c r="V153" t="n">
        <v>0.74</v>
      </c>
      <c r="W153" t="n">
        <v>0.17</v>
      </c>
      <c r="X153" t="n">
        <v>0.72</v>
      </c>
      <c r="Y153" t="n">
        <v>0.5</v>
      </c>
      <c r="Z153" t="n">
        <v>10</v>
      </c>
    </row>
    <row r="154">
      <c r="A154" t="n">
        <v>1</v>
      </c>
      <c r="B154" t="n">
        <v>10</v>
      </c>
      <c r="C154" t="inlineStr">
        <is>
          <t xml:space="preserve">CONCLUIDO	</t>
        </is>
      </c>
      <c r="D154" t="n">
        <v>5.5912</v>
      </c>
      <c r="E154" t="n">
        <v>17.89</v>
      </c>
      <c r="F154" t="n">
        <v>16</v>
      </c>
      <c r="G154" t="n">
        <v>45.73</v>
      </c>
      <c r="H154" t="n">
        <v>1.23</v>
      </c>
      <c r="I154" t="n">
        <v>21</v>
      </c>
      <c r="J154" t="n">
        <v>27.2</v>
      </c>
      <c r="K154" t="n">
        <v>12.1</v>
      </c>
      <c r="L154" t="n">
        <v>2</v>
      </c>
      <c r="M154" t="n">
        <v>0</v>
      </c>
      <c r="N154" t="n">
        <v>3.1</v>
      </c>
      <c r="O154" t="n">
        <v>3588.35</v>
      </c>
      <c r="P154" t="n">
        <v>47.03</v>
      </c>
      <c r="Q154" t="n">
        <v>198.04</v>
      </c>
      <c r="R154" t="n">
        <v>39.15</v>
      </c>
      <c r="S154" t="n">
        <v>21.27</v>
      </c>
      <c r="T154" t="n">
        <v>6157.33</v>
      </c>
      <c r="U154" t="n">
        <v>0.54</v>
      </c>
      <c r="V154" t="n">
        <v>0.76</v>
      </c>
      <c r="W154" t="n">
        <v>0.17</v>
      </c>
      <c r="X154" t="n">
        <v>0.41</v>
      </c>
      <c r="Y154" t="n">
        <v>0.5</v>
      </c>
      <c r="Z154" t="n">
        <v>10</v>
      </c>
    </row>
    <row r="155">
      <c r="A155" t="n">
        <v>0</v>
      </c>
      <c r="B155" t="n">
        <v>45</v>
      </c>
      <c r="C155" t="inlineStr">
        <is>
          <t xml:space="preserve">CONCLUIDO	</t>
        </is>
      </c>
      <c r="D155" t="n">
        <v>4.4808</v>
      </c>
      <c r="E155" t="n">
        <v>22.32</v>
      </c>
      <c r="F155" t="n">
        <v>17.95</v>
      </c>
      <c r="G155" t="n">
        <v>9.279999999999999</v>
      </c>
      <c r="H155" t="n">
        <v>0.18</v>
      </c>
      <c r="I155" t="n">
        <v>116</v>
      </c>
      <c r="J155" t="n">
        <v>98.70999999999999</v>
      </c>
      <c r="K155" t="n">
        <v>39.72</v>
      </c>
      <c r="L155" t="n">
        <v>1</v>
      </c>
      <c r="M155" t="n">
        <v>114</v>
      </c>
      <c r="N155" t="n">
        <v>12.99</v>
      </c>
      <c r="O155" t="n">
        <v>12407.75</v>
      </c>
      <c r="P155" t="n">
        <v>159.51</v>
      </c>
      <c r="Q155" t="n">
        <v>198.05</v>
      </c>
      <c r="R155" t="n">
        <v>100.62</v>
      </c>
      <c r="S155" t="n">
        <v>21.27</v>
      </c>
      <c r="T155" t="n">
        <v>36415.72</v>
      </c>
      <c r="U155" t="n">
        <v>0.21</v>
      </c>
      <c r="V155" t="n">
        <v>0.68</v>
      </c>
      <c r="W155" t="n">
        <v>0.29</v>
      </c>
      <c r="X155" t="n">
        <v>2.35</v>
      </c>
      <c r="Y155" t="n">
        <v>0.5</v>
      </c>
      <c r="Z155" t="n">
        <v>10</v>
      </c>
    </row>
    <row r="156">
      <c r="A156" t="n">
        <v>1</v>
      </c>
      <c r="B156" t="n">
        <v>45</v>
      </c>
      <c r="C156" t="inlineStr">
        <is>
          <t xml:space="preserve">CONCLUIDO	</t>
        </is>
      </c>
      <c r="D156" t="n">
        <v>5.0607</v>
      </c>
      <c r="E156" t="n">
        <v>19.76</v>
      </c>
      <c r="F156" t="n">
        <v>16.66</v>
      </c>
      <c r="G156" t="n">
        <v>18.51</v>
      </c>
      <c r="H156" t="n">
        <v>0.35</v>
      </c>
      <c r="I156" t="n">
        <v>54</v>
      </c>
      <c r="J156" t="n">
        <v>99.95</v>
      </c>
      <c r="K156" t="n">
        <v>39.72</v>
      </c>
      <c r="L156" t="n">
        <v>2</v>
      </c>
      <c r="M156" t="n">
        <v>52</v>
      </c>
      <c r="N156" t="n">
        <v>13.24</v>
      </c>
      <c r="O156" t="n">
        <v>12561.45</v>
      </c>
      <c r="P156" t="n">
        <v>146.86</v>
      </c>
      <c r="Q156" t="n">
        <v>198.05</v>
      </c>
      <c r="R156" t="n">
        <v>60.5</v>
      </c>
      <c r="S156" t="n">
        <v>21.27</v>
      </c>
      <c r="T156" t="n">
        <v>16667.1</v>
      </c>
      <c r="U156" t="n">
        <v>0.35</v>
      </c>
      <c r="V156" t="n">
        <v>0.73</v>
      </c>
      <c r="W156" t="n">
        <v>0.19</v>
      </c>
      <c r="X156" t="n">
        <v>1.07</v>
      </c>
      <c r="Y156" t="n">
        <v>0.5</v>
      </c>
      <c r="Z156" t="n">
        <v>10</v>
      </c>
    </row>
    <row r="157">
      <c r="A157" t="n">
        <v>2</v>
      </c>
      <c r="B157" t="n">
        <v>45</v>
      </c>
      <c r="C157" t="inlineStr">
        <is>
          <t xml:space="preserve">CONCLUIDO	</t>
        </is>
      </c>
      <c r="D157" t="n">
        <v>5.3072</v>
      </c>
      <c r="E157" t="n">
        <v>18.84</v>
      </c>
      <c r="F157" t="n">
        <v>16.14</v>
      </c>
      <c r="G157" t="n">
        <v>27.66</v>
      </c>
      <c r="H157" t="n">
        <v>0.52</v>
      </c>
      <c r="I157" t="n">
        <v>35</v>
      </c>
      <c r="J157" t="n">
        <v>101.2</v>
      </c>
      <c r="K157" t="n">
        <v>39.72</v>
      </c>
      <c r="L157" t="n">
        <v>3</v>
      </c>
      <c r="M157" t="n">
        <v>33</v>
      </c>
      <c r="N157" t="n">
        <v>13.49</v>
      </c>
      <c r="O157" t="n">
        <v>12715.54</v>
      </c>
      <c r="P157" t="n">
        <v>140.89</v>
      </c>
      <c r="Q157" t="n">
        <v>198.05</v>
      </c>
      <c r="R157" t="n">
        <v>44.03</v>
      </c>
      <c r="S157" t="n">
        <v>21.27</v>
      </c>
      <c r="T157" t="n">
        <v>8528.48</v>
      </c>
      <c r="U157" t="n">
        <v>0.48</v>
      </c>
      <c r="V157" t="n">
        <v>0.75</v>
      </c>
      <c r="W157" t="n">
        <v>0.15</v>
      </c>
      <c r="X157" t="n">
        <v>0.54</v>
      </c>
      <c r="Y157" t="n">
        <v>0.5</v>
      </c>
      <c r="Z157" t="n">
        <v>10</v>
      </c>
    </row>
    <row r="158">
      <c r="A158" t="n">
        <v>3</v>
      </c>
      <c r="B158" t="n">
        <v>45</v>
      </c>
      <c r="C158" t="inlineStr">
        <is>
          <t xml:space="preserve">CONCLUIDO	</t>
        </is>
      </c>
      <c r="D158" t="n">
        <v>5.3697</v>
      </c>
      <c r="E158" t="n">
        <v>18.62</v>
      </c>
      <c r="F158" t="n">
        <v>16.1</v>
      </c>
      <c r="G158" t="n">
        <v>37.16</v>
      </c>
      <c r="H158" t="n">
        <v>0.6899999999999999</v>
      </c>
      <c r="I158" t="n">
        <v>26</v>
      </c>
      <c r="J158" t="n">
        <v>102.45</v>
      </c>
      <c r="K158" t="n">
        <v>39.72</v>
      </c>
      <c r="L158" t="n">
        <v>4</v>
      </c>
      <c r="M158" t="n">
        <v>24</v>
      </c>
      <c r="N158" t="n">
        <v>13.74</v>
      </c>
      <c r="O158" t="n">
        <v>12870.03</v>
      </c>
      <c r="P158" t="n">
        <v>139.53</v>
      </c>
      <c r="Q158" t="n">
        <v>198.07</v>
      </c>
      <c r="R158" t="n">
        <v>42.95</v>
      </c>
      <c r="S158" t="n">
        <v>21.27</v>
      </c>
      <c r="T158" t="n">
        <v>8034</v>
      </c>
      <c r="U158" t="n">
        <v>0.5</v>
      </c>
      <c r="V158" t="n">
        <v>0.75</v>
      </c>
      <c r="W158" t="n">
        <v>0.15</v>
      </c>
      <c r="X158" t="n">
        <v>0.51</v>
      </c>
      <c r="Y158" t="n">
        <v>0.5</v>
      </c>
      <c r="Z158" t="n">
        <v>10</v>
      </c>
    </row>
    <row r="159">
      <c r="A159" t="n">
        <v>4</v>
      </c>
      <c r="B159" t="n">
        <v>45</v>
      </c>
      <c r="C159" t="inlineStr">
        <is>
          <t xml:space="preserve">CONCLUIDO	</t>
        </is>
      </c>
      <c r="D159" t="n">
        <v>5.4302</v>
      </c>
      <c r="E159" t="n">
        <v>18.42</v>
      </c>
      <c r="F159" t="n">
        <v>16</v>
      </c>
      <c r="G159" t="n">
        <v>45.7</v>
      </c>
      <c r="H159" t="n">
        <v>0.85</v>
      </c>
      <c r="I159" t="n">
        <v>21</v>
      </c>
      <c r="J159" t="n">
        <v>103.71</v>
      </c>
      <c r="K159" t="n">
        <v>39.72</v>
      </c>
      <c r="L159" t="n">
        <v>5</v>
      </c>
      <c r="M159" t="n">
        <v>19</v>
      </c>
      <c r="N159" t="n">
        <v>14</v>
      </c>
      <c r="O159" t="n">
        <v>13024.91</v>
      </c>
      <c r="P159" t="n">
        <v>137.45</v>
      </c>
      <c r="Q159" t="n">
        <v>198.04</v>
      </c>
      <c r="R159" t="n">
        <v>39.82</v>
      </c>
      <c r="S159" t="n">
        <v>21.27</v>
      </c>
      <c r="T159" t="n">
        <v>6494.7</v>
      </c>
      <c r="U159" t="n">
        <v>0.53</v>
      </c>
      <c r="V159" t="n">
        <v>0.76</v>
      </c>
      <c r="W159" t="n">
        <v>0.14</v>
      </c>
      <c r="X159" t="n">
        <v>0.4</v>
      </c>
      <c r="Y159" t="n">
        <v>0.5</v>
      </c>
      <c r="Z159" t="n">
        <v>10</v>
      </c>
    </row>
    <row r="160">
      <c r="A160" t="n">
        <v>5</v>
      </c>
      <c r="B160" t="n">
        <v>45</v>
      </c>
      <c r="C160" t="inlineStr">
        <is>
          <t xml:space="preserve">CONCLUIDO	</t>
        </is>
      </c>
      <c r="D160" t="n">
        <v>5.4644</v>
      </c>
      <c r="E160" t="n">
        <v>18.3</v>
      </c>
      <c r="F160" t="n">
        <v>15.94</v>
      </c>
      <c r="G160" t="n">
        <v>53.14</v>
      </c>
      <c r="H160" t="n">
        <v>1.01</v>
      </c>
      <c r="I160" t="n">
        <v>18</v>
      </c>
      <c r="J160" t="n">
        <v>104.97</v>
      </c>
      <c r="K160" t="n">
        <v>39.72</v>
      </c>
      <c r="L160" t="n">
        <v>6</v>
      </c>
      <c r="M160" t="n">
        <v>16</v>
      </c>
      <c r="N160" t="n">
        <v>14.25</v>
      </c>
      <c r="O160" t="n">
        <v>13180.19</v>
      </c>
      <c r="P160" t="n">
        <v>135.75</v>
      </c>
      <c r="Q160" t="n">
        <v>198.05</v>
      </c>
      <c r="R160" t="n">
        <v>38.24</v>
      </c>
      <c r="S160" t="n">
        <v>21.27</v>
      </c>
      <c r="T160" t="n">
        <v>5717.48</v>
      </c>
      <c r="U160" t="n">
        <v>0.5600000000000001</v>
      </c>
      <c r="V160" t="n">
        <v>0.76</v>
      </c>
      <c r="W160" t="n">
        <v>0.13</v>
      </c>
      <c r="X160" t="n">
        <v>0.35</v>
      </c>
      <c r="Y160" t="n">
        <v>0.5</v>
      </c>
      <c r="Z160" t="n">
        <v>10</v>
      </c>
    </row>
    <row r="161">
      <c r="A161" t="n">
        <v>6</v>
      </c>
      <c r="B161" t="n">
        <v>45</v>
      </c>
      <c r="C161" t="inlineStr">
        <is>
          <t xml:space="preserve">CONCLUIDO	</t>
        </is>
      </c>
      <c r="D161" t="n">
        <v>5.5028</v>
      </c>
      <c r="E161" t="n">
        <v>18.17</v>
      </c>
      <c r="F161" t="n">
        <v>15.88</v>
      </c>
      <c r="G161" t="n">
        <v>63.5</v>
      </c>
      <c r="H161" t="n">
        <v>1.16</v>
      </c>
      <c r="I161" t="n">
        <v>15</v>
      </c>
      <c r="J161" t="n">
        <v>106.23</v>
      </c>
      <c r="K161" t="n">
        <v>39.72</v>
      </c>
      <c r="L161" t="n">
        <v>7</v>
      </c>
      <c r="M161" t="n">
        <v>13</v>
      </c>
      <c r="N161" t="n">
        <v>14.52</v>
      </c>
      <c r="O161" t="n">
        <v>13335.87</v>
      </c>
      <c r="P161" t="n">
        <v>133.86</v>
      </c>
      <c r="Q161" t="n">
        <v>198.04</v>
      </c>
      <c r="R161" t="n">
        <v>35.99</v>
      </c>
      <c r="S161" t="n">
        <v>21.27</v>
      </c>
      <c r="T161" t="n">
        <v>4609.47</v>
      </c>
      <c r="U161" t="n">
        <v>0.59</v>
      </c>
      <c r="V161" t="n">
        <v>0.76</v>
      </c>
      <c r="W161" t="n">
        <v>0.13</v>
      </c>
      <c r="X161" t="n">
        <v>0.28</v>
      </c>
      <c r="Y161" t="n">
        <v>0.5</v>
      </c>
      <c r="Z161" t="n">
        <v>10</v>
      </c>
    </row>
    <row r="162">
      <c r="A162" t="n">
        <v>7</v>
      </c>
      <c r="B162" t="n">
        <v>45</v>
      </c>
      <c r="C162" t="inlineStr">
        <is>
          <t xml:space="preserve">CONCLUIDO	</t>
        </is>
      </c>
      <c r="D162" t="n">
        <v>5.5292</v>
      </c>
      <c r="E162" t="n">
        <v>18.09</v>
      </c>
      <c r="F162" t="n">
        <v>15.83</v>
      </c>
      <c r="G162" t="n">
        <v>73.06</v>
      </c>
      <c r="H162" t="n">
        <v>1.31</v>
      </c>
      <c r="I162" t="n">
        <v>13</v>
      </c>
      <c r="J162" t="n">
        <v>107.5</v>
      </c>
      <c r="K162" t="n">
        <v>39.72</v>
      </c>
      <c r="L162" t="n">
        <v>8</v>
      </c>
      <c r="M162" t="n">
        <v>11</v>
      </c>
      <c r="N162" t="n">
        <v>14.78</v>
      </c>
      <c r="O162" t="n">
        <v>13491.96</v>
      </c>
      <c r="P162" t="n">
        <v>132.42</v>
      </c>
      <c r="Q162" t="n">
        <v>198.04</v>
      </c>
      <c r="R162" t="n">
        <v>34.57</v>
      </c>
      <c r="S162" t="n">
        <v>21.27</v>
      </c>
      <c r="T162" t="n">
        <v>3906.8</v>
      </c>
      <c r="U162" t="n">
        <v>0.62</v>
      </c>
      <c r="V162" t="n">
        <v>0.77</v>
      </c>
      <c r="W162" t="n">
        <v>0.13</v>
      </c>
      <c r="X162" t="n">
        <v>0.24</v>
      </c>
      <c r="Y162" t="n">
        <v>0.5</v>
      </c>
      <c r="Z162" t="n">
        <v>10</v>
      </c>
    </row>
    <row r="163">
      <c r="A163" t="n">
        <v>8</v>
      </c>
      <c r="B163" t="n">
        <v>45</v>
      </c>
      <c r="C163" t="inlineStr">
        <is>
          <t xml:space="preserve">CONCLUIDO	</t>
        </is>
      </c>
      <c r="D163" t="n">
        <v>5.5394</v>
      </c>
      <c r="E163" t="n">
        <v>18.05</v>
      </c>
      <c r="F163" t="n">
        <v>15.82</v>
      </c>
      <c r="G163" t="n">
        <v>79.09</v>
      </c>
      <c r="H163" t="n">
        <v>1.46</v>
      </c>
      <c r="I163" t="n">
        <v>12</v>
      </c>
      <c r="J163" t="n">
        <v>108.77</v>
      </c>
      <c r="K163" t="n">
        <v>39.72</v>
      </c>
      <c r="L163" t="n">
        <v>9</v>
      </c>
      <c r="M163" t="n">
        <v>10</v>
      </c>
      <c r="N163" t="n">
        <v>15.05</v>
      </c>
      <c r="O163" t="n">
        <v>13648.58</v>
      </c>
      <c r="P163" t="n">
        <v>131.11</v>
      </c>
      <c r="Q163" t="n">
        <v>198.05</v>
      </c>
      <c r="R163" t="n">
        <v>34.3</v>
      </c>
      <c r="S163" t="n">
        <v>21.27</v>
      </c>
      <c r="T163" t="n">
        <v>3779.05</v>
      </c>
      <c r="U163" t="n">
        <v>0.62</v>
      </c>
      <c r="V163" t="n">
        <v>0.77</v>
      </c>
      <c r="W163" t="n">
        <v>0.13</v>
      </c>
      <c r="X163" t="n">
        <v>0.22</v>
      </c>
      <c r="Y163" t="n">
        <v>0.5</v>
      </c>
      <c r="Z163" t="n">
        <v>10</v>
      </c>
    </row>
    <row r="164">
      <c r="A164" t="n">
        <v>9</v>
      </c>
      <c r="B164" t="n">
        <v>45</v>
      </c>
      <c r="C164" t="inlineStr">
        <is>
          <t xml:space="preserve">CONCLUIDO	</t>
        </is>
      </c>
      <c r="D164" t="n">
        <v>5.5507</v>
      </c>
      <c r="E164" t="n">
        <v>18.02</v>
      </c>
      <c r="F164" t="n">
        <v>15.8</v>
      </c>
      <c r="G164" t="n">
        <v>86.19</v>
      </c>
      <c r="H164" t="n">
        <v>1.6</v>
      </c>
      <c r="I164" t="n">
        <v>11</v>
      </c>
      <c r="J164" t="n">
        <v>110.04</v>
      </c>
      <c r="K164" t="n">
        <v>39.72</v>
      </c>
      <c r="L164" t="n">
        <v>10</v>
      </c>
      <c r="M164" t="n">
        <v>9</v>
      </c>
      <c r="N164" t="n">
        <v>15.32</v>
      </c>
      <c r="O164" t="n">
        <v>13805.5</v>
      </c>
      <c r="P164" t="n">
        <v>129.71</v>
      </c>
      <c r="Q164" t="n">
        <v>198.04</v>
      </c>
      <c r="R164" t="n">
        <v>33.68</v>
      </c>
      <c r="S164" t="n">
        <v>21.27</v>
      </c>
      <c r="T164" t="n">
        <v>3471.67</v>
      </c>
      <c r="U164" t="n">
        <v>0.63</v>
      </c>
      <c r="V164" t="n">
        <v>0.77</v>
      </c>
      <c r="W164" t="n">
        <v>0.13</v>
      </c>
      <c r="X164" t="n">
        <v>0.21</v>
      </c>
      <c r="Y164" t="n">
        <v>0.5</v>
      </c>
      <c r="Z164" t="n">
        <v>10</v>
      </c>
    </row>
    <row r="165">
      <c r="A165" t="n">
        <v>10</v>
      </c>
      <c r="B165" t="n">
        <v>45</v>
      </c>
      <c r="C165" t="inlineStr">
        <is>
          <t xml:space="preserve">CONCLUIDO	</t>
        </is>
      </c>
      <c r="D165" t="n">
        <v>5.5685</v>
      </c>
      <c r="E165" t="n">
        <v>17.96</v>
      </c>
      <c r="F165" t="n">
        <v>15.76</v>
      </c>
      <c r="G165" t="n">
        <v>94.59</v>
      </c>
      <c r="H165" t="n">
        <v>1.74</v>
      </c>
      <c r="I165" t="n">
        <v>10</v>
      </c>
      <c r="J165" t="n">
        <v>111.32</v>
      </c>
      <c r="K165" t="n">
        <v>39.72</v>
      </c>
      <c r="L165" t="n">
        <v>11</v>
      </c>
      <c r="M165" t="n">
        <v>8</v>
      </c>
      <c r="N165" t="n">
        <v>15.6</v>
      </c>
      <c r="O165" t="n">
        <v>13962.83</v>
      </c>
      <c r="P165" t="n">
        <v>128.23</v>
      </c>
      <c r="Q165" t="n">
        <v>198.04</v>
      </c>
      <c r="R165" t="n">
        <v>32.68</v>
      </c>
      <c r="S165" t="n">
        <v>21.27</v>
      </c>
      <c r="T165" t="n">
        <v>2975.63</v>
      </c>
      <c r="U165" t="n">
        <v>0.65</v>
      </c>
      <c r="V165" t="n">
        <v>0.77</v>
      </c>
      <c r="W165" t="n">
        <v>0.12</v>
      </c>
      <c r="X165" t="n">
        <v>0.17</v>
      </c>
      <c r="Y165" t="n">
        <v>0.5</v>
      </c>
      <c r="Z165" t="n">
        <v>10</v>
      </c>
    </row>
    <row r="166">
      <c r="A166" t="n">
        <v>11</v>
      </c>
      <c r="B166" t="n">
        <v>45</v>
      </c>
      <c r="C166" t="inlineStr">
        <is>
          <t xml:space="preserve">CONCLUIDO	</t>
        </is>
      </c>
      <c r="D166" t="n">
        <v>5.5757</v>
      </c>
      <c r="E166" t="n">
        <v>17.93</v>
      </c>
      <c r="F166" t="n">
        <v>15.76</v>
      </c>
      <c r="G166" t="n">
        <v>105.08</v>
      </c>
      <c r="H166" t="n">
        <v>1.88</v>
      </c>
      <c r="I166" t="n">
        <v>9</v>
      </c>
      <c r="J166" t="n">
        <v>112.59</v>
      </c>
      <c r="K166" t="n">
        <v>39.72</v>
      </c>
      <c r="L166" t="n">
        <v>12</v>
      </c>
      <c r="M166" t="n">
        <v>7</v>
      </c>
      <c r="N166" t="n">
        <v>15.88</v>
      </c>
      <c r="O166" t="n">
        <v>14120.58</v>
      </c>
      <c r="P166" t="n">
        <v>127.18</v>
      </c>
      <c r="Q166" t="n">
        <v>198.04</v>
      </c>
      <c r="R166" t="n">
        <v>32.5</v>
      </c>
      <c r="S166" t="n">
        <v>21.27</v>
      </c>
      <c r="T166" t="n">
        <v>2895.32</v>
      </c>
      <c r="U166" t="n">
        <v>0.65</v>
      </c>
      <c r="V166" t="n">
        <v>0.77</v>
      </c>
      <c r="W166" t="n">
        <v>0.12</v>
      </c>
      <c r="X166" t="n">
        <v>0.17</v>
      </c>
      <c r="Y166" t="n">
        <v>0.5</v>
      </c>
      <c r="Z166" t="n">
        <v>10</v>
      </c>
    </row>
    <row r="167">
      <c r="A167" t="n">
        <v>12</v>
      </c>
      <c r="B167" t="n">
        <v>45</v>
      </c>
      <c r="C167" t="inlineStr">
        <is>
          <t xml:space="preserve">CONCLUIDO	</t>
        </is>
      </c>
      <c r="D167" t="n">
        <v>5.5947</v>
      </c>
      <c r="E167" t="n">
        <v>17.87</v>
      </c>
      <c r="F167" t="n">
        <v>15.72</v>
      </c>
      <c r="G167" t="n">
        <v>117.91</v>
      </c>
      <c r="H167" t="n">
        <v>2.01</v>
      </c>
      <c r="I167" t="n">
        <v>8</v>
      </c>
      <c r="J167" t="n">
        <v>113.88</v>
      </c>
      <c r="K167" t="n">
        <v>39.72</v>
      </c>
      <c r="L167" t="n">
        <v>13</v>
      </c>
      <c r="M167" t="n">
        <v>6</v>
      </c>
      <c r="N167" t="n">
        <v>16.16</v>
      </c>
      <c r="O167" t="n">
        <v>14278.75</v>
      </c>
      <c r="P167" t="n">
        <v>125.12</v>
      </c>
      <c r="Q167" t="n">
        <v>198.04</v>
      </c>
      <c r="R167" t="n">
        <v>31.08</v>
      </c>
      <c r="S167" t="n">
        <v>21.27</v>
      </c>
      <c r="T167" t="n">
        <v>2189.09</v>
      </c>
      <c r="U167" t="n">
        <v>0.68</v>
      </c>
      <c r="V167" t="n">
        <v>0.77</v>
      </c>
      <c r="W167" t="n">
        <v>0.12</v>
      </c>
      <c r="X167" t="n">
        <v>0.13</v>
      </c>
      <c r="Y167" t="n">
        <v>0.5</v>
      </c>
      <c r="Z167" t="n">
        <v>10</v>
      </c>
    </row>
    <row r="168">
      <c r="A168" t="n">
        <v>13</v>
      </c>
      <c r="B168" t="n">
        <v>45</v>
      </c>
      <c r="C168" t="inlineStr">
        <is>
          <t xml:space="preserve">CONCLUIDO	</t>
        </is>
      </c>
      <c r="D168" t="n">
        <v>5.5884</v>
      </c>
      <c r="E168" t="n">
        <v>17.89</v>
      </c>
      <c r="F168" t="n">
        <v>15.74</v>
      </c>
      <c r="G168" t="n">
        <v>118.06</v>
      </c>
      <c r="H168" t="n">
        <v>2.14</v>
      </c>
      <c r="I168" t="n">
        <v>8</v>
      </c>
      <c r="J168" t="n">
        <v>115.16</v>
      </c>
      <c r="K168" t="n">
        <v>39.72</v>
      </c>
      <c r="L168" t="n">
        <v>14</v>
      </c>
      <c r="M168" t="n">
        <v>6</v>
      </c>
      <c r="N168" t="n">
        <v>16.45</v>
      </c>
      <c r="O168" t="n">
        <v>14437.35</v>
      </c>
      <c r="P168" t="n">
        <v>124.44</v>
      </c>
      <c r="Q168" t="n">
        <v>198.04</v>
      </c>
      <c r="R168" t="n">
        <v>31.89</v>
      </c>
      <c r="S168" t="n">
        <v>21.27</v>
      </c>
      <c r="T168" t="n">
        <v>2592.75</v>
      </c>
      <c r="U168" t="n">
        <v>0.67</v>
      </c>
      <c r="V168" t="n">
        <v>0.77</v>
      </c>
      <c r="W168" t="n">
        <v>0.12</v>
      </c>
      <c r="X168" t="n">
        <v>0.15</v>
      </c>
      <c r="Y168" t="n">
        <v>0.5</v>
      </c>
      <c r="Z168" t="n">
        <v>10</v>
      </c>
    </row>
    <row r="169">
      <c r="A169" t="n">
        <v>14</v>
      </c>
      <c r="B169" t="n">
        <v>45</v>
      </c>
      <c r="C169" t="inlineStr">
        <is>
          <t xml:space="preserve">CONCLUIDO	</t>
        </is>
      </c>
      <c r="D169" t="n">
        <v>5.6029</v>
      </c>
      <c r="E169" t="n">
        <v>17.85</v>
      </c>
      <c r="F169" t="n">
        <v>15.72</v>
      </c>
      <c r="G169" t="n">
        <v>134.71</v>
      </c>
      <c r="H169" t="n">
        <v>2.27</v>
      </c>
      <c r="I169" t="n">
        <v>7</v>
      </c>
      <c r="J169" t="n">
        <v>116.45</v>
      </c>
      <c r="K169" t="n">
        <v>39.72</v>
      </c>
      <c r="L169" t="n">
        <v>15</v>
      </c>
      <c r="M169" t="n">
        <v>5</v>
      </c>
      <c r="N169" t="n">
        <v>16.74</v>
      </c>
      <c r="O169" t="n">
        <v>14596.38</v>
      </c>
      <c r="P169" t="n">
        <v>122.15</v>
      </c>
      <c r="Q169" t="n">
        <v>198.04</v>
      </c>
      <c r="R169" t="n">
        <v>31.06</v>
      </c>
      <c r="S169" t="n">
        <v>21.27</v>
      </c>
      <c r="T169" t="n">
        <v>2182.5</v>
      </c>
      <c r="U169" t="n">
        <v>0.68</v>
      </c>
      <c r="V169" t="n">
        <v>0.77</v>
      </c>
      <c r="W169" t="n">
        <v>0.12</v>
      </c>
      <c r="X169" t="n">
        <v>0.12</v>
      </c>
      <c r="Y169" t="n">
        <v>0.5</v>
      </c>
      <c r="Z169" t="n">
        <v>10</v>
      </c>
    </row>
    <row r="170">
      <c r="A170" t="n">
        <v>15</v>
      </c>
      <c r="B170" t="n">
        <v>45</v>
      </c>
      <c r="C170" t="inlineStr">
        <is>
          <t xml:space="preserve">CONCLUIDO	</t>
        </is>
      </c>
      <c r="D170" t="n">
        <v>5.6013</v>
      </c>
      <c r="E170" t="n">
        <v>17.85</v>
      </c>
      <c r="F170" t="n">
        <v>15.72</v>
      </c>
      <c r="G170" t="n">
        <v>134.75</v>
      </c>
      <c r="H170" t="n">
        <v>2.4</v>
      </c>
      <c r="I170" t="n">
        <v>7</v>
      </c>
      <c r="J170" t="n">
        <v>117.75</v>
      </c>
      <c r="K170" t="n">
        <v>39.72</v>
      </c>
      <c r="L170" t="n">
        <v>16</v>
      </c>
      <c r="M170" t="n">
        <v>5</v>
      </c>
      <c r="N170" t="n">
        <v>17.03</v>
      </c>
      <c r="O170" t="n">
        <v>14755.84</v>
      </c>
      <c r="P170" t="n">
        <v>120.97</v>
      </c>
      <c r="Q170" t="n">
        <v>198.04</v>
      </c>
      <c r="R170" t="n">
        <v>31.31</v>
      </c>
      <c r="S170" t="n">
        <v>21.27</v>
      </c>
      <c r="T170" t="n">
        <v>2307.21</v>
      </c>
      <c r="U170" t="n">
        <v>0.68</v>
      </c>
      <c r="V170" t="n">
        <v>0.77</v>
      </c>
      <c r="W170" t="n">
        <v>0.12</v>
      </c>
      <c r="X170" t="n">
        <v>0.13</v>
      </c>
      <c r="Y170" t="n">
        <v>0.5</v>
      </c>
      <c r="Z170" t="n">
        <v>10</v>
      </c>
    </row>
    <row r="171">
      <c r="A171" t="n">
        <v>16</v>
      </c>
      <c r="B171" t="n">
        <v>45</v>
      </c>
      <c r="C171" t="inlineStr">
        <is>
          <t xml:space="preserve">CONCLUIDO	</t>
        </is>
      </c>
      <c r="D171" t="n">
        <v>5.6162</v>
      </c>
      <c r="E171" t="n">
        <v>17.81</v>
      </c>
      <c r="F171" t="n">
        <v>15.69</v>
      </c>
      <c r="G171" t="n">
        <v>156.94</v>
      </c>
      <c r="H171" t="n">
        <v>2.52</v>
      </c>
      <c r="I171" t="n">
        <v>6</v>
      </c>
      <c r="J171" t="n">
        <v>119.04</v>
      </c>
      <c r="K171" t="n">
        <v>39.72</v>
      </c>
      <c r="L171" t="n">
        <v>17</v>
      </c>
      <c r="M171" t="n">
        <v>4</v>
      </c>
      <c r="N171" t="n">
        <v>17.33</v>
      </c>
      <c r="O171" t="n">
        <v>14915.73</v>
      </c>
      <c r="P171" t="n">
        <v>118.03</v>
      </c>
      <c r="Q171" t="n">
        <v>198.04</v>
      </c>
      <c r="R171" t="n">
        <v>30.32</v>
      </c>
      <c r="S171" t="n">
        <v>21.27</v>
      </c>
      <c r="T171" t="n">
        <v>1815.81</v>
      </c>
      <c r="U171" t="n">
        <v>0.7</v>
      </c>
      <c r="V171" t="n">
        <v>0.77</v>
      </c>
      <c r="W171" t="n">
        <v>0.12</v>
      </c>
      <c r="X171" t="n">
        <v>0.1</v>
      </c>
      <c r="Y171" t="n">
        <v>0.5</v>
      </c>
      <c r="Z171" t="n">
        <v>10</v>
      </c>
    </row>
    <row r="172">
      <c r="A172" t="n">
        <v>17</v>
      </c>
      <c r="B172" t="n">
        <v>45</v>
      </c>
      <c r="C172" t="inlineStr">
        <is>
          <t xml:space="preserve">CONCLUIDO	</t>
        </is>
      </c>
      <c r="D172" t="n">
        <v>5.6103</v>
      </c>
      <c r="E172" t="n">
        <v>17.82</v>
      </c>
      <c r="F172" t="n">
        <v>15.71</v>
      </c>
      <c r="G172" t="n">
        <v>157.13</v>
      </c>
      <c r="H172" t="n">
        <v>2.64</v>
      </c>
      <c r="I172" t="n">
        <v>6</v>
      </c>
      <c r="J172" t="n">
        <v>120.34</v>
      </c>
      <c r="K172" t="n">
        <v>39.72</v>
      </c>
      <c r="L172" t="n">
        <v>18</v>
      </c>
      <c r="M172" t="n">
        <v>3</v>
      </c>
      <c r="N172" t="n">
        <v>17.63</v>
      </c>
      <c r="O172" t="n">
        <v>15076.07</v>
      </c>
      <c r="P172" t="n">
        <v>118.54</v>
      </c>
      <c r="Q172" t="n">
        <v>198.05</v>
      </c>
      <c r="R172" t="n">
        <v>30.94</v>
      </c>
      <c r="S172" t="n">
        <v>21.27</v>
      </c>
      <c r="T172" t="n">
        <v>2126.27</v>
      </c>
      <c r="U172" t="n">
        <v>0.6899999999999999</v>
      </c>
      <c r="V172" t="n">
        <v>0.77</v>
      </c>
      <c r="W172" t="n">
        <v>0.12</v>
      </c>
      <c r="X172" t="n">
        <v>0.12</v>
      </c>
      <c r="Y172" t="n">
        <v>0.5</v>
      </c>
      <c r="Z172" t="n">
        <v>10</v>
      </c>
    </row>
    <row r="173">
      <c r="A173" t="n">
        <v>18</v>
      </c>
      <c r="B173" t="n">
        <v>45</v>
      </c>
      <c r="C173" t="inlineStr">
        <is>
          <t xml:space="preserve">CONCLUIDO	</t>
        </is>
      </c>
      <c r="D173" t="n">
        <v>5.614</v>
      </c>
      <c r="E173" t="n">
        <v>17.81</v>
      </c>
      <c r="F173" t="n">
        <v>15.7</v>
      </c>
      <c r="G173" t="n">
        <v>157.01</v>
      </c>
      <c r="H173" t="n">
        <v>2.76</v>
      </c>
      <c r="I173" t="n">
        <v>6</v>
      </c>
      <c r="J173" t="n">
        <v>121.65</v>
      </c>
      <c r="K173" t="n">
        <v>39.72</v>
      </c>
      <c r="L173" t="n">
        <v>19</v>
      </c>
      <c r="M173" t="n">
        <v>1</v>
      </c>
      <c r="N173" t="n">
        <v>17.93</v>
      </c>
      <c r="O173" t="n">
        <v>15236.84</v>
      </c>
      <c r="P173" t="n">
        <v>119.13</v>
      </c>
      <c r="Q173" t="n">
        <v>198.05</v>
      </c>
      <c r="R173" t="n">
        <v>30.44</v>
      </c>
      <c r="S173" t="n">
        <v>21.27</v>
      </c>
      <c r="T173" t="n">
        <v>1880.34</v>
      </c>
      <c r="U173" t="n">
        <v>0.7</v>
      </c>
      <c r="V173" t="n">
        <v>0.77</v>
      </c>
      <c r="W173" t="n">
        <v>0.12</v>
      </c>
      <c r="X173" t="n">
        <v>0.11</v>
      </c>
      <c r="Y173" t="n">
        <v>0.5</v>
      </c>
      <c r="Z173" t="n">
        <v>10</v>
      </c>
    </row>
    <row r="174">
      <c r="A174" t="n">
        <v>19</v>
      </c>
      <c r="B174" t="n">
        <v>45</v>
      </c>
      <c r="C174" t="inlineStr">
        <is>
          <t xml:space="preserve">CONCLUIDO	</t>
        </is>
      </c>
      <c r="D174" t="n">
        <v>5.6168</v>
      </c>
      <c r="E174" t="n">
        <v>17.8</v>
      </c>
      <c r="F174" t="n">
        <v>15.69</v>
      </c>
      <c r="G174" t="n">
        <v>156.93</v>
      </c>
      <c r="H174" t="n">
        <v>2.87</v>
      </c>
      <c r="I174" t="n">
        <v>6</v>
      </c>
      <c r="J174" t="n">
        <v>122.95</v>
      </c>
      <c r="K174" t="n">
        <v>39.72</v>
      </c>
      <c r="L174" t="n">
        <v>20</v>
      </c>
      <c r="M174" t="n">
        <v>1</v>
      </c>
      <c r="N174" t="n">
        <v>18.24</v>
      </c>
      <c r="O174" t="n">
        <v>15398.07</v>
      </c>
      <c r="P174" t="n">
        <v>119.6</v>
      </c>
      <c r="Q174" t="n">
        <v>198.06</v>
      </c>
      <c r="R174" t="n">
        <v>30.2</v>
      </c>
      <c r="S174" t="n">
        <v>21.27</v>
      </c>
      <c r="T174" t="n">
        <v>1758.8</v>
      </c>
      <c r="U174" t="n">
        <v>0.7</v>
      </c>
      <c r="V174" t="n">
        <v>0.77</v>
      </c>
      <c r="W174" t="n">
        <v>0.12</v>
      </c>
      <c r="X174" t="n">
        <v>0.1</v>
      </c>
      <c r="Y174" t="n">
        <v>0.5</v>
      </c>
      <c r="Z174" t="n">
        <v>10</v>
      </c>
    </row>
    <row r="175">
      <c r="A175" t="n">
        <v>20</v>
      </c>
      <c r="B175" t="n">
        <v>45</v>
      </c>
      <c r="C175" t="inlineStr">
        <is>
          <t xml:space="preserve">CONCLUIDO	</t>
        </is>
      </c>
      <c r="D175" t="n">
        <v>5.6153</v>
      </c>
      <c r="E175" t="n">
        <v>17.81</v>
      </c>
      <c r="F175" t="n">
        <v>15.7</v>
      </c>
      <c r="G175" t="n">
        <v>156.97</v>
      </c>
      <c r="H175" t="n">
        <v>2.98</v>
      </c>
      <c r="I175" t="n">
        <v>6</v>
      </c>
      <c r="J175" t="n">
        <v>124.26</v>
      </c>
      <c r="K175" t="n">
        <v>39.72</v>
      </c>
      <c r="L175" t="n">
        <v>21</v>
      </c>
      <c r="M175" t="n">
        <v>0</v>
      </c>
      <c r="N175" t="n">
        <v>18.55</v>
      </c>
      <c r="O175" t="n">
        <v>15559.74</v>
      </c>
      <c r="P175" t="n">
        <v>120.51</v>
      </c>
      <c r="Q175" t="n">
        <v>198.05</v>
      </c>
      <c r="R175" t="n">
        <v>30.32</v>
      </c>
      <c r="S175" t="n">
        <v>21.27</v>
      </c>
      <c r="T175" t="n">
        <v>1817.5</v>
      </c>
      <c r="U175" t="n">
        <v>0.7</v>
      </c>
      <c r="V175" t="n">
        <v>0.77</v>
      </c>
      <c r="W175" t="n">
        <v>0.12</v>
      </c>
      <c r="X175" t="n">
        <v>0.1</v>
      </c>
      <c r="Y175" t="n">
        <v>0.5</v>
      </c>
      <c r="Z175" t="n">
        <v>10</v>
      </c>
    </row>
    <row r="176">
      <c r="A176" t="n">
        <v>0</v>
      </c>
      <c r="B176" t="n">
        <v>60</v>
      </c>
      <c r="C176" t="inlineStr">
        <is>
          <t xml:space="preserve">CONCLUIDO	</t>
        </is>
      </c>
      <c r="D176" t="n">
        <v>4.1461</v>
      </c>
      <c r="E176" t="n">
        <v>24.12</v>
      </c>
      <c r="F176" t="n">
        <v>18.43</v>
      </c>
      <c r="G176" t="n">
        <v>7.96</v>
      </c>
      <c r="H176" t="n">
        <v>0.14</v>
      </c>
      <c r="I176" t="n">
        <v>139</v>
      </c>
      <c r="J176" t="n">
        <v>124.63</v>
      </c>
      <c r="K176" t="n">
        <v>45</v>
      </c>
      <c r="L176" t="n">
        <v>1</v>
      </c>
      <c r="M176" t="n">
        <v>137</v>
      </c>
      <c r="N176" t="n">
        <v>18.64</v>
      </c>
      <c r="O176" t="n">
        <v>15605.44</v>
      </c>
      <c r="P176" t="n">
        <v>191.74</v>
      </c>
      <c r="Q176" t="n">
        <v>198.05</v>
      </c>
      <c r="R176" t="n">
        <v>115.85</v>
      </c>
      <c r="S176" t="n">
        <v>21.27</v>
      </c>
      <c r="T176" t="n">
        <v>43915.59</v>
      </c>
      <c r="U176" t="n">
        <v>0.18</v>
      </c>
      <c r="V176" t="n">
        <v>0.66</v>
      </c>
      <c r="W176" t="n">
        <v>0.33</v>
      </c>
      <c r="X176" t="n">
        <v>2.84</v>
      </c>
      <c r="Y176" t="n">
        <v>0.5</v>
      </c>
      <c r="Z176" t="n">
        <v>10</v>
      </c>
    </row>
    <row r="177">
      <c r="A177" t="n">
        <v>1</v>
      </c>
      <c r="B177" t="n">
        <v>60</v>
      </c>
      <c r="C177" t="inlineStr">
        <is>
          <t xml:space="preserve">CONCLUIDO	</t>
        </is>
      </c>
      <c r="D177" t="n">
        <v>4.8456</v>
      </c>
      <c r="E177" t="n">
        <v>20.64</v>
      </c>
      <c r="F177" t="n">
        <v>16.87</v>
      </c>
      <c r="G177" t="n">
        <v>15.82</v>
      </c>
      <c r="H177" t="n">
        <v>0.28</v>
      </c>
      <c r="I177" t="n">
        <v>64</v>
      </c>
      <c r="J177" t="n">
        <v>125.95</v>
      </c>
      <c r="K177" t="n">
        <v>45</v>
      </c>
      <c r="L177" t="n">
        <v>2</v>
      </c>
      <c r="M177" t="n">
        <v>62</v>
      </c>
      <c r="N177" t="n">
        <v>18.95</v>
      </c>
      <c r="O177" t="n">
        <v>15767.7</v>
      </c>
      <c r="P177" t="n">
        <v>174.44</v>
      </c>
      <c r="Q177" t="n">
        <v>198.05</v>
      </c>
      <c r="R177" t="n">
        <v>66.94</v>
      </c>
      <c r="S177" t="n">
        <v>21.27</v>
      </c>
      <c r="T177" t="n">
        <v>19838.7</v>
      </c>
      <c r="U177" t="n">
        <v>0.32</v>
      </c>
      <c r="V177" t="n">
        <v>0.72</v>
      </c>
      <c r="W177" t="n">
        <v>0.21</v>
      </c>
      <c r="X177" t="n">
        <v>1.27</v>
      </c>
      <c r="Y177" t="n">
        <v>0.5</v>
      </c>
      <c r="Z177" t="n">
        <v>10</v>
      </c>
    </row>
    <row r="178">
      <c r="A178" t="n">
        <v>2</v>
      </c>
      <c r="B178" t="n">
        <v>60</v>
      </c>
      <c r="C178" t="inlineStr">
        <is>
          <t xml:space="preserve">CONCLUIDO	</t>
        </is>
      </c>
      <c r="D178" t="n">
        <v>5.0948</v>
      </c>
      <c r="E178" t="n">
        <v>19.63</v>
      </c>
      <c r="F178" t="n">
        <v>16.42</v>
      </c>
      <c r="G178" t="n">
        <v>23.46</v>
      </c>
      <c r="H178" t="n">
        <v>0.42</v>
      </c>
      <c r="I178" t="n">
        <v>42</v>
      </c>
      <c r="J178" t="n">
        <v>127.27</v>
      </c>
      <c r="K178" t="n">
        <v>45</v>
      </c>
      <c r="L178" t="n">
        <v>3</v>
      </c>
      <c r="M178" t="n">
        <v>40</v>
      </c>
      <c r="N178" t="n">
        <v>19.27</v>
      </c>
      <c r="O178" t="n">
        <v>15930.42</v>
      </c>
      <c r="P178" t="n">
        <v>168.94</v>
      </c>
      <c r="Q178" t="n">
        <v>198.04</v>
      </c>
      <c r="R178" t="n">
        <v>53.02</v>
      </c>
      <c r="S178" t="n">
        <v>21.27</v>
      </c>
      <c r="T178" t="n">
        <v>12986.09</v>
      </c>
      <c r="U178" t="n">
        <v>0.4</v>
      </c>
      <c r="V178" t="n">
        <v>0.74</v>
      </c>
      <c r="W178" t="n">
        <v>0.18</v>
      </c>
      <c r="X178" t="n">
        <v>0.83</v>
      </c>
      <c r="Y178" t="n">
        <v>0.5</v>
      </c>
      <c r="Z178" t="n">
        <v>10</v>
      </c>
    </row>
    <row r="179">
      <c r="A179" t="n">
        <v>3</v>
      </c>
      <c r="B179" t="n">
        <v>60</v>
      </c>
      <c r="C179" t="inlineStr">
        <is>
          <t xml:space="preserve">CONCLUIDO	</t>
        </is>
      </c>
      <c r="D179" t="n">
        <v>5.2248</v>
      </c>
      <c r="E179" t="n">
        <v>19.14</v>
      </c>
      <c r="F179" t="n">
        <v>16.21</v>
      </c>
      <c r="G179" t="n">
        <v>31.38</v>
      </c>
      <c r="H179" t="n">
        <v>0.55</v>
      </c>
      <c r="I179" t="n">
        <v>31</v>
      </c>
      <c r="J179" t="n">
        <v>128.59</v>
      </c>
      <c r="K179" t="n">
        <v>45</v>
      </c>
      <c r="L179" t="n">
        <v>4</v>
      </c>
      <c r="M179" t="n">
        <v>29</v>
      </c>
      <c r="N179" t="n">
        <v>19.59</v>
      </c>
      <c r="O179" t="n">
        <v>16093.6</v>
      </c>
      <c r="P179" t="n">
        <v>166.05</v>
      </c>
      <c r="Q179" t="n">
        <v>198.05</v>
      </c>
      <c r="R179" t="n">
        <v>46.71</v>
      </c>
      <c r="S179" t="n">
        <v>21.27</v>
      </c>
      <c r="T179" t="n">
        <v>9889.940000000001</v>
      </c>
      <c r="U179" t="n">
        <v>0.46</v>
      </c>
      <c r="V179" t="n">
        <v>0.75</v>
      </c>
      <c r="W179" t="n">
        <v>0.16</v>
      </c>
      <c r="X179" t="n">
        <v>0.62</v>
      </c>
      <c r="Y179" t="n">
        <v>0.5</v>
      </c>
      <c r="Z179" t="n">
        <v>10</v>
      </c>
    </row>
    <row r="180">
      <c r="A180" t="n">
        <v>4</v>
      </c>
      <c r="B180" t="n">
        <v>60</v>
      </c>
      <c r="C180" t="inlineStr">
        <is>
          <t xml:space="preserve">CONCLUIDO	</t>
        </is>
      </c>
      <c r="D180" t="n">
        <v>5.304</v>
      </c>
      <c r="E180" t="n">
        <v>18.85</v>
      </c>
      <c r="F180" t="n">
        <v>16.08</v>
      </c>
      <c r="G180" t="n">
        <v>38.6</v>
      </c>
      <c r="H180" t="n">
        <v>0.68</v>
      </c>
      <c r="I180" t="n">
        <v>25</v>
      </c>
      <c r="J180" t="n">
        <v>129.92</v>
      </c>
      <c r="K180" t="n">
        <v>45</v>
      </c>
      <c r="L180" t="n">
        <v>5</v>
      </c>
      <c r="M180" t="n">
        <v>23</v>
      </c>
      <c r="N180" t="n">
        <v>19.92</v>
      </c>
      <c r="O180" t="n">
        <v>16257.24</v>
      </c>
      <c r="P180" t="n">
        <v>163.75</v>
      </c>
      <c r="Q180" t="n">
        <v>198.05</v>
      </c>
      <c r="R180" t="n">
        <v>42.4</v>
      </c>
      <c r="S180" t="n">
        <v>21.27</v>
      </c>
      <c r="T180" t="n">
        <v>7764.98</v>
      </c>
      <c r="U180" t="n">
        <v>0.5</v>
      </c>
      <c r="V180" t="n">
        <v>0.75</v>
      </c>
      <c r="W180" t="n">
        <v>0.15</v>
      </c>
      <c r="X180" t="n">
        <v>0.49</v>
      </c>
      <c r="Y180" t="n">
        <v>0.5</v>
      </c>
      <c r="Z180" t="n">
        <v>10</v>
      </c>
    </row>
    <row r="181">
      <c r="A181" t="n">
        <v>5</v>
      </c>
      <c r="B181" t="n">
        <v>60</v>
      </c>
      <c r="C181" t="inlineStr">
        <is>
          <t xml:space="preserve">CONCLUIDO	</t>
        </is>
      </c>
      <c r="D181" t="n">
        <v>5.3567</v>
      </c>
      <c r="E181" t="n">
        <v>18.67</v>
      </c>
      <c r="F181" t="n">
        <v>16</v>
      </c>
      <c r="G181" t="n">
        <v>45.71</v>
      </c>
      <c r="H181" t="n">
        <v>0.8100000000000001</v>
      </c>
      <c r="I181" t="n">
        <v>21</v>
      </c>
      <c r="J181" t="n">
        <v>131.25</v>
      </c>
      <c r="K181" t="n">
        <v>45</v>
      </c>
      <c r="L181" t="n">
        <v>6</v>
      </c>
      <c r="M181" t="n">
        <v>19</v>
      </c>
      <c r="N181" t="n">
        <v>20.25</v>
      </c>
      <c r="O181" t="n">
        <v>16421.36</v>
      </c>
      <c r="P181" t="n">
        <v>162.11</v>
      </c>
      <c r="Q181" t="n">
        <v>198.05</v>
      </c>
      <c r="R181" t="n">
        <v>39.91</v>
      </c>
      <c r="S181" t="n">
        <v>21.27</v>
      </c>
      <c r="T181" t="n">
        <v>6539.9</v>
      </c>
      <c r="U181" t="n">
        <v>0.53</v>
      </c>
      <c r="V181" t="n">
        <v>0.76</v>
      </c>
      <c r="W181" t="n">
        <v>0.14</v>
      </c>
      <c r="X181" t="n">
        <v>0.41</v>
      </c>
      <c r="Y181" t="n">
        <v>0.5</v>
      </c>
      <c r="Z181" t="n">
        <v>10</v>
      </c>
    </row>
    <row r="182">
      <c r="A182" t="n">
        <v>6</v>
      </c>
      <c r="B182" t="n">
        <v>60</v>
      </c>
      <c r="C182" t="inlineStr">
        <is>
          <t xml:space="preserve">CONCLUIDO	</t>
        </is>
      </c>
      <c r="D182" t="n">
        <v>5.3837</v>
      </c>
      <c r="E182" t="n">
        <v>18.57</v>
      </c>
      <c r="F182" t="n">
        <v>15.98</v>
      </c>
      <c r="G182" t="n">
        <v>53.27</v>
      </c>
      <c r="H182" t="n">
        <v>0.93</v>
      </c>
      <c r="I182" t="n">
        <v>18</v>
      </c>
      <c r="J182" t="n">
        <v>132.58</v>
      </c>
      <c r="K182" t="n">
        <v>45</v>
      </c>
      <c r="L182" t="n">
        <v>7</v>
      </c>
      <c r="M182" t="n">
        <v>16</v>
      </c>
      <c r="N182" t="n">
        <v>20.59</v>
      </c>
      <c r="O182" t="n">
        <v>16585.95</v>
      </c>
      <c r="P182" t="n">
        <v>161.35</v>
      </c>
      <c r="Q182" t="n">
        <v>198.05</v>
      </c>
      <c r="R182" t="n">
        <v>39.63</v>
      </c>
      <c r="S182" t="n">
        <v>21.27</v>
      </c>
      <c r="T182" t="n">
        <v>6412.87</v>
      </c>
      <c r="U182" t="n">
        <v>0.54</v>
      </c>
      <c r="V182" t="n">
        <v>0.76</v>
      </c>
      <c r="W182" t="n">
        <v>0.14</v>
      </c>
      <c r="X182" t="n">
        <v>0.39</v>
      </c>
      <c r="Y182" t="n">
        <v>0.5</v>
      </c>
      <c r="Z182" t="n">
        <v>10</v>
      </c>
    </row>
    <row r="183">
      <c r="A183" t="n">
        <v>7</v>
      </c>
      <c r="B183" t="n">
        <v>60</v>
      </c>
      <c r="C183" t="inlineStr">
        <is>
          <t xml:space="preserve">CONCLUIDO	</t>
        </is>
      </c>
      <c r="D183" t="n">
        <v>5.4219</v>
      </c>
      <c r="E183" t="n">
        <v>18.44</v>
      </c>
      <c r="F183" t="n">
        <v>15.9</v>
      </c>
      <c r="G183" t="n">
        <v>59.63</v>
      </c>
      <c r="H183" t="n">
        <v>1.06</v>
      </c>
      <c r="I183" t="n">
        <v>16</v>
      </c>
      <c r="J183" t="n">
        <v>133.92</v>
      </c>
      <c r="K183" t="n">
        <v>45</v>
      </c>
      <c r="L183" t="n">
        <v>8</v>
      </c>
      <c r="M183" t="n">
        <v>14</v>
      </c>
      <c r="N183" t="n">
        <v>20.93</v>
      </c>
      <c r="O183" t="n">
        <v>16751.02</v>
      </c>
      <c r="P183" t="n">
        <v>159.57</v>
      </c>
      <c r="Q183" t="n">
        <v>198.04</v>
      </c>
      <c r="R183" t="n">
        <v>36.78</v>
      </c>
      <c r="S183" t="n">
        <v>21.27</v>
      </c>
      <c r="T183" t="n">
        <v>4998.01</v>
      </c>
      <c r="U183" t="n">
        <v>0.58</v>
      </c>
      <c r="V183" t="n">
        <v>0.76</v>
      </c>
      <c r="W183" t="n">
        <v>0.14</v>
      </c>
      <c r="X183" t="n">
        <v>0.31</v>
      </c>
      <c r="Y183" t="n">
        <v>0.5</v>
      </c>
      <c r="Z183" t="n">
        <v>10</v>
      </c>
    </row>
    <row r="184">
      <c r="A184" t="n">
        <v>8</v>
      </c>
      <c r="B184" t="n">
        <v>60</v>
      </c>
      <c r="C184" t="inlineStr">
        <is>
          <t xml:space="preserve">CONCLUIDO	</t>
        </is>
      </c>
      <c r="D184" t="n">
        <v>5.4521</v>
      </c>
      <c r="E184" t="n">
        <v>18.34</v>
      </c>
      <c r="F184" t="n">
        <v>15.85</v>
      </c>
      <c r="G184" t="n">
        <v>67.94</v>
      </c>
      <c r="H184" t="n">
        <v>1.18</v>
      </c>
      <c r="I184" t="n">
        <v>14</v>
      </c>
      <c r="J184" t="n">
        <v>135.27</v>
      </c>
      <c r="K184" t="n">
        <v>45</v>
      </c>
      <c r="L184" t="n">
        <v>9</v>
      </c>
      <c r="M184" t="n">
        <v>12</v>
      </c>
      <c r="N184" t="n">
        <v>21.27</v>
      </c>
      <c r="O184" t="n">
        <v>16916.71</v>
      </c>
      <c r="P184" t="n">
        <v>158.53</v>
      </c>
      <c r="Q184" t="n">
        <v>198.05</v>
      </c>
      <c r="R184" t="n">
        <v>35.34</v>
      </c>
      <c r="S184" t="n">
        <v>21.27</v>
      </c>
      <c r="T184" t="n">
        <v>4286.58</v>
      </c>
      <c r="U184" t="n">
        <v>0.6</v>
      </c>
      <c r="V184" t="n">
        <v>0.76</v>
      </c>
      <c r="W184" t="n">
        <v>0.13</v>
      </c>
      <c r="X184" t="n">
        <v>0.26</v>
      </c>
      <c r="Y184" t="n">
        <v>0.5</v>
      </c>
      <c r="Z184" t="n">
        <v>10</v>
      </c>
    </row>
    <row r="185">
      <c r="A185" t="n">
        <v>9</v>
      </c>
      <c r="B185" t="n">
        <v>60</v>
      </c>
      <c r="C185" t="inlineStr">
        <is>
          <t xml:space="preserve">CONCLUIDO	</t>
        </is>
      </c>
      <c r="D185" t="n">
        <v>5.4806</v>
      </c>
      <c r="E185" t="n">
        <v>18.25</v>
      </c>
      <c r="F185" t="n">
        <v>15.78</v>
      </c>
      <c r="G185" t="n">
        <v>72.84</v>
      </c>
      <c r="H185" t="n">
        <v>1.29</v>
      </c>
      <c r="I185" t="n">
        <v>13</v>
      </c>
      <c r="J185" t="n">
        <v>136.61</v>
      </c>
      <c r="K185" t="n">
        <v>45</v>
      </c>
      <c r="L185" t="n">
        <v>10</v>
      </c>
      <c r="M185" t="n">
        <v>11</v>
      </c>
      <c r="N185" t="n">
        <v>21.61</v>
      </c>
      <c r="O185" t="n">
        <v>17082.76</v>
      </c>
      <c r="P185" t="n">
        <v>156.43</v>
      </c>
      <c r="Q185" t="n">
        <v>198.05</v>
      </c>
      <c r="R185" t="n">
        <v>33.1</v>
      </c>
      <c r="S185" t="n">
        <v>21.27</v>
      </c>
      <c r="T185" t="n">
        <v>3174.67</v>
      </c>
      <c r="U185" t="n">
        <v>0.64</v>
      </c>
      <c r="V185" t="n">
        <v>0.77</v>
      </c>
      <c r="W185" t="n">
        <v>0.12</v>
      </c>
      <c r="X185" t="n">
        <v>0.19</v>
      </c>
      <c r="Y185" t="n">
        <v>0.5</v>
      </c>
      <c r="Z185" t="n">
        <v>10</v>
      </c>
    </row>
    <row r="186">
      <c r="A186" t="n">
        <v>10</v>
      </c>
      <c r="B186" t="n">
        <v>60</v>
      </c>
      <c r="C186" t="inlineStr">
        <is>
          <t xml:space="preserve">CONCLUIDO	</t>
        </is>
      </c>
      <c r="D186" t="n">
        <v>5.4766</v>
      </c>
      <c r="E186" t="n">
        <v>18.26</v>
      </c>
      <c r="F186" t="n">
        <v>15.82</v>
      </c>
      <c r="G186" t="n">
        <v>79.09999999999999</v>
      </c>
      <c r="H186" t="n">
        <v>1.41</v>
      </c>
      <c r="I186" t="n">
        <v>12</v>
      </c>
      <c r="J186" t="n">
        <v>137.96</v>
      </c>
      <c r="K186" t="n">
        <v>45</v>
      </c>
      <c r="L186" t="n">
        <v>11</v>
      </c>
      <c r="M186" t="n">
        <v>10</v>
      </c>
      <c r="N186" t="n">
        <v>21.96</v>
      </c>
      <c r="O186" t="n">
        <v>17249.3</v>
      </c>
      <c r="P186" t="n">
        <v>156.22</v>
      </c>
      <c r="Q186" t="n">
        <v>198.04</v>
      </c>
      <c r="R186" t="n">
        <v>34.33</v>
      </c>
      <c r="S186" t="n">
        <v>21.27</v>
      </c>
      <c r="T186" t="n">
        <v>3793.27</v>
      </c>
      <c r="U186" t="n">
        <v>0.62</v>
      </c>
      <c r="V186" t="n">
        <v>0.77</v>
      </c>
      <c r="W186" t="n">
        <v>0.13</v>
      </c>
      <c r="X186" t="n">
        <v>0.23</v>
      </c>
      <c r="Y186" t="n">
        <v>0.5</v>
      </c>
      <c r="Z186" t="n">
        <v>10</v>
      </c>
    </row>
    <row r="187">
      <c r="A187" t="n">
        <v>11</v>
      </c>
      <c r="B187" t="n">
        <v>60</v>
      </c>
      <c r="C187" t="inlineStr">
        <is>
          <t xml:space="preserve">CONCLUIDO	</t>
        </is>
      </c>
      <c r="D187" t="n">
        <v>5.4901</v>
      </c>
      <c r="E187" t="n">
        <v>18.21</v>
      </c>
      <c r="F187" t="n">
        <v>15.8</v>
      </c>
      <c r="G187" t="n">
        <v>86.19</v>
      </c>
      <c r="H187" t="n">
        <v>1.52</v>
      </c>
      <c r="I187" t="n">
        <v>11</v>
      </c>
      <c r="J187" t="n">
        <v>139.32</v>
      </c>
      <c r="K187" t="n">
        <v>45</v>
      </c>
      <c r="L187" t="n">
        <v>12</v>
      </c>
      <c r="M187" t="n">
        <v>9</v>
      </c>
      <c r="N187" t="n">
        <v>22.32</v>
      </c>
      <c r="O187" t="n">
        <v>17416.34</v>
      </c>
      <c r="P187" t="n">
        <v>155.37</v>
      </c>
      <c r="Q187" t="n">
        <v>198.04</v>
      </c>
      <c r="R187" t="n">
        <v>33.65</v>
      </c>
      <c r="S187" t="n">
        <v>21.27</v>
      </c>
      <c r="T187" t="n">
        <v>3459.49</v>
      </c>
      <c r="U187" t="n">
        <v>0.63</v>
      </c>
      <c r="V187" t="n">
        <v>0.77</v>
      </c>
      <c r="W187" t="n">
        <v>0.13</v>
      </c>
      <c r="X187" t="n">
        <v>0.21</v>
      </c>
      <c r="Y187" t="n">
        <v>0.5</v>
      </c>
      <c r="Z187" t="n">
        <v>10</v>
      </c>
    </row>
    <row r="188">
      <c r="A188" t="n">
        <v>12</v>
      </c>
      <c r="B188" t="n">
        <v>60</v>
      </c>
      <c r="C188" t="inlineStr">
        <is>
          <t xml:space="preserve">CONCLUIDO	</t>
        </is>
      </c>
      <c r="D188" t="n">
        <v>5.5158</v>
      </c>
      <c r="E188" t="n">
        <v>18.13</v>
      </c>
      <c r="F188" t="n">
        <v>15.74</v>
      </c>
      <c r="G188" t="n">
        <v>94.45</v>
      </c>
      <c r="H188" t="n">
        <v>1.63</v>
      </c>
      <c r="I188" t="n">
        <v>10</v>
      </c>
      <c r="J188" t="n">
        <v>140.67</v>
      </c>
      <c r="K188" t="n">
        <v>45</v>
      </c>
      <c r="L188" t="n">
        <v>13</v>
      </c>
      <c r="M188" t="n">
        <v>8</v>
      </c>
      <c r="N188" t="n">
        <v>22.68</v>
      </c>
      <c r="O188" t="n">
        <v>17583.88</v>
      </c>
      <c r="P188" t="n">
        <v>154.58</v>
      </c>
      <c r="Q188" t="n">
        <v>198.05</v>
      </c>
      <c r="R188" t="n">
        <v>31.52</v>
      </c>
      <c r="S188" t="n">
        <v>21.27</v>
      </c>
      <c r="T188" t="n">
        <v>2399.27</v>
      </c>
      <c r="U188" t="n">
        <v>0.67</v>
      </c>
      <c r="V188" t="n">
        <v>0.77</v>
      </c>
      <c r="W188" t="n">
        <v>0.13</v>
      </c>
      <c r="X188" t="n">
        <v>0.15</v>
      </c>
      <c r="Y188" t="n">
        <v>0.5</v>
      </c>
      <c r="Z188" t="n">
        <v>10</v>
      </c>
    </row>
    <row r="189">
      <c r="A189" t="n">
        <v>13</v>
      </c>
      <c r="B189" t="n">
        <v>60</v>
      </c>
      <c r="C189" t="inlineStr">
        <is>
          <t xml:space="preserve">CONCLUIDO	</t>
        </is>
      </c>
      <c r="D189" t="n">
        <v>5.5205</v>
      </c>
      <c r="E189" t="n">
        <v>18.11</v>
      </c>
      <c r="F189" t="n">
        <v>15.75</v>
      </c>
      <c r="G189" t="n">
        <v>105.01</v>
      </c>
      <c r="H189" t="n">
        <v>1.74</v>
      </c>
      <c r="I189" t="n">
        <v>9</v>
      </c>
      <c r="J189" t="n">
        <v>142.04</v>
      </c>
      <c r="K189" t="n">
        <v>45</v>
      </c>
      <c r="L189" t="n">
        <v>14</v>
      </c>
      <c r="M189" t="n">
        <v>7</v>
      </c>
      <c r="N189" t="n">
        <v>23.04</v>
      </c>
      <c r="O189" t="n">
        <v>17751.93</v>
      </c>
      <c r="P189" t="n">
        <v>152.78</v>
      </c>
      <c r="Q189" t="n">
        <v>198.04</v>
      </c>
      <c r="R189" t="n">
        <v>32.13</v>
      </c>
      <c r="S189" t="n">
        <v>21.27</v>
      </c>
      <c r="T189" t="n">
        <v>2706.62</v>
      </c>
      <c r="U189" t="n">
        <v>0.66</v>
      </c>
      <c r="V189" t="n">
        <v>0.77</v>
      </c>
      <c r="W189" t="n">
        <v>0.12</v>
      </c>
      <c r="X189" t="n">
        <v>0.16</v>
      </c>
      <c r="Y189" t="n">
        <v>0.5</v>
      </c>
      <c r="Z189" t="n">
        <v>10</v>
      </c>
    </row>
    <row r="190">
      <c r="A190" t="n">
        <v>14</v>
      </c>
      <c r="B190" t="n">
        <v>60</v>
      </c>
      <c r="C190" t="inlineStr">
        <is>
          <t xml:space="preserve">CONCLUIDO	</t>
        </is>
      </c>
      <c r="D190" t="n">
        <v>5.5177</v>
      </c>
      <c r="E190" t="n">
        <v>18.12</v>
      </c>
      <c r="F190" t="n">
        <v>15.76</v>
      </c>
      <c r="G190" t="n">
        <v>105.08</v>
      </c>
      <c r="H190" t="n">
        <v>1.85</v>
      </c>
      <c r="I190" t="n">
        <v>9</v>
      </c>
      <c r="J190" t="n">
        <v>143.4</v>
      </c>
      <c r="K190" t="n">
        <v>45</v>
      </c>
      <c r="L190" t="n">
        <v>15</v>
      </c>
      <c r="M190" t="n">
        <v>7</v>
      </c>
      <c r="N190" t="n">
        <v>23.41</v>
      </c>
      <c r="O190" t="n">
        <v>17920.49</v>
      </c>
      <c r="P190" t="n">
        <v>152.47</v>
      </c>
      <c r="Q190" t="n">
        <v>198.05</v>
      </c>
      <c r="R190" t="n">
        <v>32.51</v>
      </c>
      <c r="S190" t="n">
        <v>21.27</v>
      </c>
      <c r="T190" t="n">
        <v>2896.11</v>
      </c>
      <c r="U190" t="n">
        <v>0.65</v>
      </c>
      <c r="V190" t="n">
        <v>0.77</v>
      </c>
      <c r="W190" t="n">
        <v>0.12</v>
      </c>
      <c r="X190" t="n">
        <v>0.17</v>
      </c>
      <c r="Y190" t="n">
        <v>0.5</v>
      </c>
      <c r="Z190" t="n">
        <v>10</v>
      </c>
    </row>
    <row r="191">
      <c r="A191" t="n">
        <v>15</v>
      </c>
      <c r="B191" t="n">
        <v>60</v>
      </c>
      <c r="C191" t="inlineStr">
        <is>
          <t xml:space="preserve">CONCLUIDO	</t>
        </is>
      </c>
      <c r="D191" t="n">
        <v>5.5446</v>
      </c>
      <c r="E191" t="n">
        <v>18.04</v>
      </c>
      <c r="F191" t="n">
        <v>15.7</v>
      </c>
      <c r="G191" t="n">
        <v>117.74</v>
      </c>
      <c r="H191" t="n">
        <v>1.96</v>
      </c>
      <c r="I191" t="n">
        <v>8</v>
      </c>
      <c r="J191" t="n">
        <v>144.77</v>
      </c>
      <c r="K191" t="n">
        <v>45</v>
      </c>
      <c r="L191" t="n">
        <v>16</v>
      </c>
      <c r="M191" t="n">
        <v>6</v>
      </c>
      <c r="N191" t="n">
        <v>23.78</v>
      </c>
      <c r="O191" t="n">
        <v>18089.56</v>
      </c>
      <c r="P191" t="n">
        <v>151.23</v>
      </c>
      <c r="Q191" t="n">
        <v>198.04</v>
      </c>
      <c r="R191" t="n">
        <v>30.45</v>
      </c>
      <c r="S191" t="n">
        <v>21.27</v>
      </c>
      <c r="T191" t="n">
        <v>1870.93</v>
      </c>
      <c r="U191" t="n">
        <v>0.7</v>
      </c>
      <c r="V191" t="n">
        <v>0.77</v>
      </c>
      <c r="W191" t="n">
        <v>0.12</v>
      </c>
      <c r="X191" t="n">
        <v>0.1</v>
      </c>
      <c r="Y191" t="n">
        <v>0.5</v>
      </c>
      <c r="Z191" t="n">
        <v>10</v>
      </c>
    </row>
    <row r="192">
      <c r="A192" t="n">
        <v>16</v>
      </c>
      <c r="B192" t="n">
        <v>60</v>
      </c>
      <c r="C192" t="inlineStr">
        <is>
          <t xml:space="preserve">CONCLUIDO	</t>
        </is>
      </c>
      <c r="D192" t="n">
        <v>5.5315</v>
      </c>
      <c r="E192" t="n">
        <v>18.08</v>
      </c>
      <c r="F192" t="n">
        <v>15.74</v>
      </c>
      <c r="G192" t="n">
        <v>118.06</v>
      </c>
      <c r="H192" t="n">
        <v>2.06</v>
      </c>
      <c r="I192" t="n">
        <v>8</v>
      </c>
      <c r="J192" t="n">
        <v>146.15</v>
      </c>
      <c r="K192" t="n">
        <v>45</v>
      </c>
      <c r="L192" t="n">
        <v>17</v>
      </c>
      <c r="M192" t="n">
        <v>6</v>
      </c>
      <c r="N192" t="n">
        <v>24.15</v>
      </c>
      <c r="O192" t="n">
        <v>18259.16</v>
      </c>
      <c r="P192" t="n">
        <v>151.34</v>
      </c>
      <c r="Q192" t="n">
        <v>198.04</v>
      </c>
      <c r="R192" t="n">
        <v>31.89</v>
      </c>
      <c r="S192" t="n">
        <v>21.27</v>
      </c>
      <c r="T192" t="n">
        <v>2590.93</v>
      </c>
      <c r="U192" t="n">
        <v>0.67</v>
      </c>
      <c r="V192" t="n">
        <v>0.77</v>
      </c>
      <c r="W192" t="n">
        <v>0.12</v>
      </c>
      <c r="X192" t="n">
        <v>0.15</v>
      </c>
      <c r="Y192" t="n">
        <v>0.5</v>
      </c>
      <c r="Z192" t="n">
        <v>10</v>
      </c>
    </row>
    <row r="193">
      <c r="A193" t="n">
        <v>17</v>
      </c>
      <c r="B193" t="n">
        <v>60</v>
      </c>
      <c r="C193" t="inlineStr">
        <is>
          <t xml:space="preserve">CONCLUIDO	</t>
        </is>
      </c>
      <c r="D193" t="n">
        <v>5.5476</v>
      </c>
      <c r="E193" t="n">
        <v>18.03</v>
      </c>
      <c r="F193" t="n">
        <v>15.71</v>
      </c>
      <c r="G193" t="n">
        <v>134.7</v>
      </c>
      <c r="H193" t="n">
        <v>2.16</v>
      </c>
      <c r="I193" t="n">
        <v>7</v>
      </c>
      <c r="J193" t="n">
        <v>147.53</v>
      </c>
      <c r="K193" t="n">
        <v>45</v>
      </c>
      <c r="L193" t="n">
        <v>18</v>
      </c>
      <c r="M193" t="n">
        <v>5</v>
      </c>
      <c r="N193" t="n">
        <v>24.53</v>
      </c>
      <c r="O193" t="n">
        <v>18429.27</v>
      </c>
      <c r="P193" t="n">
        <v>148.88</v>
      </c>
      <c r="Q193" t="n">
        <v>198.04</v>
      </c>
      <c r="R193" t="n">
        <v>31.03</v>
      </c>
      <c r="S193" t="n">
        <v>21.27</v>
      </c>
      <c r="T193" t="n">
        <v>2170.21</v>
      </c>
      <c r="U193" t="n">
        <v>0.6899999999999999</v>
      </c>
      <c r="V193" t="n">
        <v>0.77</v>
      </c>
      <c r="W193" t="n">
        <v>0.12</v>
      </c>
      <c r="X193" t="n">
        <v>0.12</v>
      </c>
      <c r="Y193" t="n">
        <v>0.5</v>
      </c>
      <c r="Z193" t="n">
        <v>10</v>
      </c>
    </row>
    <row r="194">
      <c r="A194" t="n">
        <v>18</v>
      </c>
      <c r="B194" t="n">
        <v>60</v>
      </c>
      <c r="C194" t="inlineStr">
        <is>
          <t xml:space="preserve">CONCLUIDO	</t>
        </is>
      </c>
      <c r="D194" t="n">
        <v>5.5498</v>
      </c>
      <c r="E194" t="n">
        <v>18.02</v>
      </c>
      <c r="F194" t="n">
        <v>15.71</v>
      </c>
      <c r="G194" t="n">
        <v>134.64</v>
      </c>
      <c r="H194" t="n">
        <v>2.26</v>
      </c>
      <c r="I194" t="n">
        <v>7</v>
      </c>
      <c r="J194" t="n">
        <v>148.91</v>
      </c>
      <c r="K194" t="n">
        <v>45</v>
      </c>
      <c r="L194" t="n">
        <v>19</v>
      </c>
      <c r="M194" t="n">
        <v>5</v>
      </c>
      <c r="N194" t="n">
        <v>24.92</v>
      </c>
      <c r="O194" t="n">
        <v>18599.92</v>
      </c>
      <c r="P194" t="n">
        <v>148.88</v>
      </c>
      <c r="Q194" t="n">
        <v>198.04</v>
      </c>
      <c r="R194" t="n">
        <v>30.85</v>
      </c>
      <c r="S194" t="n">
        <v>21.27</v>
      </c>
      <c r="T194" t="n">
        <v>2076.06</v>
      </c>
      <c r="U194" t="n">
        <v>0.6899999999999999</v>
      </c>
      <c r="V194" t="n">
        <v>0.77</v>
      </c>
      <c r="W194" t="n">
        <v>0.12</v>
      </c>
      <c r="X194" t="n">
        <v>0.11</v>
      </c>
      <c r="Y194" t="n">
        <v>0.5</v>
      </c>
      <c r="Z194" t="n">
        <v>10</v>
      </c>
    </row>
    <row r="195">
      <c r="A195" t="n">
        <v>19</v>
      </c>
      <c r="B195" t="n">
        <v>60</v>
      </c>
      <c r="C195" t="inlineStr">
        <is>
          <t xml:space="preserve">CONCLUIDO	</t>
        </is>
      </c>
      <c r="D195" t="n">
        <v>5.546</v>
      </c>
      <c r="E195" t="n">
        <v>18.03</v>
      </c>
      <c r="F195" t="n">
        <v>15.72</v>
      </c>
      <c r="G195" t="n">
        <v>134.74</v>
      </c>
      <c r="H195" t="n">
        <v>2.36</v>
      </c>
      <c r="I195" t="n">
        <v>7</v>
      </c>
      <c r="J195" t="n">
        <v>150.3</v>
      </c>
      <c r="K195" t="n">
        <v>45</v>
      </c>
      <c r="L195" t="n">
        <v>20</v>
      </c>
      <c r="M195" t="n">
        <v>5</v>
      </c>
      <c r="N195" t="n">
        <v>25.3</v>
      </c>
      <c r="O195" t="n">
        <v>18771.1</v>
      </c>
      <c r="P195" t="n">
        <v>147.77</v>
      </c>
      <c r="Q195" t="n">
        <v>198.04</v>
      </c>
      <c r="R195" t="n">
        <v>31.24</v>
      </c>
      <c r="S195" t="n">
        <v>21.27</v>
      </c>
      <c r="T195" t="n">
        <v>2275.08</v>
      </c>
      <c r="U195" t="n">
        <v>0.68</v>
      </c>
      <c r="V195" t="n">
        <v>0.77</v>
      </c>
      <c r="W195" t="n">
        <v>0.12</v>
      </c>
      <c r="X195" t="n">
        <v>0.13</v>
      </c>
      <c r="Y195" t="n">
        <v>0.5</v>
      </c>
      <c r="Z195" t="n">
        <v>10</v>
      </c>
    </row>
    <row r="196">
      <c r="A196" t="n">
        <v>20</v>
      </c>
      <c r="B196" t="n">
        <v>60</v>
      </c>
      <c r="C196" t="inlineStr">
        <is>
          <t xml:space="preserve">CONCLUIDO	</t>
        </is>
      </c>
      <c r="D196" t="n">
        <v>5.561</v>
      </c>
      <c r="E196" t="n">
        <v>17.98</v>
      </c>
      <c r="F196" t="n">
        <v>15.7</v>
      </c>
      <c r="G196" t="n">
        <v>156.97</v>
      </c>
      <c r="H196" t="n">
        <v>2.45</v>
      </c>
      <c r="I196" t="n">
        <v>6</v>
      </c>
      <c r="J196" t="n">
        <v>151.69</v>
      </c>
      <c r="K196" t="n">
        <v>45</v>
      </c>
      <c r="L196" t="n">
        <v>21</v>
      </c>
      <c r="M196" t="n">
        <v>4</v>
      </c>
      <c r="N196" t="n">
        <v>25.7</v>
      </c>
      <c r="O196" t="n">
        <v>18942.82</v>
      </c>
      <c r="P196" t="n">
        <v>145.64</v>
      </c>
      <c r="Q196" t="n">
        <v>198.04</v>
      </c>
      <c r="R196" t="n">
        <v>30.43</v>
      </c>
      <c r="S196" t="n">
        <v>21.27</v>
      </c>
      <c r="T196" t="n">
        <v>1874.63</v>
      </c>
      <c r="U196" t="n">
        <v>0.7</v>
      </c>
      <c r="V196" t="n">
        <v>0.77</v>
      </c>
      <c r="W196" t="n">
        <v>0.12</v>
      </c>
      <c r="X196" t="n">
        <v>0.1</v>
      </c>
      <c r="Y196" t="n">
        <v>0.5</v>
      </c>
      <c r="Z196" t="n">
        <v>10</v>
      </c>
    </row>
    <row r="197">
      <c r="A197" t="n">
        <v>21</v>
      </c>
      <c r="B197" t="n">
        <v>60</v>
      </c>
      <c r="C197" t="inlineStr">
        <is>
          <t xml:space="preserve">CONCLUIDO	</t>
        </is>
      </c>
      <c r="D197" t="n">
        <v>5.5605</v>
      </c>
      <c r="E197" t="n">
        <v>17.98</v>
      </c>
      <c r="F197" t="n">
        <v>15.7</v>
      </c>
      <c r="G197" t="n">
        <v>156.98</v>
      </c>
      <c r="H197" t="n">
        <v>2.54</v>
      </c>
      <c r="I197" t="n">
        <v>6</v>
      </c>
      <c r="J197" t="n">
        <v>153.09</v>
      </c>
      <c r="K197" t="n">
        <v>45</v>
      </c>
      <c r="L197" t="n">
        <v>22</v>
      </c>
      <c r="M197" t="n">
        <v>4</v>
      </c>
      <c r="N197" t="n">
        <v>26.09</v>
      </c>
      <c r="O197" t="n">
        <v>19115.09</v>
      </c>
      <c r="P197" t="n">
        <v>146.03</v>
      </c>
      <c r="Q197" t="n">
        <v>198.04</v>
      </c>
      <c r="R197" t="n">
        <v>30.5</v>
      </c>
      <c r="S197" t="n">
        <v>21.27</v>
      </c>
      <c r="T197" t="n">
        <v>1910.15</v>
      </c>
      <c r="U197" t="n">
        <v>0.7</v>
      </c>
      <c r="V197" t="n">
        <v>0.77</v>
      </c>
      <c r="W197" t="n">
        <v>0.12</v>
      </c>
      <c r="X197" t="n">
        <v>0.1</v>
      </c>
      <c r="Y197" t="n">
        <v>0.5</v>
      </c>
      <c r="Z197" t="n">
        <v>10</v>
      </c>
    </row>
    <row r="198">
      <c r="A198" t="n">
        <v>22</v>
      </c>
      <c r="B198" t="n">
        <v>60</v>
      </c>
      <c r="C198" t="inlineStr">
        <is>
          <t xml:space="preserve">CONCLUIDO	</t>
        </is>
      </c>
      <c r="D198" t="n">
        <v>5.5623</v>
      </c>
      <c r="E198" t="n">
        <v>17.98</v>
      </c>
      <c r="F198" t="n">
        <v>15.69</v>
      </c>
      <c r="G198" t="n">
        <v>156.93</v>
      </c>
      <c r="H198" t="n">
        <v>2.64</v>
      </c>
      <c r="I198" t="n">
        <v>6</v>
      </c>
      <c r="J198" t="n">
        <v>154.49</v>
      </c>
      <c r="K198" t="n">
        <v>45</v>
      </c>
      <c r="L198" t="n">
        <v>23</v>
      </c>
      <c r="M198" t="n">
        <v>4</v>
      </c>
      <c r="N198" t="n">
        <v>26.49</v>
      </c>
      <c r="O198" t="n">
        <v>19287.9</v>
      </c>
      <c r="P198" t="n">
        <v>146.04</v>
      </c>
      <c r="Q198" t="n">
        <v>198.04</v>
      </c>
      <c r="R198" t="n">
        <v>30.3</v>
      </c>
      <c r="S198" t="n">
        <v>21.27</v>
      </c>
      <c r="T198" t="n">
        <v>1810.09</v>
      </c>
      <c r="U198" t="n">
        <v>0.7</v>
      </c>
      <c r="V198" t="n">
        <v>0.77</v>
      </c>
      <c r="W198" t="n">
        <v>0.12</v>
      </c>
      <c r="X198" t="n">
        <v>0.1</v>
      </c>
      <c r="Y198" t="n">
        <v>0.5</v>
      </c>
      <c r="Z198" t="n">
        <v>10</v>
      </c>
    </row>
    <row r="199">
      <c r="A199" t="n">
        <v>23</v>
      </c>
      <c r="B199" t="n">
        <v>60</v>
      </c>
      <c r="C199" t="inlineStr">
        <is>
          <t xml:space="preserve">CONCLUIDO	</t>
        </is>
      </c>
      <c r="D199" t="n">
        <v>5.5647</v>
      </c>
      <c r="E199" t="n">
        <v>17.97</v>
      </c>
      <c r="F199" t="n">
        <v>15.69</v>
      </c>
      <c r="G199" t="n">
        <v>156.85</v>
      </c>
      <c r="H199" t="n">
        <v>2.73</v>
      </c>
      <c r="I199" t="n">
        <v>6</v>
      </c>
      <c r="J199" t="n">
        <v>155.9</v>
      </c>
      <c r="K199" t="n">
        <v>45</v>
      </c>
      <c r="L199" t="n">
        <v>24</v>
      </c>
      <c r="M199" t="n">
        <v>4</v>
      </c>
      <c r="N199" t="n">
        <v>26.9</v>
      </c>
      <c r="O199" t="n">
        <v>19461.27</v>
      </c>
      <c r="P199" t="n">
        <v>144.34</v>
      </c>
      <c r="Q199" t="n">
        <v>198.04</v>
      </c>
      <c r="R199" t="n">
        <v>29.93</v>
      </c>
      <c r="S199" t="n">
        <v>21.27</v>
      </c>
      <c r="T199" t="n">
        <v>1625.39</v>
      </c>
      <c r="U199" t="n">
        <v>0.71</v>
      </c>
      <c r="V199" t="n">
        <v>0.77</v>
      </c>
      <c r="W199" t="n">
        <v>0.12</v>
      </c>
      <c r="X199" t="n">
        <v>0.09</v>
      </c>
      <c r="Y199" t="n">
        <v>0.5</v>
      </c>
      <c r="Z199" t="n">
        <v>10</v>
      </c>
    </row>
    <row r="200">
      <c r="A200" t="n">
        <v>24</v>
      </c>
      <c r="B200" t="n">
        <v>60</v>
      </c>
      <c r="C200" t="inlineStr">
        <is>
          <t xml:space="preserve">CONCLUIDO	</t>
        </is>
      </c>
      <c r="D200" t="n">
        <v>5.5592</v>
      </c>
      <c r="E200" t="n">
        <v>17.99</v>
      </c>
      <c r="F200" t="n">
        <v>15.7</v>
      </c>
      <c r="G200" t="n">
        <v>157.03</v>
      </c>
      <c r="H200" t="n">
        <v>2.81</v>
      </c>
      <c r="I200" t="n">
        <v>6</v>
      </c>
      <c r="J200" t="n">
        <v>157.31</v>
      </c>
      <c r="K200" t="n">
        <v>45</v>
      </c>
      <c r="L200" t="n">
        <v>25</v>
      </c>
      <c r="M200" t="n">
        <v>4</v>
      </c>
      <c r="N200" t="n">
        <v>27.31</v>
      </c>
      <c r="O200" t="n">
        <v>19635.2</v>
      </c>
      <c r="P200" t="n">
        <v>142.46</v>
      </c>
      <c r="Q200" t="n">
        <v>198.04</v>
      </c>
      <c r="R200" t="n">
        <v>30.7</v>
      </c>
      <c r="S200" t="n">
        <v>21.27</v>
      </c>
      <c r="T200" t="n">
        <v>2010.12</v>
      </c>
      <c r="U200" t="n">
        <v>0.6899999999999999</v>
      </c>
      <c r="V200" t="n">
        <v>0.77</v>
      </c>
      <c r="W200" t="n">
        <v>0.12</v>
      </c>
      <c r="X200" t="n">
        <v>0.11</v>
      </c>
      <c r="Y200" t="n">
        <v>0.5</v>
      </c>
      <c r="Z200" t="n">
        <v>10</v>
      </c>
    </row>
    <row r="201">
      <c r="A201" t="n">
        <v>25</v>
      </c>
      <c r="B201" t="n">
        <v>60</v>
      </c>
      <c r="C201" t="inlineStr">
        <is>
          <t xml:space="preserve">CONCLUIDO	</t>
        </is>
      </c>
      <c r="D201" t="n">
        <v>5.5772</v>
      </c>
      <c r="E201" t="n">
        <v>17.93</v>
      </c>
      <c r="F201" t="n">
        <v>15.67</v>
      </c>
      <c r="G201" t="n">
        <v>188.04</v>
      </c>
      <c r="H201" t="n">
        <v>2.9</v>
      </c>
      <c r="I201" t="n">
        <v>5</v>
      </c>
      <c r="J201" t="n">
        <v>158.72</v>
      </c>
      <c r="K201" t="n">
        <v>45</v>
      </c>
      <c r="L201" t="n">
        <v>26</v>
      </c>
      <c r="M201" t="n">
        <v>3</v>
      </c>
      <c r="N201" t="n">
        <v>27.72</v>
      </c>
      <c r="O201" t="n">
        <v>19809.69</v>
      </c>
      <c r="P201" t="n">
        <v>141.56</v>
      </c>
      <c r="Q201" t="n">
        <v>198.04</v>
      </c>
      <c r="R201" t="n">
        <v>29.66</v>
      </c>
      <c r="S201" t="n">
        <v>21.27</v>
      </c>
      <c r="T201" t="n">
        <v>1494.91</v>
      </c>
      <c r="U201" t="n">
        <v>0.72</v>
      </c>
      <c r="V201" t="n">
        <v>0.77</v>
      </c>
      <c r="W201" t="n">
        <v>0.12</v>
      </c>
      <c r="X201" t="n">
        <v>0.08</v>
      </c>
      <c r="Y201" t="n">
        <v>0.5</v>
      </c>
      <c r="Z201" t="n">
        <v>10</v>
      </c>
    </row>
    <row r="202">
      <c r="A202" t="n">
        <v>26</v>
      </c>
      <c r="B202" t="n">
        <v>60</v>
      </c>
      <c r="C202" t="inlineStr">
        <is>
          <t xml:space="preserve">CONCLUIDO	</t>
        </is>
      </c>
      <c r="D202" t="n">
        <v>5.5769</v>
      </c>
      <c r="E202" t="n">
        <v>17.93</v>
      </c>
      <c r="F202" t="n">
        <v>15.67</v>
      </c>
      <c r="G202" t="n">
        <v>188.05</v>
      </c>
      <c r="H202" t="n">
        <v>2.99</v>
      </c>
      <c r="I202" t="n">
        <v>5</v>
      </c>
      <c r="J202" t="n">
        <v>160.14</v>
      </c>
      <c r="K202" t="n">
        <v>45</v>
      </c>
      <c r="L202" t="n">
        <v>27</v>
      </c>
      <c r="M202" t="n">
        <v>3</v>
      </c>
      <c r="N202" t="n">
        <v>28.14</v>
      </c>
      <c r="O202" t="n">
        <v>19984.89</v>
      </c>
      <c r="P202" t="n">
        <v>142.09</v>
      </c>
      <c r="Q202" t="n">
        <v>198.04</v>
      </c>
      <c r="R202" t="n">
        <v>29.68</v>
      </c>
      <c r="S202" t="n">
        <v>21.27</v>
      </c>
      <c r="T202" t="n">
        <v>1504.88</v>
      </c>
      <c r="U202" t="n">
        <v>0.72</v>
      </c>
      <c r="V202" t="n">
        <v>0.77</v>
      </c>
      <c r="W202" t="n">
        <v>0.11</v>
      </c>
      <c r="X202" t="n">
        <v>0.08</v>
      </c>
      <c r="Y202" t="n">
        <v>0.5</v>
      </c>
      <c r="Z202" t="n">
        <v>10</v>
      </c>
    </row>
    <row r="203">
      <c r="A203" t="n">
        <v>27</v>
      </c>
      <c r="B203" t="n">
        <v>60</v>
      </c>
      <c r="C203" t="inlineStr">
        <is>
          <t xml:space="preserve">CONCLUIDO	</t>
        </is>
      </c>
      <c r="D203" t="n">
        <v>5.5736</v>
      </c>
      <c r="E203" t="n">
        <v>17.94</v>
      </c>
      <c r="F203" t="n">
        <v>15.68</v>
      </c>
      <c r="G203" t="n">
        <v>188.18</v>
      </c>
      <c r="H203" t="n">
        <v>3.07</v>
      </c>
      <c r="I203" t="n">
        <v>5</v>
      </c>
      <c r="J203" t="n">
        <v>161.57</v>
      </c>
      <c r="K203" t="n">
        <v>45</v>
      </c>
      <c r="L203" t="n">
        <v>28</v>
      </c>
      <c r="M203" t="n">
        <v>2</v>
      </c>
      <c r="N203" t="n">
        <v>28.57</v>
      </c>
      <c r="O203" t="n">
        <v>20160.55</v>
      </c>
      <c r="P203" t="n">
        <v>142.13</v>
      </c>
      <c r="Q203" t="n">
        <v>198.05</v>
      </c>
      <c r="R203" t="n">
        <v>29.97</v>
      </c>
      <c r="S203" t="n">
        <v>21.27</v>
      </c>
      <c r="T203" t="n">
        <v>1648.83</v>
      </c>
      <c r="U203" t="n">
        <v>0.71</v>
      </c>
      <c r="V203" t="n">
        <v>0.77</v>
      </c>
      <c r="W203" t="n">
        <v>0.12</v>
      </c>
      <c r="X203" t="n">
        <v>0.09</v>
      </c>
      <c r="Y203" t="n">
        <v>0.5</v>
      </c>
      <c r="Z203" t="n">
        <v>10</v>
      </c>
    </row>
    <row r="204">
      <c r="A204" t="n">
        <v>28</v>
      </c>
      <c r="B204" t="n">
        <v>60</v>
      </c>
      <c r="C204" t="inlineStr">
        <is>
          <t xml:space="preserve">CONCLUIDO	</t>
        </is>
      </c>
      <c r="D204" t="n">
        <v>5.5754</v>
      </c>
      <c r="E204" t="n">
        <v>17.94</v>
      </c>
      <c r="F204" t="n">
        <v>15.68</v>
      </c>
      <c r="G204" t="n">
        <v>188.11</v>
      </c>
      <c r="H204" t="n">
        <v>3.15</v>
      </c>
      <c r="I204" t="n">
        <v>5</v>
      </c>
      <c r="J204" t="n">
        <v>163</v>
      </c>
      <c r="K204" t="n">
        <v>45</v>
      </c>
      <c r="L204" t="n">
        <v>29</v>
      </c>
      <c r="M204" t="n">
        <v>1</v>
      </c>
      <c r="N204" t="n">
        <v>29</v>
      </c>
      <c r="O204" t="n">
        <v>20336.78</v>
      </c>
      <c r="P204" t="n">
        <v>142.63</v>
      </c>
      <c r="Q204" t="n">
        <v>198.04</v>
      </c>
      <c r="R204" t="n">
        <v>29.72</v>
      </c>
      <c r="S204" t="n">
        <v>21.27</v>
      </c>
      <c r="T204" t="n">
        <v>1522.27</v>
      </c>
      <c r="U204" t="n">
        <v>0.72</v>
      </c>
      <c r="V204" t="n">
        <v>0.77</v>
      </c>
      <c r="W204" t="n">
        <v>0.12</v>
      </c>
      <c r="X204" t="n">
        <v>0.08</v>
      </c>
      <c r="Y204" t="n">
        <v>0.5</v>
      </c>
      <c r="Z204" t="n">
        <v>10</v>
      </c>
    </row>
    <row r="205">
      <c r="A205" t="n">
        <v>29</v>
      </c>
      <c r="B205" t="n">
        <v>60</v>
      </c>
      <c r="C205" t="inlineStr">
        <is>
          <t xml:space="preserve">CONCLUIDO	</t>
        </is>
      </c>
      <c r="D205" t="n">
        <v>5.5727</v>
      </c>
      <c r="E205" t="n">
        <v>17.94</v>
      </c>
      <c r="F205" t="n">
        <v>15.68</v>
      </c>
      <c r="G205" t="n">
        <v>188.22</v>
      </c>
      <c r="H205" t="n">
        <v>3.23</v>
      </c>
      <c r="I205" t="n">
        <v>5</v>
      </c>
      <c r="J205" t="n">
        <v>164.43</v>
      </c>
      <c r="K205" t="n">
        <v>45</v>
      </c>
      <c r="L205" t="n">
        <v>30</v>
      </c>
      <c r="M205" t="n">
        <v>1</v>
      </c>
      <c r="N205" t="n">
        <v>29.43</v>
      </c>
      <c r="O205" t="n">
        <v>20513.61</v>
      </c>
      <c r="P205" t="n">
        <v>143.08</v>
      </c>
      <c r="Q205" t="n">
        <v>198.04</v>
      </c>
      <c r="R205" t="n">
        <v>29.99</v>
      </c>
      <c r="S205" t="n">
        <v>21.27</v>
      </c>
      <c r="T205" t="n">
        <v>1658.95</v>
      </c>
      <c r="U205" t="n">
        <v>0.71</v>
      </c>
      <c r="V205" t="n">
        <v>0.77</v>
      </c>
      <c r="W205" t="n">
        <v>0.12</v>
      </c>
      <c r="X205" t="n">
        <v>0.09</v>
      </c>
      <c r="Y205" t="n">
        <v>0.5</v>
      </c>
      <c r="Z205" t="n">
        <v>10</v>
      </c>
    </row>
    <row r="206">
      <c r="A206" t="n">
        <v>30</v>
      </c>
      <c r="B206" t="n">
        <v>60</v>
      </c>
      <c r="C206" t="inlineStr">
        <is>
          <t xml:space="preserve">CONCLUIDO	</t>
        </is>
      </c>
      <c r="D206" t="n">
        <v>5.5753</v>
      </c>
      <c r="E206" t="n">
        <v>17.94</v>
      </c>
      <c r="F206" t="n">
        <v>15.68</v>
      </c>
      <c r="G206" t="n">
        <v>188.11</v>
      </c>
      <c r="H206" t="n">
        <v>3.31</v>
      </c>
      <c r="I206" t="n">
        <v>5</v>
      </c>
      <c r="J206" t="n">
        <v>165.87</v>
      </c>
      <c r="K206" t="n">
        <v>45</v>
      </c>
      <c r="L206" t="n">
        <v>31</v>
      </c>
      <c r="M206" t="n">
        <v>1</v>
      </c>
      <c r="N206" t="n">
        <v>29.87</v>
      </c>
      <c r="O206" t="n">
        <v>20691.03</v>
      </c>
      <c r="P206" t="n">
        <v>143.31</v>
      </c>
      <c r="Q206" t="n">
        <v>198.04</v>
      </c>
      <c r="R206" t="n">
        <v>29.69</v>
      </c>
      <c r="S206" t="n">
        <v>21.27</v>
      </c>
      <c r="T206" t="n">
        <v>1507.32</v>
      </c>
      <c r="U206" t="n">
        <v>0.72</v>
      </c>
      <c r="V206" t="n">
        <v>0.77</v>
      </c>
      <c r="W206" t="n">
        <v>0.12</v>
      </c>
      <c r="X206" t="n">
        <v>0.08</v>
      </c>
      <c r="Y206" t="n">
        <v>0.5</v>
      </c>
      <c r="Z206" t="n">
        <v>10</v>
      </c>
    </row>
    <row r="207">
      <c r="A207" t="n">
        <v>31</v>
      </c>
      <c r="B207" t="n">
        <v>60</v>
      </c>
      <c r="C207" t="inlineStr">
        <is>
          <t xml:space="preserve">CONCLUIDO	</t>
        </is>
      </c>
      <c r="D207" t="n">
        <v>5.5741</v>
      </c>
      <c r="E207" t="n">
        <v>17.94</v>
      </c>
      <c r="F207" t="n">
        <v>15.68</v>
      </c>
      <c r="G207" t="n">
        <v>188.16</v>
      </c>
      <c r="H207" t="n">
        <v>3.39</v>
      </c>
      <c r="I207" t="n">
        <v>5</v>
      </c>
      <c r="J207" t="n">
        <v>167.31</v>
      </c>
      <c r="K207" t="n">
        <v>45</v>
      </c>
      <c r="L207" t="n">
        <v>32</v>
      </c>
      <c r="M207" t="n">
        <v>0</v>
      </c>
      <c r="N207" t="n">
        <v>30.31</v>
      </c>
      <c r="O207" t="n">
        <v>20869.05</v>
      </c>
      <c r="P207" t="n">
        <v>143.79</v>
      </c>
      <c r="Q207" t="n">
        <v>198.04</v>
      </c>
      <c r="R207" t="n">
        <v>29.83</v>
      </c>
      <c r="S207" t="n">
        <v>21.27</v>
      </c>
      <c r="T207" t="n">
        <v>1577.99</v>
      </c>
      <c r="U207" t="n">
        <v>0.71</v>
      </c>
      <c r="V207" t="n">
        <v>0.77</v>
      </c>
      <c r="W207" t="n">
        <v>0.12</v>
      </c>
      <c r="X207" t="n">
        <v>0.09</v>
      </c>
      <c r="Y207" t="n">
        <v>0.5</v>
      </c>
      <c r="Z207" t="n">
        <v>10</v>
      </c>
    </row>
    <row r="208">
      <c r="A208" t="n">
        <v>0</v>
      </c>
      <c r="B208" t="n">
        <v>80</v>
      </c>
      <c r="C208" t="inlineStr">
        <is>
          <t xml:space="preserve">CONCLUIDO	</t>
        </is>
      </c>
      <c r="D208" t="n">
        <v>3.737</v>
      </c>
      <c r="E208" t="n">
        <v>26.76</v>
      </c>
      <c r="F208" t="n">
        <v>19.02</v>
      </c>
      <c r="G208" t="n">
        <v>6.79</v>
      </c>
      <c r="H208" t="n">
        <v>0.11</v>
      </c>
      <c r="I208" t="n">
        <v>168</v>
      </c>
      <c r="J208" t="n">
        <v>159.12</v>
      </c>
      <c r="K208" t="n">
        <v>50.28</v>
      </c>
      <c r="L208" t="n">
        <v>1</v>
      </c>
      <c r="M208" t="n">
        <v>166</v>
      </c>
      <c r="N208" t="n">
        <v>27.84</v>
      </c>
      <c r="O208" t="n">
        <v>19859.16</v>
      </c>
      <c r="P208" t="n">
        <v>232.31</v>
      </c>
      <c r="Q208" t="n">
        <v>198.1</v>
      </c>
      <c r="R208" t="n">
        <v>134.56</v>
      </c>
      <c r="S208" t="n">
        <v>21.27</v>
      </c>
      <c r="T208" t="n">
        <v>53128.11</v>
      </c>
      <c r="U208" t="n">
        <v>0.16</v>
      </c>
      <c r="V208" t="n">
        <v>0.64</v>
      </c>
      <c r="W208" t="n">
        <v>0.37</v>
      </c>
      <c r="X208" t="n">
        <v>3.42</v>
      </c>
      <c r="Y208" t="n">
        <v>0.5</v>
      </c>
      <c r="Z208" t="n">
        <v>10</v>
      </c>
    </row>
    <row r="209">
      <c r="A209" t="n">
        <v>1</v>
      </c>
      <c r="B209" t="n">
        <v>80</v>
      </c>
      <c r="C209" t="inlineStr">
        <is>
          <t xml:space="preserve">CONCLUIDO	</t>
        </is>
      </c>
      <c r="D209" t="n">
        <v>4.5693</v>
      </c>
      <c r="E209" t="n">
        <v>21.89</v>
      </c>
      <c r="F209" t="n">
        <v>17.11</v>
      </c>
      <c r="G209" t="n">
        <v>13.51</v>
      </c>
      <c r="H209" t="n">
        <v>0.22</v>
      </c>
      <c r="I209" t="n">
        <v>76</v>
      </c>
      <c r="J209" t="n">
        <v>160.54</v>
      </c>
      <c r="K209" t="n">
        <v>50.28</v>
      </c>
      <c r="L209" t="n">
        <v>2</v>
      </c>
      <c r="M209" t="n">
        <v>74</v>
      </c>
      <c r="N209" t="n">
        <v>28.26</v>
      </c>
      <c r="O209" t="n">
        <v>20034.4</v>
      </c>
      <c r="P209" t="n">
        <v>208.22</v>
      </c>
      <c r="Q209" t="n">
        <v>198.05</v>
      </c>
      <c r="R209" t="n">
        <v>74.61</v>
      </c>
      <c r="S209" t="n">
        <v>21.27</v>
      </c>
      <c r="T209" t="n">
        <v>23610.73</v>
      </c>
      <c r="U209" t="n">
        <v>0.29</v>
      </c>
      <c r="V209" t="n">
        <v>0.71</v>
      </c>
      <c r="W209" t="n">
        <v>0.23</v>
      </c>
      <c r="X209" t="n">
        <v>1.52</v>
      </c>
      <c r="Y209" t="n">
        <v>0.5</v>
      </c>
      <c r="Z209" t="n">
        <v>10</v>
      </c>
    </row>
    <row r="210">
      <c r="A210" t="n">
        <v>2</v>
      </c>
      <c r="B210" t="n">
        <v>80</v>
      </c>
      <c r="C210" t="inlineStr">
        <is>
          <t xml:space="preserve">CONCLUIDO	</t>
        </is>
      </c>
      <c r="D210" t="n">
        <v>4.8871</v>
      </c>
      <c r="E210" t="n">
        <v>20.46</v>
      </c>
      <c r="F210" t="n">
        <v>16.56</v>
      </c>
      <c r="G210" t="n">
        <v>20.28</v>
      </c>
      <c r="H210" t="n">
        <v>0.33</v>
      </c>
      <c r="I210" t="n">
        <v>49</v>
      </c>
      <c r="J210" t="n">
        <v>161.97</v>
      </c>
      <c r="K210" t="n">
        <v>50.28</v>
      </c>
      <c r="L210" t="n">
        <v>3</v>
      </c>
      <c r="M210" t="n">
        <v>47</v>
      </c>
      <c r="N210" t="n">
        <v>28.69</v>
      </c>
      <c r="O210" t="n">
        <v>20210.21</v>
      </c>
      <c r="P210" t="n">
        <v>200.92</v>
      </c>
      <c r="Q210" t="n">
        <v>198.05</v>
      </c>
      <c r="R210" t="n">
        <v>57.16</v>
      </c>
      <c r="S210" t="n">
        <v>21.27</v>
      </c>
      <c r="T210" t="n">
        <v>15021.79</v>
      </c>
      <c r="U210" t="n">
        <v>0.37</v>
      </c>
      <c r="V210" t="n">
        <v>0.73</v>
      </c>
      <c r="W210" t="n">
        <v>0.19</v>
      </c>
      <c r="X210" t="n">
        <v>0.96</v>
      </c>
      <c r="Y210" t="n">
        <v>0.5</v>
      </c>
      <c r="Z210" t="n">
        <v>10</v>
      </c>
    </row>
    <row r="211">
      <c r="A211" t="n">
        <v>3</v>
      </c>
      <c r="B211" t="n">
        <v>80</v>
      </c>
      <c r="C211" t="inlineStr">
        <is>
          <t xml:space="preserve">CONCLUIDO	</t>
        </is>
      </c>
      <c r="D211" t="n">
        <v>5.0523</v>
      </c>
      <c r="E211" t="n">
        <v>19.79</v>
      </c>
      <c r="F211" t="n">
        <v>16.28</v>
      </c>
      <c r="G211" t="n">
        <v>26.39</v>
      </c>
      <c r="H211" t="n">
        <v>0.43</v>
      </c>
      <c r="I211" t="n">
        <v>37</v>
      </c>
      <c r="J211" t="n">
        <v>163.4</v>
      </c>
      <c r="K211" t="n">
        <v>50.28</v>
      </c>
      <c r="L211" t="n">
        <v>4</v>
      </c>
      <c r="M211" t="n">
        <v>35</v>
      </c>
      <c r="N211" t="n">
        <v>29.12</v>
      </c>
      <c r="O211" t="n">
        <v>20386.62</v>
      </c>
      <c r="P211" t="n">
        <v>196.98</v>
      </c>
      <c r="Q211" t="n">
        <v>198.07</v>
      </c>
      <c r="R211" t="n">
        <v>48.07</v>
      </c>
      <c r="S211" t="n">
        <v>21.27</v>
      </c>
      <c r="T211" t="n">
        <v>10537.62</v>
      </c>
      <c r="U211" t="n">
        <v>0.44</v>
      </c>
      <c r="V211" t="n">
        <v>0.75</v>
      </c>
      <c r="W211" t="n">
        <v>0.17</v>
      </c>
      <c r="X211" t="n">
        <v>0.68</v>
      </c>
      <c r="Y211" t="n">
        <v>0.5</v>
      </c>
      <c r="Z211" t="n">
        <v>10</v>
      </c>
    </row>
    <row r="212">
      <c r="A212" t="n">
        <v>4</v>
      </c>
      <c r="B212" t="n">
        <v>80</v>
      </c>
      <c r="C212" t="inlineStr">
        <is>
          <t xml:space="preserve">CONCLUIDO	</t>
        </is>
      </c>
      <c r="D212" t="n">
        <v>5.1477</v>
      </c>
      <c r="E212" t="n">
        <v>19.43</v>
      </c>
      <c r="F212" t="n">
        <v>16.17</v>
      </c>
      <c r="G212" t="n">
        <v>33.45</v>
      </c>
      <c r="H212" t="n">
        <v>0.54</v>
      </c>
      <c r="I212" t="n">
        <v>29</v>
      </c>
      <c r="J212" t="n">
        <v>164.83</v>
      </c>
      <c r="K212" t="n">
        <v>50.28</v>
      </c>
      <c r="L212" t="n">
        <v>5</v>
      </c>
      <c r="M212" t="n">
        <v>27</v>
      </c>
      <c r="N212" t="n">
        <v>29.55</v>
      </c>
      <c r="O212" t="n">
        <v>20563.61</v>
      </c>
      <c r="P212" t="n">
        <v>195</v>
      </c>
      <c r="Q212" t="n">
        <v>198.04</v>
      </c>
      <c r="R212" t="n">
        <v>45.1</v>
      </c>
      <c r="S212" t="n">
        <v>21.27</v>
      </c>
      <c r="T212" t="n">
        <v>9092.52</v>
      </c>
      <c r="U212" t="n">
        <v>0.47</v>
      </c>
      <c r="V212" t="n">
        <v>0.75</v>
      </c>
      <c r="W212" t="n">
        <v>0.16</v>
      </c>
      <c r="X212" t="n">
        <v>0.57</v>
      </c>
      <c r="Y212" t="n">
        <v>0.5</v>
      </c>
      <c r="Z212" t="n">
        <v>10</v>
      </c>
    </row>
    <row r="213">
      <c r="A213" t="n">
        <v>5</v>
      </c>
      <c r="B213" t="n">
        <v>80</v>
      </c>
      <c r="C213" t="inlineStr">
        <is>
          <t xml:space="preserve">CONCLUIDO	</t>
        </is>
      </c>
      <c r="D213" t="n">
        <v>5.2032</v>
      </c>
      <c r="E213" t="n">
        <v>19.22</v>
      </c>
      <c r="F213" t="n">
        <v>16.09</v>
      </c>
      <c r="G213" t="n">
        <v>38.61</v>
      </c>
      <c r="H213" t="n">
        <v>0.64</v>
      </c>
      <c r="I213" t="n">
        <v>25</v>
      </c>
      <c r="J213" t="n">
        <v>166.27</v>
      </c>
      <c r="K213" t="n">
        <v>50.28</v>
      </c>
      <c r="L213" t="n">
        <v>6</v>
      </c>
      <c r="M213" t="n">
        <v>23</v>
      </c>
      <c r="N213" t="n">
        <v>29.99</v>
      </c>
      <c r="O213" t="n">
        <v>20741.2</v>
      </c>
      <c r="P213" t="n">
        <v>193.61</v>
      </c>
      <c r="Q213" t="n">
        <v>198.05</v>
      </c>
      <c r="R213" t="n">
        <v>42.67</v>
      </c>
      <c r="S213" t="n">
        <v>21.27</v>
      </c>
      <c r="T213" t="n">
        <v>7900.21</v>
      </c>
      <c r="U213" t="n">
        <v>0.5</v>
      </c>
      <c r="V213" t="n">
        <v>0.75</v>
      </c>
      <c r="W213" t="n">
        <v>0.15</v>
      </c>
      <c r="X213" t="n">
        <v>0.49</v>
      </c>
      <c r="Y213" t="n">
        <v>0.5</v>
      </c>
      <c r="Z213" t="n">
        <v>10</v>
      </c>
    </row>
    <row r="214">
      <c r="A214" t="n">
        <v>6</v>
      </c>
      <c r="B214" t="n">
        <v>80</v>
      </c>
      <c r="C214" t="inlineStr">
        <is>
          <t xml:space="preserve">CONCLUIDO	</t>
        </is>
      </c>
      <c r="D214" t="n">
        <v>5.263</v>
      </c>
      <c r="E214" t="n">
        <v>19</v>
      </c>
      <c r="F214" t="n">
        <v>16</v>
      </c>
      <c r="G214" t="n">
        <v>45.71</v>
      </c>
      <c r="H214" t="n">
        <v>0.74</v>
      </c>
      <c r="I214" t="n">
        <v>21</v>
      </c>
      <c r="J214" t="n">
        <v>167.72</v>
      </c>
      <c r="K214" t="n">
        <v>50.28</v>
      </c>
      <c r="L214" t="n">
        <v>7</v>
      </c>
      <c r="M214" t="n">
        <v>19</v>
      </c>
      <c r="N214" t="n">
        <v>30.44</v>
      </c>
      <c r="O214" t="n">
        <v>20919.39</v>
      </c>
      <c r="P214" t="n">
        <v>192.11</v>
      </c>
      <c r="Q214" t="n">
        <v>198.05</v>
      </c>
      <c r="R214" t="n">
        <v>39.92</v>
      </c>
      <c r="S214" t="n">
        <v>21.27</v>
      </c>
      <c r="T214" t="n">
        <v>6540.92</v>
      </c>
      <c r="U214" t="n">
        <v>0.53</v>
      </c>
      <c r="V214" t="n">
        <v>0.76</v>
      </c>
      <c r="W214" t="n">
        <v>0.14</v>
      </c>
      <c r="X214" t="n">
        <v>0.4</v>
      </c>
      <c r="Y214" t="n">
        <v>0.5</v>
      </c>
      <c r="Z214" t="n">
        <v>10</v>
      </c>
    </row>
    <row r="215">
      <c r="A215" t="n">
        <v>7</v>
      </c>
      <c r="B215" t="n">
        <v>80</v>
      </c>
      <c r="C215" t="inlineStr">
        <is>
          <t xml:space="preserve">CONCLUIDO	</t>
        </is>
      </c>
      <c r="D215" t="n">
        <v>5.3299</v>
      </c>
      <c r="E215" t="n">
        <v>18.76</v>
      </c>
      <c r="F215" t="n">
        <v>15.86</v>
      </c>
      <c r="G215" t="n">
        <v>52.86</v>
      </c>
      <c r="H215" t="n">
        <v>0.84</v>
      </c>
      <c r="I215" t="n">
        <v>18</v>
      </c>
      <c r="J215" t="n">
        <v>169.17</v>
      </c>
      <c r="K215" t="n">
        <v>50.28</v>
      </c>
      <c r="L215" t="n">
        <v>8</v>
      </c>
      <c r="M215" t="n">
        <v>16</v>
      </c>
      <c r="N215" t="n">
        <v>30.89</v>
      </c>
      <c r="O215" t="n">
        <v>21098.19</v>
      </c>
      <c r="P215" t="n">
        <v>189.79</v>
      </c>
      <c r="Q215" t="n">
        <v>198.04</v>
      </c>
      <c r="R215" t="n">
        <v>34.97</v>
      </c>
      <c r="S215" t="n">
        <v>21.27</v>
      </c>
      <c r="T215" t="n">
        <v>4081.45</v>
      </c>
      <c r="U215" t="n">
        <v>0.61</v>
      </c>
      <c r="V215" t="n">
        <v>0.76</v>
      </c>
      <c r="W215" t="n">
        <v>0.14</v>
      </c>
      <c r="X215" t="n">
        <v>0.26</v>
      </c>
      <c r="Y215" t="n">
        <v>0.5</v>
      </c>
      <c r="Z215" t="n">
        <v>10</v>
      </c>
    </row>
    <row r="216">
      <c r="A216" t="n">
        <v>8</v>
      </c>
      <c r="B216" t="n">
        <v>80</v>
      </c>
      <c r="C216" t="inlineStr">
        <is>
          <t xml:space="preserve">CONCLUIDO	</t>
        </is>
      </c>
      <c r="D216" t="n">
        <v>5.3199</v>
      </c>
      <c r="E216" t="n">
        <v>18.8</v>
      </c>
      <c r="F216" t="n">
        <v>15.93</v>
      </c>
      <c r="G216" t="n">
        <v>56.21</v>
      </c>
      <c r="H216" t="n">
        <v>0.9399999999999999</v>
      </c>
      <c r="I216" t="n">
        <v>17</v>
      </c>
      <c r="J216" t="n">
        <v>170.62</v>
      </c>
      <c r="K216" t="n">
        <v>50.28</v>
      </c>
      <c r="L216" t="n">
        <v>9</v>
      </c>
      <c r="M216" t="n">
        <v>15</v>
      </c>
      <c r="N216" t="n">
        <v>31.34</v>
      </c>
      <c r="O216" t="n">
        <v>21277.6</v>
      </c>
      <c r="P216" t="n">
        <v>190.2</v>
      </c>
      <c r="Q216" t="n">
        <v>198.04</v>
      </c>
      <c r="R216" t="n">
        <v>37.64</v>
      </c>
      <c r="S216" t="n">
        <v>21.27</v>
      </c>
      <c r="T216" t="n">
        <v>5424.46</v>
      </c>
      <c r="U216" t="n">
        <v>0.57</v>
      </c>
      <c r="V216" t="n">
        <v>0.76</v>
      </c>
      <c r="W216" t="n">
        <v>0.14</v>
      </c>
      <c r="X216" t="n">
        <v>0.33</v>
      </c>
      <c r="Y216" t="n">
        <v>0.5</v>
      </c>
      <c r="Z216" t="n">
        <v>10</v>
      </c>
    </row>
    <row r="217">
      <c r="A217" t="n">
        <v>9</v>
      </c>
      <c r="B217" t="n">
        <v>80</v>
      </c>
      <c r="C217" t="inlineStr">
        <is>
          <t xml:space="preserve">CONCLUIDO	</t>
        </is>
      </c>
      <c r="D217" t="n">
        <v>5.3508</v>
      </c>
      <c r="E217" t="n">
        <v>18.69</v>
      </c>
      <c r="F217" t="n">
        <v>15.88</v>
      </c>
      <c r="G217" t="n">
        <v>63.52</v>
      </c>
      <c r="H217" t="n">
        <v>1.03</v>
      </c>
      <c r="I217" t="n">
        <v>15</v>
      </c>
      <c r="J217" t="n">
        <v>172.08</v>
      </c>
      <c r="K217" t="n">
        <v>50.28</v>
      </c>
      <c r="L217" t="n">
        <v>10</v>
      </c>
      <c r="M217" t="n">
        <v>13</v>
      </c>
      <c r="N217" t="n">
        <v>31.8</v>
      </c>
      <c r="O217" t="n">
        <v>21457.64</v>
      </c>
      <c r="P217" t="n">
        <v>189.31</v>
      </c>
      <c r="Q217" t="n">
        <v>198.05</v>
      </c>
      <c r="R217" t="n">
        <v>36.32</v>
      </c>
      <c r="S217" t="n">
        <v>21.27</v>
      </c>
      <c r="T217" t="n">
        <v>4771.81</v>
      </c>
      <c r="U217" t="n">
        <v>0.59</v>
      </c>
      <c r="V217" t="n">
        <v>0.76</v>
      </c>
      <c r="W217" t="n">
        <v>0.13</v>
      </c>
      <c r="X217" t="n">
        <v>0.29</v>
      </c>
      <c r="Y217" t="n">
        <v>0.5</v>
      </c>
      <c r="Z217" t="n">
        <v>10</v>
      </c>
    </row>
    <row r="218">
      <c r="A218" t="n">
        <v>10</v>
      </c>
      <c r="B218" t="n">
        <v>80</v>
      </c>
      <c r="C218" t="inlineStr">
        <is>
          <t xml:space="preserve">CONCLUIDO	</t>
        </is>
      </c>
      <c r="D218" t="n">
        <v>5.3662</v>
      </c>
      <c r="E218" t="n">
        <v>18.64</v>
      </c>
      <c r="F218" t="n">
        <v>15.86</v>
      </c>
      <c r="G218" t="n">
        <v>67.97</v>
      </c>
      <c r="H218" t="n">
        <v>1.12</v>
      </c>
      <c r="I218" t="n">
        <v>14</v>
      </c>
      <c r="J218" t="n">
        <v>173.55</v>
      </c>
      <c r="K218" t="n">
        <v>50.28</v>
      </c>
      <c r="L218" t="n">
        <v>11</v>
      </c>
      <c r="M218" t="n">
        <v>12</v>
      </c>
      <c r="N218" t="n">
        <v>32.27</v>
      </c>
      <c r="O218" t="n">
        <v>21638.31</v>
      </c>
      <c r="P218" t="n">
        <v>188.8</v>
      </c>
      <c r="Q218" t="n">
        <v>198.05</v>
      </c>
      <c r="R218" t="n">
        <v>35.49</v>
      </c>
      <c r="S218" t="n">
        <v>21.27</v>
      </c>
      <c r="T218" t="n">
        <v>4363.04</v>
      </c>
      <c r="U218" t="n">
        <v>0.6</v>
      </c>
      <c r="V218" t="n">
        <v>0.76</v>
      </c>
      <c r="W218" t="n">
        <v>0.13</v>
      </c>
      <c r="X218" t="n">
        <v>0.27</v>
      </c>
      <c r="Y218" t="n">
        <v>0.5</v>
      </c>
      <c r="Z218" t="n">
        <v>10</v>
      </c>
    </row>
    <row r="219">
      <c r="A219" t="n">
        <v>11</v>
      </c>
      <c r="B219" t="n">
        <v>80</v>
      </c>
      <c r="C219" t="inlineStr">
        <is>
          <t xml:space="preserve">CONCLUIDO	</t>
        </is>
      </c>
      <c r="D219" t="n">
        <v>5.3944</v>
      </c>
      <c r="E219" t="n">
        <v>18.54</v>
      </c>
      <c r="F219" t="n">
        <v>15.79</v>
      </c>
      <c r="G219" t="n">
        <v>72.90000000000001</v>
      </c>
      <c r="H219" t="n">
        <v>1.22</v>
      </c>
      <c r="I219" t="n">
        <v>13</v>
      </c>
      <c r="J219" t="n">
        <v>175.02</v>
      </c>
      <c r="K219" t="n">
        <v>50.28</v>
      </c>
      <c r="L219" t="n">
        <v>12</v>
      </c>
      <c r="M219" t="n">
        <v>11</v>
      </c>
      <c r="N219" t="n">
        <v>32.74</v>
      </c>
      <c r="O219" t="n">
        <v>21819.6</v>
      </c>
      <c r="P219" t="n">
        <v>186.98</v>
      </c>
      <c r="Q219" t="n">
        <v>198.04</v>
      </c>
      <c r="R219" t="n">
        <v>33.54</v>
      </c>
      <c r="S219" t="n">
        <v>21.27</v>
      </c>
      <c r="T219" t="n">
        <v>3394.87</v>
      </c>
      <c r="U219" t="n">
        <v>0.63</v>
      </c>
      <c r="V219" t="n">
        <v>0.77</v>
      </c>
      <c r="W219" t="n">
        <v>0.12</v>
      </c>
      <c r="X219" t="n">
        <v>0.2</v>
      </c>
      <c r="Y219" t="n">
        <v>0.5</v>
      </c>
      <c r="Z219" t="n">
        <v>10</v>
      </c>
    </row>
    <row r="220">
      <c r="A220" t="n">
        <v>12</v>
      </c>
      <c r="B220" t="n">
        <v>80</v>
      </c>
      <c r="C220" t="inlineStr">
        <is>
          <t xml:space="preserve">CONCLUIDO	</t>
        </is>
      </c>
      <c r="D220" t="n">
        <v>5.3951</v>
      </c>
      <c r="E220" t="n">
        <v>18.54</v>
      </c>
      <c r="F220" t="n">
        <v>15.82</v>
      </c>
      <c r="G220" t="n">
        <v>79.12</v>
      </c>
      <c r="H220" t="n">
        <v>1.31</v>
      </c>
      <c r="I220" t="n">
        <v>12</v>
      </c>
      <c r="J220" t="n">
        <v>176.49</v>
      </c>
      <c r="K220" t="n">
        <v>50.28</v>
      </c>
      <c r="L220" t="n">
        <v>13</v>
      </c>
      <c r="M220" t="n">
        <v>10</v>
      </c>
      <c r="N220" t="n">
        <v>33.21</v>
      </c>
      <c r="O220" t="n">
        <v>22001.54</v>
      </c>
      <c r="P220" t="n">
        <v>187.29</v>
      </c>
      <c r="Q220" t="n">
        <v>198.04</v>
      </c>
      <c r="R220" t="n">
        <v>34.44</v>
      </c>
      <c r="S220" t="n">
        <v>21.27</v>
      </c>
      <c r="T220" t="n">
        <v>3850.28</v>
      </c>
      <c r="U220" t="n">
        <v>0.62</v>
      </c>
      <c r="V220" t="n">
        <v>0.77</v>
      </c>
      <c r="W220" t="n">
        <v>0.13</v>
      </c>
      <c r="X220" t="n">
        <v>0.23</v>
      </c>
      <c r="Y220" t="n">
        <v>0.5</v>
      </c>
      <c r="Z220" t="n">
        <v>10</v>
      </c>
    </row>
    <row r="221">
      <c r="A221" t="n">
        <v>13</v>
      </c>
      <c r="B221" t="n">
        <v>80</v>
      </c>
      <c r="C221" t="inlineStr">
        <is>
          <t xml:space="preserve">CONCLUIDO	</t>
        </is>
      </c>
      <c r="D221" t="n">
        <v>5.4136</v>
      </c>
      <c r="E221" t="n">
        <v>18.47</v>
      </c>
      <c r="F221" t="n">
        <v>15.79</v>
      </c>
      <c r="G221" t="n">
        <v>86.14</v>
      </c>
      <c r="H221" t="n">
        <v>1.4</v>
      </c>
      <c r="I221" t="n">
        <v>11</v>
      </c>
      <c r="J221" t="n">
        <v>177.97</v>
      </c>
      <c r="K221" t="n">
        <v>50.28</v>
      </c>
      <c r="L221" t="n">
        <v>14</v>
      </c>
      <c r="M221" t="n">
        <v>9</v>
      </c>
      <c r="N221" t="n">
        <v>33.69</v>
      </c>
      <c r="O221" t="n">
        <v>22184.13</v>
      </c>
      <c r="P221" t="n">
        <v>186.41</v>
      </c>
      <c r="Q221" t="n">
        <v>198.04</v>
      </c>
      <c r="R221" t="n">
        <v>33.47</v>
      </c>
      <c r="S221" t="n">
        <v>21.27</v>
      </c>
      <c r="T221" t="n">
        <v>3368.11</v>
      </c>
      <c r="U221" t="n">
        <v>0.64</v>
      </c>
      <c r="V221" t="n">
        <v>0.77</v>
      </c>
      <c r="W221" t="n">
        <v>0.13</v>
      </c>
      <c r="X221" t="n">
        <v>0.2</v>
      </c>
      <c r="Y221" t="n">
        <v>0.5</v>
      </c>
      <c r="Z221" t="n">
        <v>10</v>
      </c>
    </row>
    <row r="222">
      <c r="A222" t="n">
        <v>14</v>
      </c>
      <c r="B222" t="n">
        <v>80</v>
      </c>
      <c r="C222" t="inlineStr">
        <is>
          <t xml:space="preserve">CONCLUIDO	</t>
        </is>
      </c>
      <c r="D222" t="n">
        <v>5.4282</v>
      </c>
      <c r="E222" t="n">
        <v>18.42</v>
      </c>
      <c r="F222" t="n">
        <v>15.78</v>
      </c>
      <c r="G222" t="n">
        <v>94.65000000000001</v>
      </c>
      <c r="H222" t="n">
        <v>1.48</v>
      </c>
      <c r="I222" t="n">
        <v>10</v>
      </c>
      <c r="J222" t="n">
        <v>179.46</v>
      </c>
      <c r="K222" t="n">
        <v>50.28</v>
      </c>
      <c r="L222" t="n">
        <v>15</v>
      </c>
      <c r="M222" t="n">
        <v>8</v>
      </c>
      <c r="N222" t="n">
        <v>34.18</v>
      </c>
      <c r="O222" t="n">
        <v>22367.38</v>
      </c>
      <c r="P222" t="n">
        <v>186.06</v>
      </c>
      <c r="Q222" t="n">
        <v>198.04</v>
      </c>
      <c r="R222" t="n">
        <v>32.88</v>
      </c>
      <c r="S222" t="n">
        <v>21.27</v>
      </c>
      <c r="T222" t="n">
        <v>3079.73</v>
      </c>
      <c r="U222" t="n">
        <v>0.65</v>
      </c>
      <c r="V222" t="n">
        <v>0.77</v>
      </c>
      <c r="W222" t="n">
        <v>0.12</v>
      </c>
      <c r="X222" t="n">
        <v>0.18</v>
      </c>
      <c r="Y222" t="n">
        <v>0.5</v>
      </c>
      <c r="Z222" t="n">
        <v>10</v>
      </c>
    </row>
    <row r="223">
      <c r="A223" t="n">
        <v>15</v>
      </c>
      <c r="B223" t="n">
        <v>80</v>
      </c>
      <c r="C223" t="inlineStr">
        <is>
          <t xml:space="preserve">CONCLUIDO	</t>
        </is>
      </c>
      <c r="D223" t="n">
        <v>5.4269</v>
      </c>
      <c r="E223" t="n">
        <v>18.43</v>
      </c>
      <c r="F223" t="n">
        <v>15.78</v>
      </c>
      <c r="G223" t="n">
        <v>94.68000000000001</v>
      </c>
      <c r="H223" t="n">
        <v>1.57</v>
      </c>
      <c r="I223" t="n">
        <v>10</v>
      </c>
      <c r="J223" t="n">
        <v>180.95</v>
      </c>
      <c r="K223" t="n">
        <v>50.28</v>
      </c>
      <c r="L223" t="n">
        <v>16</v>
      </c>
      <c r="M223" t="n">
        <v>8</v>
      </c>
      <c r="N223" t="n">
        <v>34.67</v>
      </c>
      <c r="O223" t="n">
        <v>22551.28</v>
      </c>
      <c r="P223" t="n">
        <v>185.56</v>
      </c>
      <c r="Q223" t="n">
        <v>198.04</v>
      </c>
      <c r="R223" t="n">
        <v>33.23</v>
      </c>
      <c r="S223" t="n">
        <v>21.27</v>
      </c>
      <c r="T223" t="n">
        <v>3253.4</v>
      </c>
      <c r="U223" t="n">
        <v>0.64</v>
      </c>
      <c r="V223" t="n">
        <v>0.77</v>
      </c>
      <c r="W223" t="n">
        <v>0.12</v>
      </c>
      <c r="X223" t="n">
        <v>0.19</v>
      </c>
      <c r="Y223" t="n">
        <v>0.5</v>
      </c>
      <c r="Z223" t="n">
        <v>10</v>
      </c>
    </row>
    <row r="224">
      <c r="A224" t="n">
        <v>16</v>
      </c>
      <c r="B224" t="n">
        <v>80</v>
      </c>
      <c r="C224" t="inlineStr">
        <is>
          <t xml:space="preserve">CONCLUIDO	</t>
        </is>
      </c>
      <c r="D224" t="n">
        <v>5.4446</v>
      </c>
      <c r="E224" t="n">
        <v>18.37</v>
      </c>
      <c r="F224" t="n">
        <v>15.75</v>
      </c>
      <c r="G224" t="n">
        <v>105.02</v>
      </c>
      <c r="H224" t="n">
        <v>1.65</v>
      </c>
      <c r="I224" t="n">
        <v>9</v>
      </c>
      <c r="J224" t="n">
        <v>182.45</v>
      </c>
      <c r="K224" t="n">
        <v>50.28</v>
      </c>
      <c r="L224" t="n">
        <v>17</v>
      </c>
      <c r="M224" t="n">
        <v>7</v>
      </c>
      <c r="N224" t="n">
        <v>35.17</v>
      </c>
      <c r="O224" t="n">
        <v>22735.98</v>
      </c>
      <c r="P224" t="n">
        <v>184.49</v>
      </c>
      <c r="Q224" t="n">
        <v>198.04</v>
      </c>
      <c r="R224" t="n">
        <v>32.25</v>
      </c>
      <c r="S224" t="n">
        <v>21.27</v>
      </c>
      <c r="T224" t="n">
        <v>2769.68</v>
      </c>
      <c r="U224" t="n">
        <v>0.66</v>
      </c>
      <c r="V224" t="n">
        <v>0.77</v>
      </c>
      <c r="W224" t="n">
        <v>0.12</v>
      </c>
      <c r="X224" t="n">
        <v>0.16</v>
      </c>
      <c r="Y224" t="n">
        <v>0.5</v>
      </c>
      <c r="Z224" t="n">
        <v>10</v>
      </c>
    </row>
    <row r="225">
      <c r="A225" t="n">
        <v>17</v>
      </c>
      <c r="B225" t="n">
        <v>80</v>
      </c>
      <c r="C225" t="inlineStr">
        <is>
          <t xml:space="preserve">CONCLUIDO	</t>
        </is>
      </c>
      <c r="D225" t="n">
        <v>5.4423</v>
      </c>
      <c r="E225" t="n">
        <v>18.37</v>
      </c>
      <c r="F225" t="n">
        <v>15.76</v>
      </c>
      <c r="G225" t="n">
        <v>105.07</v>
      </c>
      <c r="H225" t="n">
        <v>1.74</v>
      </c>
      <c r="I225" t="n">
        <v>9</v>
      </c>
      <c r="J225" t="n">
        <v>183.95</v>
      </c>
      <c r="K225" t="n">
        <v>50.28</v>
      </c>
      <c r="L225" t="n">
        <v>18</v>
      </c>
      <c r="M225" t="n">
        <v>7</v>
      </c>
      <c r="N225" t="n">
        <v>35.67</v>
      </c>
      <c r="O225" t="n">
        <v>22921.24</v>
      </c>
      <c r="P225" t="n">
        <v>184.36</v>
      </c>
      <c r="Q225" t="n">
        <v>198.04</v>
      </c>
      <c r="R225" t="n">
        <v>32.49</v>
      </c>
      <c r="S225" t="n">
        <v>21.27</v>
      </c>
      <c r="T225" t="n">
        <v>2888.48</v>
      </c>
      <c r="U225" t="n">
        <v>0.65</v>
      </c>
      <c r="V225" t="n">
        <v>0.77</v>
      </c>
      <c r="W225" t="n">
        <v>0.12</v>
      </c>
      <c r="X225" t="n">
        <v>0.17</v>
      </c>
      <c r="Y225" t="n">
        <v>0.5</v>
      </c>
      <c r="Z225" t="n">
        <v>10</v>
      </c>
    </row>
    <row r="226">
      <c r="A226" t="n">
        <v>18</v>
      </c>
      <c r="B226" t="n">
        <v>80</v>
      </c>
      <c r="C226" t="inlineStr">
        <is>
          <t xml:space="preserve">CONCLUIDO	</t>
        </is>
      </c>
      <c r="D226" t="n">
        <v>5.4602</v>
      </c>
      <c r="E226" t="n">
        <v>18.31</v>
      </c>
      <c r="F226" t="n">
        <v>15.73</v>
      </c>
      <c r="G226" t="n">
        <v>117.99</v>
      </c>
      <c r="H226" t="n">
        <v>1.82</v>
      </c>
      <c r="I226" t="n">
        <v>8</v>
      </c>
      <c r="J226" t="n">
        <v>185.46</v>
      </c>
      <c r="K226" t="n">
        <v>50.28</v>
      </c>
      <c r="L226" t="n">
        <v>19</v>
      </c>
      <c r="M226" t="n">
        <v>6</v>
      </c>
      <c r="N226" t="n">
        <v>36.18</v>
      </c>
      <c r="O226" t="n">
        <v>23107.19</v>
      </c>
      <c r="P226" t="n">
        <v>183.26</v>
      </c>
      <c r="Q226" t="n">
        <v>198.05</v>
      </c>
      <c r="R226" t="n">
        <v>31.49</v>
      </c>
      <c r="S226" t="n">
        <v>21.27</v>
      </c>
      <c r="T226" t="n">
        <v>2394.19</v>
      </c>
      <c r="U226" t="n">
        <v>0.68</v>
      </c>
      <c r="V226" t="n">
        <v>0.77</v>
      </c>
      <c r="W226" t="n">
        <v>0.12</v>
      </c>
      <c r="X226" t="n">
        <v>0.14</v>
      </c>
      <c r="Y226" t="n">
        <v>0.5</v>
      </c>
      <c r="Z226" t="n">
        <v>10</v>
      </c>
    </row>
    <row r="227">
      <c r="A227" t="n">
        <v>19</v>
      </c>
      <c r="B227" t="n">
        <v>80</v>
      </c>
      <c r="C227" t="inlineStr">
        <is>
          <t xml:space="preserve">CONCLUIDO	</t>
        </is>
      </c>
      <c r="D227" t="n">
        <v>5.4583</v>
      </c>
      <c r="E227" t="n">
        <v>18.32</v>
      </c>
      <c r="F227" t="n">
        <v>15.74</v>
      </c>
      <c r="G227" t="n">
        <v>118.04</v>
      </c>
      <c r="H227" t="n">
        <v>1.9</v>
      </c>
      <c r="I227" t="n">
        <v>8</v>
      </c>
      <c r="J227" t="n">
        <v>186.97</v>
      </c>
      <c r="K227" t="n">
        <v>50.28</v>
      </c>
      <c r="L227" t="n">
        <v>20</v>
      </c>
      <c r="M227" t="n">
        <v>6</v>
      </c>
      <c r="N227" t="n">
        <v>36.69</v>
      </c>
      <c r="O227" t="n">
        <v>23293.82</v>
      </c>
      <c r="P227" t="n">
        <v>183.46</v>
      </c>
      <c r="Q227" t="n">
        <v>198.04</v>
      </c>
      <c r="R227" t="n">
        <v>31.79</v>
      </c>
      <c r="S227" t="n">
        <v>21.27</v>
      </c>
      <c r="T227" t="n">
        <v>2544.28</v>
      </c>
      <c r="U227" t="n">
        <v>0.67</v>
      </c>
      <c r="V227" t="n">
        <v>0.77</v>
      </c>
      <c r="W227" t="n">
        <v>0.12</v>
      </c>
      <c r="X227" t="n">
        <v>0.14</v>
      </c>
      <c r="Y227" t="n">
        <v>0.5</v>
      </c>
      <c r="Z227" t="n">
        <v>10</v>
      </c>
    </row>
    <row r="228">
      <c r="A228" t="n">
        <v>20</v>
      </c>
      <c r="B228" t="n">
        <v>80</v>
      </c>
      <c r="C228" t="inlineStr">
        <is>
          <t xml:space="preserve">CONCLUIDO	</t>
        </is>
      </c>
      <c r="D228" t="n">
        <v>5.4569</v>
      </c>
      <c r="E228" t="n">
        <v>18.33</v>
      </c>
      <c r="F228" t="n">
        <v>15.74</v>
      </c>
      <c r="G228" t="n">
        <v>118.07</v>
      </c>
      <c r="H228" t="n">
        <v>1.98</v>
      </c>
      <c r="I228" t="n">
        <v>8</v>
      </c>
      <c r="J228" t="n">
        <v>188.49</v>
      </c>
      <c r="K228" t="n">
        <v>50.28</v>
      </c>
      <c r="L228" t="n">
        <v>21</v>
      </c>
      <c r="M228" t="n">
        <v>6</v>
      </c>
      <c r="N228" t="n">
        <v>37.21</v>
      </c>
      <c r="O228" t="n">
        <v>23481.16</v>
      </c>
      <c r="P228" t="n">
        <v>182.5</v>
      </c>
      <c r="Q228" t="n">
        <v>198.04</v>
      </c>
      <c r="R228" t="n">
        <v>31.91</v>
      </c>
      <c r="S228" t="n">
        <v>21.27</v>
      </c>
      <c r="T228" t="n">
        <v>2601.75</v>
      </c>
      <c r="U228" t="n">
        <v>0.67</v>
      </c>
      <c r="V228" t="n">
        <v>0.77</v>
      </c>
      <c r="W228" t="n">
        <v>0.12</v>
      </c>
      <c r="X228" t="n">
        <v>0.15</v>
      </c>
      <c r="Y228" t="n">
        <v>0.5</v>
      </c>
      <c r="Z228" t="n">
        <v>10</v>
      </c>
    </row>
    <row r="229">
      <c r="A229" t="n">
        <v>21</v>
      </c>
      <c r="B229" t="n">
        <v>80</v>
      </c>
      <c r="C229" t="inlineStr">
        <is>
          <t xml:space="preserve">CONCLUIDO	</t>
        </is>
      </c>
      <c r="D229" t="n">
        <v>5.4743</v>
      </c>
      <c r="E229" t="n">
        <v>18.27</v>
      </c>
      <c r="F229" t="n">
        <v>15.72</v>
      </c>
      <c r="G229" t="n">
        <v>134.72</v>
      </c>
      <c r="H229" t="n">
        <v>2.05</v>
      </c>
      <c r="I229" t="n">
        <v>7</v>
      </c>
      <c r="J229" t="n">
        <v>190.01</v>
      </c>
      <c r="K229" t="n">
        <v>50.28</v>
      </c>
      <c r="L229" t="n">
        <v>22</v>
      </c>
      <c r="M229" t="n">
        <v>5</v>
      </c>
      <c r="N229" t="n">
        <v>37.74</v>
      </c>
      <c r="O229" t="n">
        <v>23669.2</v>
      </c>
      <c r="P229" t="n">
        <v>181.58</v>
      </c>
      <c r="Q229" t="n">
        <v>198.04</v>
      </c>
      <c r="R229" t="n">
        <v>31.08</v>
      </c>
      <c r="S229" t="n">
        <v>21.27</v>
      </c>
      <c r="T229" t="n">
        <v>2192.13</v>
      </c>
      <c r="U229" t="n">
        <v>0.68</v>
      </c>
      <c r="V229" t="n">
        <v>0.77</v>
      </c>
      <c r="W229" t="n">
        <v>0.12</v>
      </c>
      <c r="X229" t="n">
        <v>0.12</v>
      </c>
      <c r="Y229" t="n">
        <v>0.5</v>
      </c>
      <c r="Z229" t="n">
        <v>10</v>
      </c>
    </row>
    <row r="230">
      <c r="A230" t="n">
        <v>22</v>
      </c>
      <c r="B230" t="n">
        <v>80</v>
      </c>
      <c r="C230" t="inlineStr">
        <is>
          <t xml:space="preserve">CONCLUIDO	</t>
        </is>
      </c>
      <c r="D230" t="n">
        <v>5.4837</v>
      </c>
      <c r="E230" t="n">
        <v>18.24</v>
      </c>
      <c r="F230" t="n">
        <v>15.69</v>
      </c>
      <c r="G230" t="n">
        <v>134.45</v>
      </c>
      <c r="H230" t="n">
        <v>2.13</v>
      </c>
      <c r="I230" t="n">
        <v>7</v>
      </c>
      <c r="J230" t="n">
        <v>191.55</v>
      </c>
      <c r="K230" t="n">
        <v>50.28</v>
      </c>
      <c r="L230" t="n">
        <v>23</v>
      </c>
      <c r="M230" t="n">
        <v>5</v>
      </c>
      <c r="N230" t="n">
        <v>38.27</v>
      </c>
      <c r="O230" t="n">
        <v>23857.96</v>
      </c>
      <c r="P230" t="n">
        <v>181.48</v>
      </c>
      <c r="Q230" t="n">
        <v>198.04</v>
      </c>
      <c r="R230" t="n">
        <v>30.06</v>
      </c>
      <c r="S230" t="n">
        <v>21.27</v>
      </c>
      <c r="T230" t="n">
        <v>1685.4</v>
      </c>
      <c r="U230" t="n">
        <v>0.71</v>
      </c>
      <c r="V230" t="n">
        <v>0.77</v>
      </c>
      <c r="W230" t="n">
        <v>0.12</v>
      </c>
      <c r="X230" t="n">
        <v>0.09</v>
      </c>
      <c r="Y230" t="n">
        <v>0.5</v>
      </c>
      <c r="Z230" t="n">
        <v>10</v>
      </c>
    </row>
    <row r="231">
      <c r="A231" t="n">
        <v>23</v>
      </c>
      <c r="B231" t="n">
        <v>80</v>
      </c>
      <c r="C231" t="inlineStr">
        <is>
          <t xml:space="preserve">CONCLUIDO	</t>
        </is>
      </c>
      <c r="D231" t="n">
        <v>5.4747</v>
      </c>
      <c r="E231" t="n">
        <v>18.27</v>
      </c>
      <c r="F231" t="n">
        <v>15.72</v>
      </c>
      <c r="G231" t="n">
        <v>134.71</v>
      </c>
      <c r="H231" t="n">
        <v>2.21</v>
      </c>
      <c r="I231" t="n">
        <v>7</v>
      </c>
      <c r="J231" t="n">
        <v>193.08</v>
      </c>
      <c r="K231" t="n">
        <v>50.28</v>
      </c>
      <c r="L231" t="n">
        <v>24</v>
      </c>
      <c r="M231" t="n">
        <v>5</v>
      </c>
      <c r="N231" t="n">
        <v>38.8</v>
      </c>
      <c r="O231" t="n">
        <v>24047.45</v>
      </c>
      <c r="P231" t="n">
        <v>181.47</v>
      </c>
      <c r="Q231" t="n">
        <v>198.04</v>
      </c>
      <c r="R231" t="n">
        <v>31.1</v>
      </c>
      <c r="S231" t="n">
        <v>21.27</v>
      </c>
      <c r="T231" t="n">
        <v>2203.28</v>
      </c>
      <c r="U231" t="n">
        <v>0.68</v>
      </c>
      <c r="V231" t="n">
        <v>0.77</v>
      </c>
      <c r="W231" t="n">
        <v>0.12</v>
      </c>
      <c r="X231" t="n">
        <v>0.12</v>
      </c>
      <c r="Y231" t="n">
        <v>0.5</v>
      </c>
      <c r="Z231" t="n">
        <v>10</v>
      </c>
    </row>
    <row r="232">
      <c r="A232" t="n">
        <v>24</v>
      </c>
      <c r="B232" t="n">
        <v>80</v>
      </c>
      <c r="C232" t="inlineStr">
        <is>
          <t xml:space="preserve">CONCLUIDO	</t>
        </is>
      </c>
      <c r="D232" t="n">
        <v>5.4729</v>
      </c>
      <c r="E232" t="n">
        <v>18.27</v>
      </c>
      <c r="F232" t="n">
        <v>15.72</v>
      </c>
      <c r="G232" t="n">
        <v>134.76</v>
      </c>
      <c r="H232" t="n">
        <v>2.28</v>
      </c>
      <c r="I232" t="n">
        <v>7</v>
      </c>
      <c r="J232" t="n">
        <v>194.62</v>
      </c>
      <c r="K232" t="n">
        <v>50.28</v>
      </c>
      <c r="L232" t="n">
        <v>25</v>
      </c>
      <c r="M232" t="n">
        <v>5</v>
      </c>
      <c r="N232" t="n">
        <v>39.34</v>
      </c>
      <c r="O232" t="n">
        <v>24237.67</v>
      </c>
      <c r="P232" t="n">
        <v>180.72</v>
      </c>
      <c r="Q232" t="n">
        <v>198.05</v>
      </c>
      <c r="R232" t="n">
        <v>31.22</v>
      </c>
      <c r="S232" t="n">
        <v>21.27</v>
      </c>
      <c r="T232" t="n">
        <v>2263.55</v>
      </c>
      <c r="U232" t="n">
        <v>0.68</v>
      </c>
      <c r="V232" t="n">
        <v>0.77</v>
      </c>
      <c r="W232" t="n">
        <v>0.12</v>
      </c>
      <c r="X232" t="n">
        <v>0.13</v>
      </c>
      <c r="Y232" t="n">
        <v>0.5</v>
      </c>
      <c r="Z232" t="n">
        <v>10</v>
      </c>
    </row>
    <row r="233">
      <c r="A233" t="n">
        <v>25</v>
      </c>
      <c r="B233" t="n">
        <v>80</v>
      </c>
      <c r="C233" t="inlineStr">
        <is>
          <t xml:space="preserve">CONCLUIDO	</t>
        </is>
      </c>
      <c r="D233" t="n">
        <v>5.4907</v>
      </c>
      <c r="E233" t="n">
        <v>18.21</v>
      </c>
      <c r="F233" t="n">
        <v>15.69</v>
      </c>
      <c r="G233" t="n">
        <v>156.95</v>
      </c>
      <c r="H233" t="n">
        <v>2.35</v>
      </c>
      <c r="I233" t="n">
        <v>6</v>
      </c>
      <c r="J233" t="n">
        <v>196.17</v>
      </c>
      <c r="K233" t="n">
        <v>50.28</v>
      </c>
      <c r="L233" t="n">
        <v>26</v>
      </c>
      <c r="M233" t="n">
        <v>4</v>
      </c>
      <c r="N233" t="n">
        <v>39.89</v>
      </c>
      <c r="O233" t="n">
        <v>24428.62</v>
      </c>
      <c r="P233" t="n">
        <v>179.42</v>
      </c>
      <c r="Q233" t="n">
        <v>198.05</v>
      </c>
      <c r="R233" t="n">
        <v>30.31</v>
      </c>
      <c r="S233" t="n">
        <v>21.27</v>
      </c>
      <c r="T233" t="n">
        <v>1811.96</v>
      </c>
      <c r="U233" t="n">
        <v>0.7</v>
      </c>
      <c r="V233" t="n">
        <v>0.77</v>
      </c>
      <c r="W233" t="n">
        <v>0.12</v>
      </c>
      <c r="X233" t="n">
        <v>0.1</v>
      </c>
      <c r="Y233" t="n">
        <v>0.5</v>
      </c>
      <c r="Z233" t="n">
        <v>10</v>
      </c>
    </row>
    <row r="234">
      <c r="A234" t="n">
        <v>26</v>
      </c>
      <c r="B234" t="n">
        <v>80</v>
      </c>
      <c r="C234" t="inlineStr">
        <is>
          <t xml:space="preserve">CONCLUIDO	</t>
        </is>
      </c>
      <c r="D234" t="n">
        <v>5.4896</v>
      </c>
      <c r="E234" t="n">
        <v>18.22</v>
      </c>
      <c r="F234" t="n">
        <v>15.7</v>
      </c>
      <c r="G234" t="n">
        <v>156.99</v>
      </c>
      <c r="H234" t="n">
        <v>2.42</v>
      </c>
      <c r="I234" t="n">
        <v>6</v>
      </c>
      <c r="J234" t="n">
        <v>197.73</v>
      </c>
      <c r="K234" t="n">
        <v>50.28</v>
      </c>
      <c r="L234" t="n">
        <v>27</v>
      </c>
      <c r="M234" t="n">
        <v>4</v>
      </c>
      <c r="N234" t="n">
        <v>40.45</v>
      </c>
      <c r="O234" t="n">
        <v>24620.33</v>
      </c>
      <c r="P234" t="n">
        <v>179.94</v>
      </c>
      <c r="Q234" t="n">
        <v>198.04</v>
      </c>
      <c r="R234" t="n">
        <v>30.61</v>
      </c>
      <c r="S234" t="n">
        <v>21.27</v>
      </c>
      <c r="T234" t="n">
        <v>1962.82</v>
      </c>
      <c r="U234" t="n">
        <v>0.6899999999999999</v>
      </c>
      <c r="V234" t="n">
        <v>0.77</v>
      </c>
      <c r="W234" t="n">
        <v>0.12</v>
      </c>
      <c r="X234" t="n">
        <v>0.1</v>
      </c>
      <c r="Y234" t="n">
        <v>0.5</v>
      </c>
      <c r="Z234" t="n">
        <v>10</v>
      </c>
    </row>
    <row r="235">
      <c r="A235" t="n">
        <v>27</v>
      </c>
      <c r="B235" t="n">
        <v>80</v>
      </c>
      <c r="C235" t="inlineStr">
        <is>
          <t xml:space="preserve">CONCLUIDO	</t>
        </is>
      </c>
      <c r="D235" t="n">
        <v>5.4877</v>
      </c>
      <c r="E235" t="n">
        <v>18.22</v>
      </c>
      <c r="F235" t="n">
        <v>15.7</v>
      </c>
      <c r="G235" t="n">
        <v>157.05</v>
      </c>
      <c r="H235" t="n">
        <v>2.49</v>
      </c>
      <c r="I235" t="n">
        <v>6</v>
      </c>
      <c r="J235" t="n">
        <v>199.29</v>
      </c>
      <c r="K235" t="n">
        <v>50.28</v>
      </c>
      <c r="L235" t="n">
        <v>28</v>
      </c>
      <c r="M235" t="n">
        <v>4</v>
      </c>
      <c r="N235" t="n">
        <v>41.01</v>
      </c>
      <c r="O235" t="n">
        <v>24812.8</v>
      </c>
      <c r="P235" t="n">
        <v>180.27</v>
      </c>
      <c r="Q235" t="n">
        <v>198.04</v>
      </c>
      <c r="R235" t="n">
        <v>30.75</v>
      </c>
      <c r="S235" t="n">
        <v>21.27</v>
      </c>
      <c r="T235" t="n">
        <v>2030.76</v>
      </c>
      <c r="U235" t="n">
        <v>0.6899999999999999</v>
      </c>
      <c r="V235" t="n">
        <v>0.77</v>
      </c>
      <c r="W235" t="n">
        <v>0.12</v>
      </c>
      <c r="X235" t="n">
        <v>0.11</v>
      </c>
      <c r="Y235" t="n">
        <v>0.5</v>
      </c>
      <c r="Z235" t="n">
        <v>10</v>
      </c>
    </row>
    <row r="236">
      <c r="A236" t="n">
        <v>28</v>
      </c>
      <c r="B236" t="n">
        <v>80</v>
      </c>
      <c r="C236" t="inlineStr">
        <is>
          <t xml:space="preserve">CONCLUIDO	</t>
        </is>
      </c>
      <c r="D236" t="n">
        <v>5.4891</v>
      </c>
      <c r="E236" t="n">
        <v>18.22</v>
      </c>
      <c r="F236" t="n">
        <v>15.7</v>
      </c>
      <c r="G236" t="n">
        <v>157</v>
      </c>
      <c r="H236" t="n">
        <v>2.56</v>
      </c>
      <c r="I236" t="n">
        <v>6</v>
      </c>
      <c r="J236" t="n">
        <v>200.85</v>
      </c>
      <c r="K236" t="n">
        <v>50.28</v>
      </c>
      <c r="L236" t="n">
        <v>29</v>
      </c>
      <c r="M236" t="n">
        <v>4</v>
      </c>
      <c r="N236" t="n">
        <v>41.57</v>
      </c>
      <c r="O236" t="n">
        <v>25006.03</v>
      </c>
      <c r="P236" t="n">
        <v>179.86</v>
      </c>
      <c r="Q236" t="n">
        <v>198.04</v>
      </c>
      <c r="R236" t="n">
        <v>30.61</v>
      </c>
      <c r="S236" t="n">
        <v>21.27</v>
      </c>
      <c r="T236" t="n">
        <v>1963.36</v>
      </c>
      <c r="U236" t="n">
        <v>0.6899999999999999</v>
      </c>
      <c r="V236" t="n">
        <v>0.77</v>
      </c>
      <c r="W236" t="n">
        <v>0.12</v>
      </c>
      <c r="X236" t="n">
        <v>0.11</v>
      </c>
      <c r="Y236" t="n">
        <v>0.5</v>
      </c>
      <c r="Z236" t="n">
        <v>10</v>
      </c>
    </row>
    <row r="237">
      <c r="A237" t="n">
        <v>29</v>
      </c>
      <c r="B237" t="n">
        <v>80</v>
      </c>
      <c r="C237" t="inlineStr">
        <is>
          <t xml:space="preserve">CONCLUIDO	</t>
        </is>
      </c>
      <c r="D237" t="n">
        <v>5.4958</v>
      </c>
      <c r="E237" t="n">
        <v>18.2</v>
      </c>
      <c r="F237" t="n">
        <v>15.68</v>
      </c>
      <c r="G237" t="n">
        <v>156.78</v>
      </c>
      <c r="H237" t="n">
        <v>2.63</v>
      </c>
      <c r="I237" t="n">
        <v>6</v>
      </c>
      <c r="J237" t="n">
        <v>202.43</v>
      </c>
      <c r="K237" t="n">
        <v>50.28</v>
      </c>
      <c r="L237" t="n">
        <v>30</v>
      </c>
      <c r="M237" t="n">
        <v>4</v>
      </c>
      <c r="N237" t="n">
        <v>42.15</v>
      </c>
      <c r="O237" t="n">
        <v>25200.04</v>
      </c>
      <c r="P237" t="n">
        <v>178.85</v>
      </c>
      <c r="Q237" t="n">
        <v>198.04</v>
      </c>
      <c r="R237" t="n">
        <v>29.78</v>
      </c>
      <c r="S237" t="n">
        <v>21.27</v>
      </c>
      <c r="T237" t="n">
        <v>1549.41</v>
      </c>
      <c r="U237" t="n">
        <v>0.71</v>
      </c>
      <c r="V237" t="n">
        <v>0.77</v>
      </c>
      <c r="W237" t="n">
        <v>0.12</v>
      </c>
      <c r="X237" t="n">
        <v>0.08</v>
      </c>
      <c r="Y237" t="n">
        <v>0.5</v>
      </c>
      <c r="Z237" t="n">
        <v>10</v>
      </c>
    </row>
    <row r="238">
      <c r="A238" t="n">
        <v>30</v>
      </c>
      <c r="B238" t="n">
        <v>80</v>
      </c>
      <c r="C238" t="inlineStr">
        <is>
          <t xml:space="preserve">CONCLUIDO	</t>
        </is>
      </c>
      <c r="D238" t="n">
        <v>5.4892</v>
      </c>
      <c r="E238" t="n">
        <v>18.22</v>
      </c>
      <c r="F238" t="n">
        <v>15.7</v>
      </c>
      <c r="G238" t="n">
        <v>157</v>
      </c>
      <c r="H238" t="n">
        <v>2.7</v>
      </c>
      <c r="I238" t="n">
        <v>6</v>
      </c>
      <c r="J238" t="n">
        <v>204.01</v>
      </c>
      <c r="K238" t="n">
        <v>50.28</v>
      </c>
      <c r="L238" t="n">
        <v>31</v>
      </c>
      <c r="M238" t="n">
        <v>4</v>
      </c>
      <c r="N238" t="n">
        <v>42.73</v>
      </c>
      <c r="O238" t="n">
        <v>25394.96</v>
      </c>
      <c r="P238" t="n">
        <v>177.98</v>
      </c>
      <c r="Q238" t="n">
        <v>198.04</v>
      </c>
      <c r="R238" t="n">
        <v>30.59</v>
      </c>
      <c r="S238" t="n">
        <v>21.27</v>
      </c>
      <c r="T238" t="n">
        <v>1953.71</v>
      </c>
      <c r="U238" t="n">
        <v>0.7</v>
      </c>
      <c r="V238" t="n">
        <v>0.77</v>
      </c>
      <c r="W238" t="n">
        <v>0.12</v>
      </c>
      <c r="X238" t="n">
        <v>0.11</v>
      </c>
      <c r="Y238" t="n">
        <v>0.5</v>
      </c>
      <c r="Z238" t="n">
        <v>10</v>
      </c>
    </row>
    <row r="239">
      <c r="A239" t="n">
        <v>31</v>
      </c>
      <c r="B239" t="n">
        <v>80</v>
      </c>
      <c r="C239" t="inlineStr">
        <is>
          <t xml:space="preserve">CONCLUIDO	</t>
        </is>
      </c>
      <c r="D239" t="n">
        <v>5.5064</v>
      </c>
      <c r="E239" t="n">
        <v>18.16</v>
      </c>
      <c r="F239" t="n">
        <v>15.68</v>
      </c>
      <c r="G239" t="n">
        <v>188.1</v>
      </c>
      <c r="H239" t="n">
        <v>2.76</v>
      </c>
      <c r="I239" t="n">
        <v>5</v>
      </c>
      <c r="J239" t="n">
        <v>205.59</v>
      </c>
      <c r="K239" t="n">
        <v>50.28</v>
      </c>
      <c r="L239" t="n">
        <v>32</v>
      </c>
      <c r="M239" t="n">
        <v>3</v>
      </c>
      <c r="N239" t="n">
        <v>43.31</v>
      </c>
      <c r="O239" t="n">
        <v>25590.57</v>
      </c>
      <c r="P239" t="n">
        <v>176.62</v>
      </c>
      <c r="Q239" t="n">
        <v>198.04</v>
      </c>
      <c r="R239" t="n">
        <v>29.75</v>
      </c>
      <c r="S239" t="n">
        <v>21.27</v>
      </c>
      <c r="T239" t="n">
        <v>1540.11</v>
      </c>
      <c r="U239" t="n">
        <v>0.71</v>
      </c>
      <c r="V239" t="n">
        <v>0.77</v>
      </c>
      <c r="W239" t="n">
        <v>0.12</v>
      </c>
      <c r="X239" t="n">
        <v>0.08</v>
      </c>
      <c r="Y239" t="n">
        <v>0.5</v>
      </c>
      <c r="Z239" t="n">
        <v>10</v>
      </c>
    </row>
    <row r="240">
      <c r="A240" t="n">
        <v>32</v>
      </c>
      <c r="B240" t="n">
        <v>80</v>
      </c>
      <c r="C240" t="inlineStr">
        <is>
          <t xml:space="preserve">CONCLUIDO	</t>
        </is>
      </c>
      <c r="D240" t="n">
        <v>5.5058</v>
      </c>
      <c r="E240" t="n">
        <v>18.16</v>
      </c>
      <c r="F240" t="n">
        <v>15.68</v>
      </c>
      <c r="G240" t="n">
        <v>188.12</v>
      </c>
      <c r="H240" t="n">
        <v>2.83</v>
      </c>
      <c r="I240" t="n">
        <v>5</v>
      </c>
      <c r="J240" t="n">
        <v>207.19</v>
      </c>
      <c r="K240" t="n">
        <v>50.28</v>
      </c>
      <c r="L240" t="n">
        <v>33</v>
      </c>
      <c r="M240" t="n">
        <v>3</v>
      </c>
      <c r="N240" t="n">
        <v>43.91</v>
      </c>
      <c r="O240" t="n">
        <v>25786.97</v>
      </c>
      <c r="P240" t="n">
        <v>177.51</v>
      </c>
      <c r="Q240" t="n">
        <v>198.05</v>
      </c>
      <c r="R240" t="n">
        <v>29.76</v>
      </c>
      <c r="S240" t="n">
        <v>21.27</v>
      </c>
      <c r="T240" t="n">
        <v>1545.36</v>
      </c>
      <c r="U240" t="n">
        <v>0.71</v>
      </c>
      <c r="V240" t="n">
        <v>0.77</v>
      </c>
      <c r="W240" t="n">
        <v>0.12</v>
      </c>
      <c r="X240" t="n">
        <v>0.08</v>
      </c>
      <c r="Y240" t="n">
        <v>0.5</v>
      </c>
      <c r="Z240" t="n">
        <v>10</v>
      </c>
    </row>
    <row r="241">
      <c r="A241" t="n">
        <v>33</v>
      </c>
      <c r="B241" t="n">
        <v>80</v>
      </c>
      <c r="C241" t="inlineStr">
        <is>
          <t xml:space="preserve">CONCLUIDO	</t>
        </is>
      </c>
      <c r="D241" t="n">
        <v>5.5076</v>
      </c>
      <c r="E241" t="n">
        <v>18.16</v>
      </c>
      <c r="F241" t="n">
        <v>15.67</v>
      </c>
      <c r="G241" t="n">
        <v>188.05</v>
      </c>
      <c r="H241" t="n">
        <v>2.89</v>
      </c>
      <c r="I241" t="n">
        <v>5</v>
      </c>
      <c r="J241" t="n">
        <v>208.78</v>
      </c>
      <c r="K241" t="n">
        <v>50.28</v>
      </c>
      <c r="L241" t="n">
        <v>34</v>
      </c>
      <c r="M241" t="n">
        <v>3</v>
      </c>
      <c r="N241" t="n">
        <v>44.5</v>
      </c>
      <c r="O241" t="n">
        <v>25984.2</v>
      </c>
      <c r="P241" t="n">
        <v>178.06</v>
      </c>
      <c r="Q241" t="n">
        <v>198.04</v>
      </c>
      <c r="R241" t="n">
        <v>29.66</v>
      </c>
      <c r="S241" t="n">
        <v>21.27</v>
      </c>
      <c r="T241" t="n">
        <v>1493.11</v>
      </c>
      <c r="U241" t="n">
        <v>0.72</v>
      </c>
      <c r="V241" t="n">
        <v>0.77</v>
      </c>
      <c r="W241" t="n">
        <v>0.12</v>
      </c>
      <c r="X241" t="n">
        <v>0.08</v>
      </c>
      <c r="Y241" t="n">
        <v>0.5</v>
      </c>
      <c r="Z241" t="n">
        <v>10</v>
      </c>
    </row>
    <row r="242">
      <c r="A242" t="n">
        <v>34</v>
      </c>
      <c r="B242" t="n">
        <v>80</v>
      </c>
      <c r="C242" t="inlineStr">
        <is>
          <t xml:space="preserve">CONCLUIDO	</t>
        </is>
      </c>
      <c r="D242" t="n">
        <v>5.5064</v>
      </c>
      <c r="E242" t="n">
        <v>18.16</v>
      </c>
      <c r="F242" t="n">
        <v>15.68</v>
      </c>
      <c r="G242" t="n">
        <v>188.1</v>
      </c>
      <c r="H242" t="n">
        <v>2.96</v>
      </c>
      <c r="I242" t="n">
        <v>5</v>
      </c>
      <c r="J242" t="n">
        <v>210.39</v>
      </c>
      <c r="K242" t="n">
        <v>50.28</v>
      </c>
      <c r="L242" t="n">
        <v>35</v>
      </c>
      <c r="M242" t="n">
        <v>3</v>
      </c>
      <c r="N242" t="n">
        <v>45.11</v>
      </c>
      <c r="O242" t="n">
        <v>26182.25</v>
      </c>
      <c r="P242" t="n">
        <v>178.27</v>
      </c>
      <c r="Q242" t="n">
        <v>198.04</v>
      </c>
      <c r="R242" t="n">
        <v>29.81</v>
      </c>
      <c r="S242" t="n">
        <v>21.27</v>
      </c>
      <c r="T242" t="n">
        <v>1567.67</v>
      </c>
      <c r="U242" t="n">
        <v>0.71</v>
      </c>
      <c r="V242" t="n">
        <v>0.77</v>
      </c>
      <c r="W242" t="n">
        <v>0.12</v>
      </c>
      <c r="X242" t="n">
        <v>0.08</v>
      </c>
      <c r="Y242" t="n">
        <v>0.5</v>
      </c>
      <c r="Z242" t="n">
        <v>10</v>
      </c>
    </row>
    <row r="243">
      <c r="A243" t="n">
        <v>35</v>
      </c>
      <c r="B243" t="n">
        <v>80</v>
      </c>
      <c r="C243" t="inlineStr">
        <is>
          <t xml:space="preserve">CONCLUIDO	</t>
        </is>
      </c>
      <c r="D243" t="n">
        <v>5.5059</v>
      </c>
      <c r="E243" t="n">
        <v>18.16</v>
      </c>
      <c r="F243" t="n">
        <v>15.68</v>
      </c>
      <c r="G243" t="n">
        <v>188.12</v>
      </c>
      <c r="H243" t="n">
        <v>3.02</v>
      </c>
      <c r="I243" t="n">
        <v>5</v>
      </c>
      <c r="J243" t="n">
        <v>212</v>
      </c>
      <c r="K243" t="n">
        <v>50.28</v>
      </c>
      <c r="L243" t="n">
        <v>36</v>
      </c>
      <c r="M243" t="n">
        <v>3</v>
      </c>
      <c r="N243" t="n">
        <v>45.72</v>
      </c>
      <c r="O243" t="n">
        <v>26381.14</v>
      </c>
      <c r="P243" t="n">
        <v>178.61</v>
      </c>
      <c r="Q243" t="n">
        <v>198.04</v>
      </c>
      <c r="R243" t="n">
        <v>29.88</v>
      </c>
      <c r="S243" t="n">
        <v>21.27</v>
      </c>
      <c r="T243" t="n">
        <v>1603.11</v>
      </c>
      <c r="U243" t="n">
        <v>0.71</v>
      </c>
      <c r="V243" t="n">
        <v>0.77</v>
      </c>
      <c r="W243" t="n">
        <v>0.12</v>
      </c>
      <c r="X243" t="n">
        <v>0.08</v>
      </c>
      <c r="Y243" t="n">
        <v>0.5</v>
      </c>
      <c r="Z243" t="n">
        <v>10</v>
      </c>
    </row>
    <row r="244">
      <c r="A244" t="n">
        <v>36</v>
      </c>
      <c r="B244" t="n">
        <v>80</v>
      </c>
      <c r="C244" t="inlineStr">
        <is>
          <t xml:space="preserve">CONCLUIDO	</t>
        </is>
      </c>
      <c r="D244" t="n">
        <v>5.5107</v>
      </c>
      <c r="E244" t="n">
        <v>18.15</v>
      </c>
      <c r="F244" t="n">
        <v>15.66</v>
      </c>
      <c r="G244" t="n">
        <v>187.93</v>
      </c>
      <c r="H244" t="n">
        <v>3.08</v>
      </c>
      <c r="I244" t="n">
        <v>5</v>
      </c>
      <c r="J244" t="n">
        <v>213.62</v>
      </c>
      <c r="K244" t="n">
        <v>50.28</v>
      </c>
      <c r="L244" t="n">
        <v>37</v>
      </c>
      <c r="M244" t="n">
        <v>3</v>
      </c>
      <c r="N244" t="n">
        <v>46.34</v>
      </c>
      <c r="O244" t="n">
        <v>26580.87</v>
      </c>
      <c r="P244" t="n">
        <v>178.03</v>
      </c>
      <c r="Q244" t="n">
        <v>198.04</v>
      </c>
      <c r="R244" t="n">
        <v>29.3</v>
      </c>
      <c r="S244" t="n">
        <v>21.27</v>
      </c>
      <c r="T244" t="n">
        <v>1313.24</v>
      </c>
      <c r="U244" t="n">
        <v>0.73</v>
      </c>
      <c r="V244" t="n">
        <v>0.77</v>
      </c>
      <c r="W244" t="n">
        <v>0.12</v>
      </c>
      <c r="X244" t="n">
        <v>0.07000000000000001</v>
      </c>
      <c r="Y244" t="n">
        <v>0.5</v>
      </c>
      <c r="Z244" t="n">
        <v>10</v>
      </c>
    </row>
    <row r="245">
      <c r="A245" t="n">
        <v>37</v>
      </c>
      <c r="B245" t="n">
        <v>80</v>
      </c>
      <c r="C245" t="inlineStr">
        <is>
          <t xml:space="preserve">CONCLUIDO	</t>
        </is>
      </c>
      <c r="D245" t="n">
        <v>5.5051</v>
      </c>
      <c r="E245" t="n">
        <v>18.16</v>
      </c>
      <c r="F245" t="n">
        <v>15.68</v>
      </c>
      <c r="G245" t="n">
        <v>188.15</v>
      </c>
      <c r="H245" t="n">
        <v>3.14</v>
      </c>
      <c r="I245" t="n">
        <v>5</v>
      </c>
      <c r="J245" t="n">
        <v>215.25</v>
      </c>
      <c r="K245" t="n">
        <v>50.28</v>
      </c>
      <c r="L245" t="n">
        <v>38</v>
      </c>
      <c r="M245" t="n">
        <v>3</v>
      </c>
      <c r="N245" t="n">
        <v>46.97</v>
      </c>
      <c r="O245" t="n">
        <v>26781.46</v>
      </c>
      <c r="P245" t="n">
        <v>177.34</v>
      </c>
      <c r="Q245" t="n">
        <v>198.04</v>
      </c>
      <c r="R245" t="n">
        <v>29.95</v>
      </c>
      <c r="S245" t="n">
        <v>21.27</v>
      </c>
      <c r="T245" t="n">
        <v>1639.13</v>
      </c>
      <c r="U245" t="n">
        <v>0.71</v>
      </c>
      <c r="V245" t="n">
        <v>0.77</v>
      </c>
      <c r="W245" t="n">
        <v>0.12</v>
      </c>
      <c r="X245" t="n">
        <v>0.09</v>
      </c>
      <c r="Y245" t="n">
        <v>0.5</v>
      </c>
      <c r="Z245" t="n">
        <v>10</v>
      </c>
    </row>
    <row r="246">
      <c r="A246" t="n">
        <v>38</v>
      </c>
      <c r="B246" t="n">
        <v>80</v>
      </c>
      <c r="C246" t="inlineStr">
        <is>
          <t xml:space="preserve">CONCLUIDO	</t>
        </is>
      </c>
      <c r="D246" t="n">
        <v>5.5036</v>
      </c>
      <c r="E246" t="n">
        <v>18.17</v>
      </c>
      <c r="F246" t="n">
        <v>15.68</v>
      </c>
      <c r="G246" t="n">
        <v>188.21</v>
      </c>
      <c r="H246" t="n">
        <v>3.2</v>
      </c>
      <c r="I246" t="n">
        <v>5</v>
      </c>
      <c r="J246" t="n">
        <v>216.88</v>
      </c>
      <c r="K246" t="n">
        <v>50.28</v>
      </c>
      <c r="L246" t="n">
        <v>39</v>
      </c>
      <c r="M246" t="n">
        <v>3</v>
      </c>
      <c r="N246" t="n">
        <v>47.6</v>
      </c>
      <c r="O246" t="n">
        <v>26982.93</v>
      </c>
      <c r="P246" t="n">
        <v>176.78</v>
      </c>
      <c r="Q246" t="n">
        <v>198.05</v>
      </c>
      <c r="R246" t="n">
        <v>30.11</v>
      </c>
      <c r="S246" t="n">
        <v>21.27</v>
      </c>
      <c r="T246" t="n">
        <v>1717.34</v>
      </c>
      <c r="U246" t="n">
        <v>0.71</v>
      </c>
      <c r="V246" t="n">
        <v>0.77</v>
      </c>
      <c r="W246" t="n">
        <v>0.12</v>
      </c>
      <c r="X246" t="n">
        <v>0.09</v>
      </c>
      <c r="Y246" t="n">
        <v>0.5</v>
      </c>
      <c r="Z246" t="n">
        <v>10</v>
      </c>
    </row>
    <row r="247">
      <c r="A247" t="n">
        <v>39</v>
      </c>
      <c r="B247" t="n">
        <v>80</v>
      </c>
      <c r="C247" t="inlineStr">
        <is>
          <t xml:space="preserve">CONCLUIDO	</t>
        </is>
      </c>
      <c r="D247" t="n">
        <v>5.5068</v>
      </c>
      <c r="E247" t="n">
        <v>18.16</v>
      </c>
      <c r="F247" t="n">
        <v>15.67</v>
      </c>
      <c r="G247" t="n">
        <v>188.09</v>
      </c>
      <c r="H247" t="n">
        <v>3.25</v>
      </c>
      <c r="I247" t="n">
        <v>5</v>
      </c>
      <c r="J247" t="n">
        <v>218.52</v>
      </c>
      <c r="K247" t="n">
        <v>50.28</v>
      </c>
      <c r="L247" t="n">
        <v>40</v>
      </c>
      <c r="M247" t="n">
        <v>3</v>
      </c>
      <c r="N247" t="n">
        <v>48.24</v>
      </c>
      <c r="O247" t="n">
        <v>27185.27</v>
      </c>
      <c r="P247" t="n">
        <v>174.72</v>
      </c>
      <c r="Q247" t="n">
        <v>198.04</v>
      </c>
      <c r="R247" t="n">
        <v>29.67</v>
      </c>
      <c r="S247" t="n">
        <v>21.27</v>
      </c>
      <c r="T247" t="n">
        <v>1495.85</v>
      </c>
      <c r="U247" t="n">
        <v>0.72</v>
      </c>
      <c r="V247" t="n">
        <v>0.77</v>
      </c>
      <c r="W247" t="n">
        <v>0.12</v>
      </c>
      <c r="X247" t="n">
        <v>0.08</v>
      </c>
      <c r="Y247" t="n">
        <v>0.5</v>
      </c>
      <c r="Z247" t="n">
        <v>10</v>
      </c>
    </row>
    <row r="248">
      <c r="A248" t="n">
        <v>0</v>
      </c>
      <c r="B248" t="n">
        <v>35</v>
      </c>
      <c r="C248" t="inlineStr">
        <is>
          <t xml:space="preserve">CONCLUIDO	</t>
        </is>
      </c>
      <c r="D248" t="n">
        <v>4.723</v>
      </c>
      <c r="E248" t="n">
        <v>21.17</v>
      </c>
      <c r="F248" t="n">
        <v>17.58</v>
      </c>
      <c r="G248" t="n">
        <v>10.65</v>
      </c>
      <c r="H248" t="n">
        <v>0.22</v>
      </c>
      <c r="I248" t="n">
        <v>99</v>
      </c>
      <c r="J248" t="n">
        <v>80.84</v>
      </c>
      <c r="K248" t="n">
        <v>35.1</v>
      </c>
      <c r="L248" t="n">
        <v>1</v>
      </c>
      <c r="M248" t="n">
        <v>97</v>
      </c>
      <c r="N248" t="n">
        <v>9.74</v>
      </c>
      <c r="O248" t="n">
        <v>10204.21</v>
      </c>
      <c r="P248" t="n">
        <v>136.17</v>
      </c>
      <c r="Q248" t="n">
        <v>198.08</v>
      </c>
      <c r="R248" t="n">
        <v>89.43000000000001</v>
      </c>
      <c r="S248" t="n">
        <v>21.27</v>
      </c>
      <c r="T248" t="n">
        <v>30905.87</v>
      </c>
      <c r="U248" t="n">
        <v>0.24</v>
      </c>
      <c r="V248" t="n">
        <v>0.6899999999999999</v>
      </c>
      <c r="W248" t="n">
        <v>0.26</v>
      </c>
      <c r="X248" t="n">
        <v>1.98</v>
      </c>
      <c r="Y248" t="n">
        <v>0.5</v>
      </c>
      <c r="Z248" t="n">
        <v>10</v>
      </c>
    </row>
    <row r="249">
      <c r="A249" t="n">
        <v>1</v>
      </c>
      <c r="B249" t="n">
        <v>35</v>
      </c>
      <c r="C249" t="inlineStr">
        <is>
          <t xml:space="preserve">CONCLUIDO	</t>
        </is>
      </c>
      <c r="D249" t="n">
        <v>5.2001</v>
      </c>
      <c r="E249" t="n">
        <v>19.23</v>
      </c>
      <c r="F249" t="n">
        <v>16.53</v>
      </c>
      <c r="G249" t="n">
        <v>21.1</v>
      </c>
      <c r="H249" t="n">
        <v>0.43</v>
      </c>
      <c r="I249" t="n">
        <v>47</v>
      </c>
      <c r="J249" t="n">
        <v>82.04000000000001</v>
      </c>
      <c r="K249" t="n">
        <v>35.1</v>
      </c>
      <c r="L249" t="n">
        <v>2</v>
      </c>
      <c r="M249" t="n">
        <v>45</v>
      </c>
      <c r="N249" t="n">
        <v>9.94</v>
      </c>
      <c r="O249" t="n">
        <v>10352.53</v>
      </c>
      <c r="P249" t="n">
        <v>126.29</v>
      </c>
      <c r="Q249" t="n">
        <v>198.04</v>
      </c>
      <c r="R249" t="n">
        <v>56.27</v>
      </c>
      <c r="S249" t="n">
        <v>21.27</v>
      </c>
      <c r="T249" t="n">
        <v>14586.48</v>
      </c>
      <c r="U249" t="n">
        <v>0.38</v>
      </c>
      <c r="V249" t="n">
        <v>0.73</v>
      </c>
      <c r="W249" t="n">
        <v>0.19</v>
      </c>
      <c r="X249" t="n">
        <v>0.93</v>
      </c>
      <c r="Y249" t="n">
        <v>0.5</v>
      </c>
      <c r="Z249" t="n">
        <v>10</v>
      </c>
    </row>
    <row r="250">
      <c r="A250" t="n">
        <v>2</v>
      </c>
      <c r="B250" t="n">
        <v>35</v>
      </c>
      <c r="C250" t="inlineStr">
        <is>
          <t xml:space="preserve">CONCLUIDO	</t>
        </is>
      </c>
      <c r="D250" t="n">
        <v>5.3658</v>
      </c>
      <c r="E250" t="n">
        <v>18.64</v>
      </c>
      <c r="F250" t="n">
        <v>16.21</v>
      </c>
      <c r="G250" t="n">
        <v>31.38</v>
      </c>
      <c r="H250" t="n">
        <v>0.63</v>
      </c>
      <c r="I250" t="n">
        <v>31</v>
      </c>
      <c r="J250" t="n">
        <v>83.25</v>
      </c>
      <c r="K250" t="n">
        <v>35.1</v>
      </c>
      <c r="L250" t="n">
        <v>3</v>
      </c>
      <c r="M250" t="n">
        <v>29</v>
      </c>
      <c r="N250" t="n">
        <v>10.15</v>
      </c>
      <c r="O250" t="n">
        <v>10501.19</v>
      </c>
      <c r="P250" t="n">
        <v>122.36</v>
      </c>
      <c r="Q250" t="n">
        <v>198.05</v>
      </c>
      <c r="R250" t="n">
        <v>46.52</v>
      </c>
      <c r="S250" t="n">
        <v>21.27</v>
      </c>
      <c r="T250" t="n">
        <v>9793.620000000001</v>
      </c>
      <c r="U250" t="n">
        <v>0.46</v>
      </c>
      <c r="V250" t="n">
        <v>0.75</v>
      </c>
      <c r="W250" t="n">
        <v>0.16</v>
      </c>
      <c r="X250" t="n">
        <v>0.62</v>
      </c>
      <c r="Y250" t="n">
        <v>0.5</v>
      </c>
      <c r="Z250" t="n">
        <v>10</v>
      </c>
    </row>
    <row r="251">
      <c r="A251" t="n">
        <v>3</v>
      </c>
      <c r="B251" t="n">
        <v>35</v>
      </c>
      <c r="C251" t="inlineStr">
        <is>
          <t xml:space="preserve">CONCLUIDO	</t>
        </is>
      </c>
      <c r="D251" t="n">
        <v>5.4567</v>
      </c>
      <c r="E251" t="n">
        <v>18.33</v>
      </c>
      <c r="F251" t="n">
        <v>16.04</v>
      </c>
      <c r="G251" t="n">
        <v>41.84</v>
      </c>
      <c r="H251" t="n">
        <v>0.83</v>
      </c>
      <c r="I251" t="n">
        <v>23</v>
      </c>
      <c r="J251" t="n">
        <v>84.45999999999999</v>
      </c>
      <c r="K251" t="n">
        <v>35.1</v>
      </c>
      <c r="L251" t="n">
        <v>4</v>
      </c>
      <c r="M251" t="n">
        <v>21</v>
      </c>
      <c r="N251" t="n">
        <v>10.36</v>
      </c>
      <c r="O251" t="n">
        <v>10650.22</v>
      </c>
      <c r="P251" t="n">
        <v>119.48</v>
      </c>
      <c r="Q251" t="n">
        <v>198.04</v>
      </c>
      <c r="R251" t="n">
        <v>41.11</v>
      </c>
      <c r="S251" t="n">
        <v>21.27</v>
      </c>
      <c r="T251" t="n">
        <v>7127.38</v>
      </c>
      <c r="U251" t="n">
        <v>0.52</v>
      </c>
      <c r="V251" t="n">
        <v>0.76</v>
      </c>
      <c r="W251" t="n">
        <v>0.14</v>
      </c>
      <c r="X251" t="n">
        <v>0.44</v>
      </c>
      <c r="Y251" t="n">
        <v>0.5</v>
      </c>
      <c r="Z251" t="n">
        <v>10</v>
      </c>
    </row>
    <row r="252">
      <c r="A252" t="n">
        <v>4</v>
      </c>
      <c r="B252" t="n">
        <v>35</v>
      </c>
      <c r="C252" t="inlineStr">
        <is>
          <t xml:space="preserve">CONCLUIDO	</t>
        </is>
      </c>
      <c r="D252" t="n">
        <v>5.5308</v>
      </c>
      <c r="E252" t="n">
        <v>18.08</v>
      </c>
      <c r="F252" t="n">
        <v>15.88</v>
      </c>
      <c r="G252" t="n">
        <v>52.93</v>
      </c>
      <c r="H252" t="n">
        <v>1.02</v>
      </c>
      <c r="I252" t="n">
        <v>18</v>
      </c>
      <c r="J252" t="n">
        <v>85.67</v>
      </c>
      <c r="K252" t="n">
        <v>35.1</v>
      </c>
      <c r="L252" t="n">
        <v>5</v>
      </c>
      <c r="M252" t="n">
        <v>16</v>
      </c>
      <c r="N252" t="n">
        <v>10.57</v>
      </c>
      <c r="O252" t="n">
        <v>10799.59</v>
      </c>
      <c r="P252" t="n">
        <v>116.76</v>
      </c>
      <c r="Q252" t="n">
        <v>198.04</v>
      </c>
      <c r="R252" t="n">
        <v>36.13</v>
      </c>
      <c r="S252" t="n">
        <v>21.27</v>
      </c>
      <c r="T252" t="n">
        <v>4661.79</v>
      </c>
      <c r="U252" t="n">
        <v>0.59</v>
      </c>
      <c r="V252" t="n">
        <v>0.76</v>
      </c>
      <c r="W252" t="n">
        <v>0.13</v>
      </c>
      <c r="X252" t="n">
        <v>0.28</v>
      </c>
      <c r="Y252" t="n">
        <v>0.5</v>
      </c>
      <c r="Z252" t="n">
        <v>10</v>
      </c>
    </row>
    <row r="253">
      <c r="A253" t="n">
        <v>5</v>
      </c>
      <c r="B253" t="n">
        <v>35</v>
      </c>
      <c r="C253" t="inlineStr">
        <is>
          <t xml:space="preserve">CONCLUIDO	</t>
        </is>
      </c>
      <c r="D253" t="n">
        <v>5.5476</v>
      </c>
      <c r="E253" t="n">
        <v>18.03</v>
      </c>
      <c r="F253" t="n">
        <v>15.88</v>
      </c>
      <c r="G253" t="n">
        <v>63.5</v>
      </c>
      <c r="H253" t="n">
        <v>1.21</v>
      </c>
      <c r="I253" t="n">
        <v>15</v>
      </c>
      <c r="J253" t="n">
        <v>86.88</v>
      </c>
      <c r="K253" t="n">
        <v>35.1</v>
      </c>
      <c r="L253" t="n">
        <v>6</v>
      </c>
      <c r="M253" t="n">
        <v>13</v>
      </c>
      <c r="N253" t="n">
        <v>10.78</v>
      </c>
      <c r="O253" t="n">
        <v>10949.33</v>
      </c>
      <c r="P253" t="n">
        <v>114.91</v>
      </c>
      <c r="Q253" t="n">
        <v>198.05</v>
      </c>
      <c r="R253" t="n">
        <v>36.01</v>
      </c>
      <c r="S253" t="n">
        <v>21.27</v>
      </c>
      <c r="T253" t="n">
        <v>4619.49</v>
      </c>
      <c r="U253" t="n">
        <v>0.59</v>
      </c>
      <c r="V253" t="n">
        <v>0.76</v>
      </c>
      <c r="W253" t="n">
        <v>0.13</v>
      </c>
      <c r="X253" t="n">
        <v>0.28</v>
      </c>
      <c r="Y253" t="n">
        <v>0.5</v>
      </c>
      <c r="Z253" t="n">
        <v>10</v>
      </c>
    </row>
    <row r="254">
      <c r="A254" t="n">
        <v>6</v>
      </c>
      <c r="B254" t="n">
        <v>35</v>
      </c>
      <c r="C254" t="inlineStr">
        <is>
          <t xml:space="preserve">CONCLUIDO	</t>
        </is>
      </c>
      <c r="D254" t="n">
        <v>5.574</v>
      </c>
      <c r="E254" t="n">
        <v>17.94</v>
      </c>
      <c r="F254" t="n">
        <v>15.82</v>
      </c>
      <c r="G254" t="n">
        <v>73.04000000000001</v>
      </c>
      <c r="H254" t="n">
        <v>1.39</v>
      </c>
      <c r="I254" t="n">
        <v>13</v>
      </c>
      <c r="J254" t="n">
        <v>88.09999999999999</v>
      </c>
      <c r="K254" t="n">
        <v>35.1</v>
      </c>
      <c r="L254" t="n">
        <v>7</v>
      </c>
      <c r="M254" t="n">
        <v>11</v>
      </c>
      <c r="N254" t="n">
        <v>11</v>
      </c>
      <c r="O254" t="n">
        <v>11099.43</v>
      </c>
      <c r="P254" t="n">
        <v>112.94</v>
      </c>
      <c r="Q254" t="n">
        <v>198.04</v>
      </c>
      <c r="R254" t="n">
        <v>34.26</v>
      </c>
      <c r="S254" t="n">
        <v>21.27</v>
      </c>
      <c r="T254" t="n">
        <v>3755.29</v>
      </c>
      <c r="U254" t="n">
        <v>0.62</v>
      </c>
      <c r="V254" t="n">
        <v>0.77</v>
      </c>
      <c r="W254" t="n">
        <v>0.13</v>
      </c>
      <c r="X254" t="n">
        <v>0.23</v>
      </c>
      <c r="Y254" t="n">
        <v>0.5</v>
      </c>
      <c r="Z254" t="n">
        <v>10</v>
      </c>
    </row>
    <row r="255">
      <c r="A255" t="n">
        <v>7</v>
      </c>
      <c r="B255" t="n">
        <v>35</v>
      </c>
      <c r="C255" t="inlineStr">
        <is>
          <t xml:space="preserve">CONCLUIDO	</t>
        </is>
      </c>
      <c r="D255" t="n">
        <v>5.5918</v>
      </c>
      <c r="E255" t="n">
        <v>17.88</v>
      </c>
      <c r="F255" t="n">
        <v>15.8</v>
      </c>
      <c r="G255" t="n">
        <v>86.19</v>
      </c>
      <c r="H255" t="n">
        <v>1.57</v>
      </c>
      <c r="I255" t="n">
        <v>11</v>
      </c>
      <c r="J255" t="n">
        <v>89.31999999999999</v>
      </c>
      <c r="K255" t="n">
        <v>35.1</v>
      </c>
      <c r="L255" t="n">
        <v>8</v>
      </c>
      <c r="M255" t="n">
        <v>9</v>
      </c>
      <c r="N255" t="n">
        <v>11.22</v>
      </c>
      <c r="O255" t="n">
        <v>11249.89</v>
      </c>
      <c r="P255" t="n">
        <v>110.81</v>
      </c>
      <c r="Q255" t="n">
        <v>198.05</v>
      </c>
      <c r="R255" t="n">
        <v>33.74</v>
      </c>
      <c r="S255" t="n">
        <v>21.27</v>
      </c>
      <c r="T255" t="n">
        <v>3504.42</v>
      </c>
      <c r="U255" t="n">
        <v>0.63</v>
      </c>
      <c r="V255" t="n">
        <v>0.77</v>
      </c>
      <c r="W255" t="n">
        <v>0.13</v>
      </c>
      <c r="X255" t="n">
        <v>0.21</v>
      </c>
      <c r="Y255" t="n">
        <v>0.5</v>
      </c>
      <c r="Z255" t="n">
        <v>10</v>
      </c>
    </row>
    <row r="256">
      <c r="A256" t="n">
        <v>8</v>
      </c>
      <c r="B256" t="n">
        <v>35</v>
      </c>
      <c r="C256" t="inlineStr">
        <is>
          <t xml:space="preserve">CONCLUIDO	</t>
        </is>
      </c>
      <c r="D256" t="n">
        <v>5.6053</v>
      </c>
      <c r="E256" t="n">
        <v>17.84</v>
      </c>
      <c r="F256" t="n">
        <v>15.78</v>
      </c>
      <c r="G256" t="n">
        <v>94.66</v>
      </c>
      <c r="H256" t="n">
        <v>1.75</v>
      </c>
      <c r="I256" t="n">
        <v>10</v>
      </c>
      <c r="J256" t="n">
        <v>90.54000000000001</v>
      </c>
      <c r="K256" t="n">
        <v>35.1</v>
      </c>
      <c r="L256" t="n">
        <v>9</v>
      </c>
      <c r="M256" t="n">
        <v>8</v>
      </c>
      <c r="N256" t="n">
        <v>11.44</v>
      </c>
      <c r="O256" t="n">
        <v>11400.71</v>
      </c>
      <c r="P256" t="n">
        <v>109.8</v>
      </c>
      <c r="Q256" t="n">
        <v>198.04</v>
      </c>
      <c r="R256" t="n">
        <v>32.86</v>
      </c>
      <c r="S256" t="n">
        <v>21.27</v>
      </c>
      <c r="T256" t="n">
        <v>3070.47</v>
      </c>
      <c r="U256" t="n">
        <v>0.65</v>
      </c>
      <c r="V256" t="n">
        <v>0.77</v>
      </c>
      <c r="W256" t="n">
        <v>0.13</v>
      </c>
      <c r="X256" t="n">
        <v>0.18</v>
      </c>
      <c r="Y256" t="n">
        <v>0.5</v>
      </c>
      <c r="Z256" t="n">
        <v>10</v>
      </c>
    </row>
    <row r="257">
      <c r="A257" t="n">
        <v>9</v>
      </c>
      <c r="B257" t="n">
        <v>35</v>
      </c>
      <c r="C257" t="inlineStr">
        <is>
          <t xml:space="preserve">CONCLUIDO	</t>
        </is>
      </c>
      <c r="D257" t="n">
        <v>5.6144</v>
      </c>
      <c r="E257" t="n">
        <v>17.81</v>
      </c>
      <c r="F257" t="n">
        <v>15.76</v>
      </c>
      <c r="G257" t="n">
        <v>105.1</v>
      </c>
      <c r="H257" t="n">
        <v>1.91</v>
      </c>
      <c r="I257" t="n">
        <v>9</v>
      </c>
      <c r="J257" t="n">
        <v>91.77</v>
      </c>
      <c r="K257" t="n">
        <v>35.1</v>
      </c>
      <c r="L257" t="n">
        <v>10</v>
      </c>
      <c r="M257" t="n">
        <v>7</v>
      </c>
      <c r="N257" t="n">
        <v>11.67</v>
      </c>
      <c r="O257" t="n">
        <v>11551.91</v>
      </c>
      <c r="P257" t="n">
        <v>107.64</v>
      </c>
      <c r="Q257" t="n">
        <v>198.05</v>
      </c>
      <c r="R257" t="n">
        <v>32.57</v>
      </c>
      <c r="S257" t="n">
        <v>21.27</v>
      </c>
      <c r="T257" t="n">
        <v>2929.33</v>
      </c>
      <c r="U257" t="n">
        <v>0.65</v>
      </c>
      <c r="V257" t="n">
        <v>0.77</v>
      </c>
      <c r="W257" t="n">
        <v>0.12</v>
      </c>
      <c r="X257" t="n">
        <v>0.17</v>
      </c>
      <c r="Y257" t="n">
        <v>0.5</v>
      </c>
      <c r="Z257" t="n">
        <v>10</v>
      </c>
    </row>
    <row r="258">
      <c r="A258" t="n">
        <v>10</v>
      </c>
      <c r="B258" t="n">
        <v>35</v>
      </c>
      <c r="C258" t="inlineStr">
        <is>
          <t xml:space="preserve">CONCLUIDO	</t>
        </is>
      </c>
      <c r="D258" t="n">
        <v>5.637</v>
      </c>
      <c r="E258" t="n">
        <v>17.74</v>
      </c>
      <c r="F258" t="n">
        <v>15.71</v>
      </c>
      <c r="G258" t="n">
        <v>117.83</v>
      </c>
      <c r="H258" t="n">
        <v>2.08</v>
      </c>
      <c r="I258" t="n">
        <v>8</v>
      </c>
      <c r="J258" t="n">
        <v>93</v>
      </c>
      <c r="K258" t="n">
        <v>35.1</v>
      </c>
      <c r="L258" t="n">
        <v>11</v>
      </c>
      <c r="M258" t="n">
        <v>6</v>
      </c>
      <c r="N258" t="n">
        <v>11.9</v>
      </c>
      <c r="O258" t="n">
        <v>11703.47</v>
      </c>
      <c r="P258" t="n">
        <v>105.41</v>
      </c>
      <c r="Q258" t="n">
        <v>198.04</v>
      </c>
      <c r="R258" t="n">
        <v>30.68</v>
      </c>
      <c r="S258" t="n">
        <v>21.27</v>
      </c>
      <c r="T258" t="n">
        <v>1985.5</v>
      </c>
      <c r="U258" t="n">
        <v>0.6899999999999999</v>
      </c>
      <c r="V258" t="n">
        <v>0.77</v>
      </c>
      <c r="W258" t="n">
        <v>0.12</v>
      </c>
      <c r="X258" t="n">
        <v>0.12</v>
      </c>
      <c r="Y258" t="n">
        <v>0.5</v>
      </c>
      <c r="Z258" t="n">
        <v>10</v>
      </c>
    </row>
    <row r="259">
      <c r="A259" t="n">
        <v>11</v>
      </c>
      <c r="B259" t="n">
        <v>35</v>
      </c>
      <c r="C259" t="inlineStr">
        <is>
          <t xml:space="preserve">CONCLUIDO	</t>
        </is>
      </c>
      <c r="D259" t="n">
        <v>5.6261</v>
      </c>
      <c r="E259" t="n">
        <v>17.77</v>
      </c>
      <c r="F259" t="n">
        <v>15.74</v>
      </c>
      <c r="G259" t="n">
        <v>118.08</v>
      </c>
      <c r="H259" t="n">
        <v>2.24</v>
      </c>
      <c r="I259" t="n">
        <v>8</v>
      </c>
      <c r="J259" t="n">
        <v>94.23</v>
      </c>
      <c r="K259" t="n">
        <v>35.1</v>
      </c>
      <c r="L259" t="n">
        <v>12</v>
      </c>
      <c r="M259" t="n">
        <v>5</v>
      </c>
      <c r="N259" t="n">
        <v>12.13</v>
      </c>
      <c r="O259" t="n">
        <v>11855.41</v>
      </c>
      <c r="P259" t="n">
        <v>103.29</v>
      </c>
      <c r="Q259" t="n">
        <v>198.04</v>
      </c>
      <c r="R259" t="n">
        <v>31.91</v>
      </c>
      <c r="S259" t="n">
        <v>21.27</v>
      </c>
      <c r="T259" t="n">
        <v>2603.21</v>
      </c>
      <c r="U259" t="n">
        <v>0.67</v>
      </c>
      <c r="V259" t="n">
        <v>0.77</v>
      </c>
      <c r="W259" t="n">
        <v>0.12</v>
      </c>
      <c r="X259" t="n">
        <v>0.15</v>
      </c>
      <c r="Y259" t="n">
        <v>0.5</v>
      </c>
      <c r="Z259" t="n">
        <v>10</v>
      </c>
    </row>
    <row r="260">
      <c r="A260" t="n">
        <v>12</v>
      </c>
      <c r="B260" t="n">
        <v>35</v>
      </c>
      <c r="C260" t="inlineStr">
        <is>
          <t xml:space="preserve">CONCLUIDO	</t>
        </is>
      </c>
      <c r="D260" t="n">
        <v>5.6394</v>
      </c>
      <c r="E260" t="n">
        <v>17.73</v>
      </c>
      <c r="F260" t="n">
        <v>15.72</v>
      </c>
      <c r="G260" t="n">
        <v>134.74</v>
      </c>
      <c r="H260" t="n">
        <v>2.39</v>
      </c>
      <c r="I260" t="n">
        <v>7</v>
      </c>
      <c r="J260" t="n">
        <v>95.45999999999999</v>
      </c>
      <c r="K260" t="n">
        <v>35.1</v>
      </c>
      <c r="L260" t="n">
        <v>13</v>
      </c>
      <c r="M260" t="n">
        <v>1</v>
      </c>
      <c r="N260" t="n">
        <v>12.36</v>
      </c>
      <c r="O260" t="n">
        <v>12007.73</v>
      </c>
      <c r="P260" t="n">
        <v>102.7</v>
      </c>
      <c r="Q260" t="n">
        <v>198.05</v>
      </c>
      <c r="R260" t="n">
        <v>30.94</v>
      </c>
      <c r="S260" t="n">
        <v>21.27</v>
      </c>
      <c r="T260" t="n">
        <v>2122.38</v>
      </c>
      <c r="U260" t="n">
        <v>0.6899999999999999</v>
      </c>
      <c r="V260" t="n">
        <v>0.77</v>
      </c>
      <c r="W260" t="n">
        <v>0.13</v>
      </c>
      <c r="X260" t="n">
        <v>0.13</v>
      </c>
      <c r="Y260" t="n">
        <v>0.5</v>
      </c>
      <c r="Z260" t="n">
        <v>10</v>
      </c>
    </row>
    <row r="261">
      <c r="A261" t="n">
        <v>13</v>
      </c>
      <c r="B261" t="n">
        <v>35</v>
      </c>
      <c r="C261" t="inlineStr">
        <is>
          <t xml:space="preserve">CONCLUIDO	</t>
        </is>
      </c>
      <c r="D261" t="n">
        <v>5.641</v>
      </c>
      <c r="E261" t="n">
        <v>17.73</v>
      </c>
      <c r="F261" t="n">
        <v>15.71</v>
      </c>
      <c r="G261" t="n">
        <v>134.7</v>
      </c>
      <c r="H261" t="n">
        <v>2.55</v>
      </c>
      <c r="I261" t="n">
        <v>7</v>
      </c>
      <c r="J261" t="n">
        <v>96.7</v>
      </c>
      <c r="K261" t="n">
        <v>35.1</v>
      </c>
      <c r="L261" t="n">
        <v>14</v>
      </c>
      <c r="M261" t="n">
        <v>1</v>
      </c>
      <c r="N261" t="n">
        <v>12.6</v>
      </c>
      <c r="O261" t="n">
        <v>12160.43</v>
      </c>
      <c r="P261" t="n">
        <v>103.89</v>
      </c>
      <c r="Q261" t="n">
        <v>198.04</v>
      </c>
      <c r="R261" t="n">
        <v>30.81</v>
      </c>
      <c r="S261" t="n">
        <v>21.27</v>
      </c>
      <c r="T261" t="n">
        <v>2059.24</v>
      </c>
      <c r="U261" t="n">
        <v>0.6899999999999999</v>
      </c>
      <c r="V261" t="n">
        <v>0.77</v>
      </c>
      <c r="W261" t="n">
        <v>0.12</v>
      </c>
      <c r="X261" t="n">
        <v>0.12</v>
      </c>
      <c r="Y261" t="n">
        <v>0.5</v>
      </c>
      <c r="Z261" t="n">
        <v>10</v>
      </c>
    </row>
    <row r="262">
      <c r="A262" t="n">
        <v>14</v>
      </c>
      <c r="B262" t="n">
        <v>35</v>
      </c>
      <c r="C262" t="inlineStr">
        <is>
          <t xml:space="preserve">CONCLUIDO	</t>
        </is>
      </c>
      <c r="D262" t="n">
        <v>5.6398</v>
      </c>
      <c r="E262" t="n">
        <v>17.73</v>
      </c>
      <c r="F262" t="n">
        <v>15.72</v>
      </c>
      <c r="G262" t="n">
        <v>134.73</v>
      </c>
      <c r="H262" t="n">
        <v>2.69</v>
      </c>
      <c r="I262" t="n">
        <v>7</v>
      </c>
      <c r="J262" t="n">
        <v>97.94</v>
      </c>
      <c r="K262" t="n">
        <v>35.1</v>
      </c>
      <c r="L262" t="n">
        <v>15</v>
      </c>
      <c r="M262" t="n">
        <v>0</v>
      </c>
      <c r="N262" t="n">
        <v>12.84</v>
      </c>
      <c r="O262" t="n">
        <v>12313.51</v>
      </c>
      <c r="P262" t="n">
        <v>105.04</v>
      </c>
      <c r="Q262" t="n">
        <v>198.04</v>
      </c>
      <c r="R262" t="n">
        <v>30.89</v>
      </c>
      <c r="S262" t="n">
        <v>21.27</v>
      </c>
      <c r="T262" t="n">
        <v>2100.25</v>
      </c>
      <c r="U262" t="n">
        <v>0.6899999999999999</v>
      </c>
      <c r="V262" t="n">
        <v>0.77</v>
      </c>
      <c r="W262" t="n">
        <v>0.13</v>
      </c>
      <c r="X262" t="n">
        <v>0.12</v>
      </c>
      <c r="Y262" t="n">
        <v>0.5</v>
      </c>
      <c r="Z262" t="n">
        <v>10</v>
      </c>
    </row>
    <row r="263">
      <c r="A263" t="n">
        <v>0</v>
      </c>
      <c r="B263" t="n">
        <v>50</v>
      </c>
      <c r="C263" t="inlineStr">
        <is>
          <t xml:space="preserve">CONCLUIDO	</t>
        </is>
      </c>
      <c r="D263" t="n">
        <v>4.3764</v>
      </c>
      <c r="E263" t="n">
        <v>22.85</v>
      </c>
      <c r="F263" t="n">
        <v>18.08</v>
      </c>
      <c r="G263" t="n">
        <v>8.82</v>
      </c>
      <c r="H263" t="n">
        <v>0.16</v>
      </c>
      <c r="I263" t="n">
        <v>123</v>
      </c>
      <c r="J263" t="n">
        <v>107.41</v>
      </c>
      <c r="K263" t="n">
        <v>41.65</v>
      </c>
      <c r="L263" t="n">
        <v>1</v>
      </c>
      <c r="M263" t="n">
        <v>121</v>
      </c>
      <c r="N263" t="n">
        <v>14.77</v>
      </c>
      <c r="O263" t="n">
        <v>13481.73</v>
      </c>
      <c r="P263" t="n">
        <v>170.23</v>
      </c>
      <c r="Q263" t="n">
        <v>198.05</v>
      </c>
      <c r="R263" t="n">
        <v>104.75</v>
      </c>
      <c r="S263" t="n">
        <v>21.27</v>
      </c>
      <c r="T263" t="n">
        <v>38446.69</v>
      </c>
      <c r="U263" t="n">
        <v>0.2</v>
      </c>
      <c r="V263" t="n">
        <v>0.67</v>
      </c>
      <c r="W263" t="n">
        <v>0.31</v>
      </c>
      <c r="X263" t="n">
        <v>2.48</v>
      </c>
      <c r="Y263" t="n">
        <v>0.5</v>
      </c>
      <c r="Z263" t="n">
        <v>10</v>
      </c>
    </row>
    <row r="264">
      <c r="A264" t="n">
        <v>1</v>
      </c>
      <c r="B264" t="n">
        <v>50</v>
      </c>
      <c r="C264" t="inlineStr">
        <is>
          <t xml:space="preserve">CONCLUIDO	</t>
        </is>
      </c>
      <c r="D264" t="n">
        <v>4.9944</v>
      </c>
      <c r="E264" t="n">
        <v>20.02</v>
      </c>
      <c r="F264" t="n">
        <v>16.72</v>
      </c>
      <c r="G264" t="n">
        <v>17.6</v>
      </c>
      <c r="H264" t="n">
        <v>0.32</v>
      </c>
      <c r="I264" t="n">
        <v>57</v>
      </c>
      <c r="J264" t="n">
        <v>108.68</v>
      </c>
      <c r="K264" t="n">
        <v>41.65</v>
      </c>
      <c r="L264" t="n">
        <v>2</v>
      </c>
      <c r="M264" t="n">
        <v>55</v>
      </c>
      <c r="N264" t="n">
        <v>15.03</v>
      </c>
      <c r="O264" t="n">
        <v>13638.32</v>
      </c>
      <c r="P264" t="n">
        <v>156.21</v>
      </c>
      <c r="Q264" t="n">
        <v>198.07</v>
      </c>
      <c r="R264" t="n">
        <v>62.25</v>
      </c>
      <c r="S264" t="n">
        <v>21.27</v>
      </c>
      <c r="T264" t="n">
        <v>17527.62</v>
      </c>
      <c r="U264" t="n">
        <v>0.34</v>
      </c>
      <c r="V264" t="n">
        <v>0.73</v>
      </c>
      <c r="W264" t="n">
        <v>0.2</v>
      </c>
      <c r="X264" t="n">
        <v>1.12</v>
      </c>
      <c r="Y264" t="n">
        <v>0.5</v>
      </c>
      <c r="Z264" t="n">
        <v>10</v>
      </c>
    </row>
    <row r="265">
      <c r="A265" t="n">
        <v>2</v>
      </c>
      <c r="B265" t="n">
        <v>50</v>
      </c>
      <c r="C265" t="inlineStr">
        <is>
          <t xml:space="preserve">CONCLUIDO	</t>
        </is>
      </c>
      <c r="D265" t="n">
        <v>5.2085</v>
      </c>
      <c r="E265" t="n">
        <v>19.2</v>
      </c>
      <c r="F265" t="n">
        <v>16.32</v>
      </c>
      <c r="G265" t="n">
        <v>25.77</v>
      </c>
      <c r="H265" t="n">
        <v>0.48</v>
      </c>
      <c r="I265" t="n">
        <v>38</v>
      </c>
      <c r="J265" t="n">
        <v>109.96</v>
      </c>
      <c r="K265" t="n">
        <v>41.65</v>
      </c>
      <c r="L265" t="n">
        <v>3</v>
      </c>
      <c r="M265" t="n">
        <v>36</v>
      </c>
      <c r="N265" t="n">
        <v>15.31</v>
      </c>
      <c r="O265" t="n">
        <v>13795.21</v>
      </c>
      <c r="P265" t="n">
        <v>151.35</v>
      </c>
      <c r="Q265" t="n">
        <v>198.06</v>
      </c>
      <c r="R265" t="n">
        <v>49.61</v>
      </c>
      <c r="S265" t="n">
        <v>21.27</v>
      </c>
      <c r="T265" t="n">
        <v>11304.04</v>
      </c>
      <c r="U265" t="n">
        <v>0.43</v>
      </c>
      <c r="V265" t="n">
        <v>0.74</v>
      </c>
      <c r="W265" t="n">
        <v>0.17</v>
      </c>
      <c r="X265" t="n">
        <v>0.72</v>
      </c>
      <c r="Y265" t="n">
        <v>0.5</v>
      </c>
      <c r="Z265" t="n">
        <v>10</v>
      </c>
    </row>
    <row r="266">
      <c r="A266" t="n">
        <v>3</v>
      </c>
      <c r="B266" t="n">
        <v>50</v>
      </c>
      <c r="C266" t="inlineStr">
        <is>
          <t xml:space="preserve">CONCLUIDO	</t>
        </is>
      </c>
      <c r="D266" t="n">
        <v>5.3178</v>
      </c>
      <c r="E266" t="n">
        <v>18.8</v>
      </c>
      <c r="F266" t="n">
        <v>16.15</v>
      </c>
      <c r="G266" t="n">
        <v>34.6</v>
      </c>
      <c r="H266" t="n">
        <v>0.63</v>
      </c>
      <c r="I266" t="n">
        <v>28</v>
      </c>
      <c r="J266" t="n">
        <v>111.23</v>
      </c>
      <c r="K266" t="n">
        <v>41.65</v>
      </c>
      <c r="L266" t="n">
        <v>4</v>
      </c>
      <c r="M266" t="n">
        <v>26</v>
      </c>
      <c r="N266" t="n">
        <v>15.58</v>
      </c>
      <c r="O266" t="n">
        <v>13952.52</v>
      </c>
      <c r="P266" t="n">
        <v>148.8</v>
      </c>
      <c r="Q266" t="n">
        <v>198.04</v>
      </c>
      <c r="R266" t="n">
        <v>44.45</v>
      </c>
      <c r="S266" t="n">
        <v>21.27</v>
      </c>
      <c r="T266" t="n">
        <v>8772.780000000001</v>
      </c>
      <c r="U266" t="n">
        <v>0.48</v>
      </c>
      <c r="V266" t="n">
        <v>0.75</v>
      </c>
      <c r="W266" t="n">
        <v>0.15</v>
      </c>
      <c r="X266" t="n">
        <v>0.55</v>
      </c>
      <c r="Y266" t="n">
        <v>0.5</v>
      </c>
      <c r="Z266" t="n">
        <v>10</v>
      </c>
    </row>
    <row r="267">
      <c r="A267" t="n">
        <v>4</v>
      </c>
      <c r="B267" t="n">
        <v>50</v>
      </c>
      <c r="C267" t="inlineStr">
        <is>
          <t xml:space="preserve">CONCLUIDO	</t>
        </is>
      </c>
      <c r="D267" t="n">
        <v>5.3938</v>
      </c>
      <c r="E267" t="n">
        <v>18.54</v>
      </c>
      <c r="F267" t="n">
        <v>16.01</v>
      </c>
      <c r="G267" t="n">
        <v>43.68</v>
      </c>
      <c r="H267" t="n">
        <v>0.78</v>
      </c>
      <c r="I267" t="n">
        <v>22</v>
      </c>
      <c r="J267" t="n">
        <v>112.51</v>
      </c>
      <c r="K267" t="n">
        <v>41.65</v>
      </c>
      <c r="L267" t="n">
        <v>5</v>
      </c>
      <c r="M267" t="n">
        <v>20</v>
      </c>
      <c r="N267" t="n">
        <v>15.86</v>
      </c>
      <c r="O267" t="n">
        <v>14110.24</v>
      </c>
      <c r="P267" t="n">
        <v>146.29</v>
      </c>
      <c r="Q267" t="n">
        <v>198.05</v>
      </c>
      <c r="R267" t="n">
        <v>40.41</v>
      </c>
      <c r="S267" t="n">
        <v>21.27</v>
      </c>
      <c r="T267" t="n">
        <v>6781.07</v>
      </c>
      <c r="U267" t="n">
        <v>0.53</v>
      </c>
      <c r="V267" t="n">
        <v>0.76</v>
      </c>
      <c r="W267" t="n">
        <v>0.14</v>
      </c>
      <c r="X267" t="n">
        <v>0.42</v>
      </c>
      <c r="Y267" t="n">
        <v>0.5</v>
      </c>
      <c r="Z267" t="n">
        <v>10</v>
      </c>
    </row>
    <row r="268">
      <c r="A268" t="n">
        <v>5</v>
      </c>
      <c r="B268" t="n">
        <v>50</v>
      </c>
      <c r="C268" t="inlineStr">
        <is>
          <t xml:space="preserve">CONCLUIDO	</t>
        </is>
      </c>
      <c r="D268" t="n">
        <v>5.4369</v>
      </c>
      <c r="E268" t="n">
        <v>18.39</v>
      </c>
      <c r="F268" t="n">
        <v>15.93</v>
      </c>
      <c r="G268" t="n">
        <v>50.32</v>
      </c>
      <c r="H268" t="n">
        <v>0.93</v>
      </c>
      <c r="I268" t="n">
        <v>19</v>
      </c>
      <c r="J268" t="n">
        <v>113.79</v>
      </c>
      <c r="K268" t="n">
        <v>41.65</v>
      </c>
      <c r="L268" t="n">
        <v>6</v>
      </c>
      <c r="M268" t="n">
        <v>17</v>
      </c>
      <c r="N268" t="n">
        <v>16.14</v>
      </c>
      <c r="O268" t="n">
        <v>14268.39</v>
      </c>
      <c r="P268" t="n">
        <v>144.72</v>
      </c>
      <c r="Q268" t="n">
        <v>198.04</v>
      </c>
      <c r="R268" t="n">
        <v>37.48</v>
      </c>
      <c r="S268" t="n">
        <v>21.27</v>
      </c>
      <c r="T268" t="n">
        <v>5333.99</v>
      </c>
      <c r="U268" t="n">
        <v>0.57</v>
      </c>
      <c r="V268" t="n">
        <v>0.76</v>
      </c>
      <c r="W268" t="n">
        <v>0.15</v>
      </c>
      <c r="X268" t="n">
        <v>0.34</v>
      </c>
      <c r="Y268" t="n">
        <v>0.5</v>
      </c>
      <c r="Z268" t="n">
        <v>10</v>
      </c>
    </row>
    <row r="269">
      <c r="A269" t="n">
        <v>6</v>
      </c>
      <c r="B269" t="n">
        <v>50</v>
      </c>
      <c r="C269" t="inlineStr">
        <is>
          <t xml:space="preserve">CONCLUIDO	</t>
        </is>
      </c>
      <c r="D269" t="n">
        <v>5.4674</v>
      </c>
      <c r="E269" t="n">
        <v>18.29</v>
      </c>
      <c r="F269" t="n">
        <v>15.9</v>
      </c>
      <c r="G269" t="n">
        <v>59.62</v>
      </c>
      <c r="H269" t="n">
        <v>1.07</v>
      </c>
      <c r="I269" t="n">
        <v>16</v>
      </c>
      <c r="J269" t="n">
        <v>115.08</v>
      </c>
      <c r="K269" t="n">
        <v>41.65</v>
      </c>
      <c r="L269" t="n">
        <v>7</v>
      </c>
      <c r="M269" t="n">
        <v>14</v>
      </c>
      <c r="N269" t="n">
        <v>16.43</v>
      </c>
      <c r="O269" t="n">
        <v>14426.96</v>
      </c>
      <c r="P269" t="n">
        <v>143.11</v>
      </c>
      <c r="Q269" t="n">
        <v>198.04</v>
      </c>
      <c r="R269" t="n">
        <v>36.7</v>
      </c>
      <c r="S269" t="n">
        <v>21.27</v>
      </c>
      <c r="T269" t="n">
        <v>4955.71</v>
      </c>
      <c r="U269" t="n">
        <v>0.58</v>
      </c>
      <c r="V269" t="n">
        <v>0.76</v>
      </c>
      <c r="W269" t="n">
        <v>0.13</v>
      </c>
      <c r="X269" t="n">
        <v>0.3</v>
      </c>
      <c r="Y269" t="n">
        <v>0.5</v>
      </c>
      <c r="Z269" t="n">
        <v>10</v>
      </c>
    </row>
    <row r="270">
      <c r="A270" t="n">
        <v>7</v>
      </c>
      <c r="B270" t="n">
        <v>50</v>
      </c>
      <c r="C270" t="inlineStr">
        <is>
          <t xml:space="preserve">CONCLUIDO	</t>
        </is>
      </c>
      <c r="D270" t="n">
        <v>5.4934</v>
      </c>
      <c r="E270" t="n">
        <v>18.2</v>
      </c>
      <c r="F270" t="n">
        <v>15.86</v>
      </c>
      <c r="G270" t="n">
        <v>67.95999999999999</v>
      </c>
      <c r="H270" t="n">
        <v>1.21</v>
      </c>
      <c r="I270" t="n">
        <v>14</v>
      </c>
      <c r="J270" t="n">
        <v>116.37</v>
      </c>
      <c r="K270" t="n">
        <v>41.65</v>
      </c>
      <c r="L270" t="n">
        <v>8</v>
      </c>
      <c r="M270" t="n">
        <v>12</v>
      </c>
      <c r="N270" t="n">
        <v>16.72</v>
      </c>
      <c r="O270" t="n">
        <v>14585.96</v>
      </c>
      <c r="P270" t="n">
        <v>142.22</v>
      </c>
      <c r="Q270" t="n">
        <v>198.04</v>
      </c>
      <c r="R270" t="n">
        <v>35.34</v>
      </c>
      <c r="S270" t="n">
        <v>21.27</v>
      </c>
      <c r="T270" t="n">
        <v>4287.35</v>
      </c>
      <c r="U270" t="n">
        <v>0.6</v>
      </c>
      <c r="V270" t="n">
        <v>0.76</v>
      </c>
      <c r="W270" t="n">
        <v>0.13</v>
      </c>
      <c r="X270" t="n">
        <v>0.26</v>
      </c>
      <c r="Y270" t="n">
        <v>0.5</v>
      </c>
      <c r="Z270" t="n">
        <v>10</v>
      </c>
    </row>
    <row r="271">
      <c r="A271" t="n">
        <v>8</v>
      </c>
      <c r="B271" t="n">
        <v>50</v>
      </c>
      <c r="C271" t="inlineStr">
        <is>
          <t xml:space="preserve">CONCLUIDO	</t>
        </is>
      </c>
      <c r="D271" t="n">
        <v>5.5137</v>
      </c>
      <c r="E271" t="n">
        <v>18.14</v>
      </c>
      <c r="F271" t="n">
        <v>15.81</v>
      </c>
      <c r="G271" t="n">
        <v>72.98</v>
      </c>
      <c r="H271" t="n">
        <v>1.35</v>
      </c>
      <c r="I271" t="n">
        <v>13</v>
      </c>
      <c r="J271" t="n">
        <v>117.66</v>
      </c>
      <c r="K271" t="n">
        <v>41.65</v>
      </c>
      <c r="L271" t="n">
        <v>9</v>
      </c>
      <c r="M271" t="n">
        <v>11</v>
      </c>
      <c r="N271" t="n">
        <v>17.01</v>
      </c>
      <c r="O271" t="n">
        <v>14745.39</v>
      </c>
      <c r="P271" t="n">
        <v>140</v>
      </c>
      <c r="Q271" t="n">
        <v>198.04</v>
      </c>
      <c r="R271" t="n">
        <v>34.11</v>
      </c>
      <c r="S271" t="n">
        <v>21.27</v>
      </c>
      <c r="T271" t="n">
        <v>3677.72</v>
      </c>
      <c r="U271" t="n">
        <v>0.62</v>
      </c>
      <c r="V271" t="n">
        <v>0.77</v>
      </c>
      <c r="W271" t="n">
        <v>0.12</v>
      </c>
      <c r="X271" t="n">
        <v>0.22</v>
      </c>
      <c r="Y271" t="n">
        <v>0.5</v>
      </c>
      <c r="Z271" t="n">
        <v>10</v>
      </c>
    </row>
    <row r="272">
      <c r="A272" t="n">
        <v>9</v>
      </c>
      <c r="B272" t="n">
        <v>50</v>
      </c>
      <c r="C272" t="inlineStr">
        <is>
          <t xml:space="preserve">CONCLUIDO	</t>
        </is>
      </c>
      <c r="D272" t="n">
        <v>5.5308</v>
      </c>
      <c r="E272" t="n">
        <v>18.08</v>
      </c>
      <c r="F272" t="n">
        <v>15.8</v>
      </c>
      <c r="G272" t="n">
        <v>86.18000000000001</v>
      </c>
      <c r="H272" t="n">
        <v>1.48</v>
      </c>
      <c r="I272" t="n">
        <v>11</v>
      </c>
      <c r="J272" t="n">
        <v>118.96</v>
      </c>
      <c r="K272" t="n">
        <v>41.65</v>
      </c>
      <c r="L272" t="n">
        <v>10</v>
      </c>
      <c r="M272" t="n">
        <v>9</v>
      </c>
      <c r="N272" t="n">
        <v>17.31</v>
      </c>
      <c r="O272" t="n">
        <v>14905.25</v>
      </c>
      <c r="P272" t="n">
        <v>138.88</v>
      </c>
      <c r="Q272" t="n">
        <v>198.05</v>
      </c>
      <c r="R272" t="n">
        <v>33.69</v>
      </c>
      <c r="S272" t="n">
        <v>21.27</v>
      </c>
      <c r="T272" t="n">
        <v>3476.59</v>
      </c>
      <c r="U272" t="n">
        <v>0.63</v>
      </c>
      <c r="V272" t="n">
        <v>0.77</v>
      </c>
      <c r="W272" t="n">
        <v>0.13</v>
      </c>
      <c r="X272" t="n">
        <v>0.21</v>
      </c>
      <c r="Y272" t="n">
        <v>0.5</v>
      </c>
      <c r="Z272" t="n">
        <v>10</v>
      </c>
    </row>
    <row r="273">
      <c r="A273" t="n">
        <v>10</v>
      </c>
      <c r="B273" t="n">
        <v>50</v>
      </c>
      <c r="C273" t="inlineStr">
        <is>
          <t xml:space="preserve">CONCLUIDO	</t>
        </is>
      </c>
      <c r="D273" t="n">
        <v>5.5464</v>
      </c>
      <c r="E273" t="n">
        <v>18.03</v>
      </c>
      <c r="F273" t="n">
        <v>15.77</v>
      </c>
      <c r="G273" t="n">
        <v>94.63</v>
      </c>
      <c r="H273" t="n">
        <v>1.61</v>
      </c>
      <c r="I273" t="n">
        <v>10</v>
      </c>
      <c r="J273" t="n">
        <v>120.26</v>
      </c>
      <c r="K273" t="n">
        <v>41.65</v>
      </c>
      <c r="L273" t="n">
        <v>11</v>
      </c>
      <c r="M273" t="n">
        <v>8</v>
      </c>
      <c r="N273" t="n">
        <v>17.61</v>
      </c>
      <c r="O273" t="n">
        <v>15065.56</v>
      </c>
      <c r="P273" t="n">
        <v>137.76</v>
      </c>
      <c r="Q273" t="n">
        <v>198.04</v>
      </c>
      <c r="R273" t="n">
        <v>32.74</v>
      </c>
      <c r="S273" t="n">
        <v>21.27</v>
      </c>
      <c r="T273" t="n">
        <v>3007.25</v>
      </c>
      <c r="U273" t="n">
        <v>0.65</v>
      </c>
      <c r="V273" t="n">
        <v>0.77</v>
      </c>
      <c r="W273" t="n">
        <v>0.12</v>
      </c>
      <c r="X273" t="n">
        <v>0.18</v>
      </c>
      <c r="Y273" t="n">
        <v>0.5</v>
      </c>
      <c r="Z273" t="n">
        <v>10</v>
      </c>
    </row>
    <row r="274">
      <c r="A274" t="n">
        <v>11</v>
      </c>
      <c r="B274" t="n">
        <v>50</v>
      </c>
      <c r="C274" t="inlineStr">
        <is>
          <t xml:space="preserve">CONCLUIDO	</t>
        </is>
      </c>
      <c r="D274" t="n">
        <v>5.5437</v>
      </c>
      <c r="E274" t="n">
        <v>18.04</v>
      </c>
      <c r="F274" t="n">
        <v>15.78</v>
      </c>
      <c r="G274" t="n">
        <v>94.68000000000001</v>
      </c>
      <c r="H274" t="n">
        <v>1.74</v>
      </c>
      <c r="I274" t="n">
        <v>10</v>
      </c>
      <c r="J274" t="n">
        <v>121.56</v>
      </c>
      <c r="K274" t="n">
        <v>41.65</v>
      </c>
      <c r="L274" t="n">
        <v>12</v>
      </c>
      <c r="M274" t="n">
        <v>8</v>
      </c>
      <c r="N274" t="n">
        <v>17.91</v>
      </c>
      <c r="O274" t="n">
        <v>15226.31</v>
      </c>
      <c r="P274" t="n">
        <v>136.84</v>
      </c>
      <c r="Q274" t="n">
        <v>198.04</v>
      </c>
      <c r="R274" t="n">
        <v>33.07</v>
      </c>
      <c r="S274" t="n">
        <v>21.27</v>
      </c>
      <c r="T274" t="n">
        <v>3171.74</v>
      </c>
      <c r="U274" t="n">
        <v>0.64</v>
      </c>
      <c r="V274" t="n">
        <v>0.77</v>
      </c>
      <c r="W274" t="n">
        <v>0.12</v>
      </c>
      <c r="X274" t="n">
        <v>0.19</v>
      </c>
      <c r="Y274" t="n">
        <v>0.5</v>
      </c>
      <c r="Z274" t="n">
        <v>10</v>
      </c>
    </row>
    <row r="275">
      <c r="A275" t="n">
        <v>12</v>
      </c>
      <c r="B275" t="n">
        <v>50</v>
      </c>
      <c r="C275" t="inlineStr">
        <is>
          <t xml:space="preserve">CONCLUIDO	</t>
        </is>
      </c>
      <c r="D275" t="n">
        <v>5.5565</v>
      </c>
      <c r="E275" t="n">
        <v>18</v>
      </c>
      <c r="F275" t="n">
        <v>15.76</v>
      </c>
      <c r="G275" t="n">
        <v>105.07</v>
      </c>
      <c r="H275" t="n">
        <v>1.87</v>
      </c>
      <c r="I275" t="n">
        <v>9</v>
      </c>
      <c r="J275" t="n">
        <v>122.87</v>
      </c>
      <c r="K275" t="n">
        <v>41.65</v>
      </c>
      <c r="L275" t="n">
        <v>13</v>
      </c>
      <c r="M275" t="n">
        <v>7</v>
      </c>
      <c r="N275" t="n">
        <v>18.22</v>
      </c>
      <c r="O275" t="n">
        <v>15387.5</v>
      </c>
      <c r="P275" t="n">
        <v>136.18</v>
      </c>
      <c r="Q275" t="n">
        <v>198.04</v>
      </c>
      <c r="R275" t="n">
        <v>32.44</v>
      </c>
      <c r="S275" t="n">
        <v>21.27</v>
      </c>
      <c r="T275" t="n">
        <v>2862.65</v>
      </c>
      <c r="U275" t="n">
        <v>0.66</v>
      </c>
      <c r="V275" t="n">
        <v>0.77</v>
      </c>
      <c r="W275" t="n">
        <v>0.12</v>
      </c>
      <c r="X275" t="n">
        <v>0.17</v>
      </c>
      <c r="Y275" t="n">
        <v>0.5</v>
      </c>
      <c r="Z275" t="n">
        <v>10</v>
      </c>
    </row>
    <row r="276">
      <c r="A276" t="n">
        <v>13</v>
      </c>
      <c r="B276" t="n">
        <v>50</v>
      </c>
      <c r="C276" t="inlineStr">
        <is>
          <t xml:space="preserve">CONCLUIDO	</t>
        </is>
      </c>
      <c r="D276" t="n">
        <v>5.5764</v>
      </c>
      <c r="E276" t="n">
        <v>17.93</v>
      </c>
      <c r="F276" t="n">
        <v>15.72</v>
      </c>
      <c r="G276" t="n">
        <v>117.89</v>
      </c>
      <c r="H276" t="n">
        <v>1.99</v>
      </c>
      <c r="I276" t="n">
        <v>8</v>
      </c>
      <c r="J276" t="n">
        <v>124.18</v>
      </c>
      <c r="K276" t="n">
        <v>41.65</v>
      </c>
      <c r="L276" t="n">
        <v>14</v>
      </c>
      <c r="M276" t="n">
        <v>6</v>
      </c>
      <c r="N276" t="n">
        <v>18.53</v>
      </c>
      <c r="O276" t="n">
        <v>15549.15</v>
      </c>
      <c r="P276" t="n">
        <v>134.41</v>
      </c>
      <c r="Q276" t="n">
        <v>198.04</v>
      </c>
      <c r="R276" t="n">
        <v>31</v>
      </c>
      <c r="S276" t="n">
        <v>21.27</v>
      </c>
      <c r="T276" t="n">
        <v>2149.1</v>
      </c>
      <c r="U276" t="n">
        <v>0.6899999999999999</v>
      </c>
      <c r="V276" t="n">
        <v>0.77</v>
      </c>
      <c r="W276" t="n">
        <v>0.12</v>
      </c>
      <c r="X276" t="n">
        <v>0.12</v>
      </c>
      <c r="Y276" t="n">
        <v>0.5</v>
      </c>
      <c r="Z276" t="n">
        <v>10</v>
      </c>
    </row>
    <row r="277">
      <c r="A277" t="n">
        <v>14</v>
      </c>
      <c r="B277" t="n">
        <v>50</v>
      </c>
      <c r="C277" t="inlineStr">
        <is>
          <t xml:space="preserve">CONCLUIDO	</t>
        </is>
      </c>
      <c r="D277" t="n">
        <v>5.5682</v>
      </c>
      <c r="E277" t="n">
        <v>17.96</v>
      </c>
      <c r="F277" t="n">
        <v>15.75</v>
      </c>
      <c r="G277" t="n">
        <v>118.09</v>
      </c>
      <c r="H277" t="n">
        <v>2.11</v>
      </c>
      <c r="I277" t="n">
        <v>8</v>
      </c>
      <c r="J277" t="n">
        <v>125.49</v>
      </c>
      <c r="K277" t="n">
        <v>41.65</v>
      </c>
      <c r="L277" t="n">
        <v>15</v>
      </c>
      <c r="M277" t="n">
        <v>6</v>
      </c>
      <c r="N277" t="n">
        <v>18.84</v>
      </c>
      <c r="O277" t="n">
        <v>15711.24</v>
      </c>
      <c r="P277" t="n">
        <v>134.05</v>
      </c>
      <c r="Q277" t="n">
        <v>198.05</v>
      </c>
      <c r="R277" t="n">
        <v>31.99</v>
      </c>
      <c r="S277" t="n">
        <v>21.27</v>
      </c>
      <c r="T277" t="n">
        <v>2643.75</v>
      </c>
      <c r="U277" t="n">
        <v>0.66</v>
      </c>
      <c r="V277" t="n">
        <v>0.77</v>
      </c>
      <c r="W277" t="n">
        <v>0.12</v>
      </c>
      <c r="X277" t="n">
        <v>0.15</v>
      </c>
      <c r="Y277" t="n">
        <v>0.5</v>
      </c>
      <c r="Z277" t="n">
        <v>10</v>
      </c>
    </row>
    <row r="278">
      <c r="A278" t="n">
        <v>15</v>
      </c>
      <c r="B278" t="n">
        <v>50</v>
      </c>
      <c r="C278" t="inlineStr">
        <is>
          <t xml:space="preserve">CONCLUIDO	</t>
        </is>
      </c>
      <c r="D278" t="n">
        <v>5.585</v>
      </c>
      <c r="E278" t="n">
        <v>17.9</v>
      </c>
      <c r="F278" t="n">
        <v>15.71</v>
      </c>
      <c r="G278" t="n">
        <v>134.69</v>
      </c>
      <c r="H278" t="n">
        <v>2.23</v>
      </c>
      <c r="I278" t="n">
        <v>7</v>
      </c>
      <c r="J278" t="n">
        <v>126.81</v>
      </c>
      <c r="K278" t="n">
        <v>41.65</v>
      </c>
      <c r="L278" t="n">
        <v>16</v>
      </c>
      <c r="M278" t="n">
        <v>5</v>
      </c>
      <c r="N278" t="n">
        <v>19.16</v>
      </c>
      <c r="O278" t="n">
        <v>15873.8</v>
      </c>
      <c r="P278" t="n">
        <v>131.25</v>
      </c>
      <c r="Q278" t="n">
        <v>198.04</v>
      </c>
      <c r="R278" t="n">
        <v>30.95</v>
      </c>
      <c r="S278" t="n">
        <v>21.27</v>
      </c>
      <c r="T278" t="n">
        <v>2126.95</v>
      </c>
      <c r="U278" t="n">
        <v>0.6899999999999999</v>
      </c>
      <c r="V278" t="n">
        <v>0.77</v>
      </c>
      <c r="W278" t="n">
        <v>0.12</v>
      </c>
      <c r="X278" t="n">
        <v>0.12</v>
      </c>
      <c r="Y278" t="n">
        <v>0.5</v>
      </c>
      <c r="Z278" t="n">
        <v>10</v>
      </c>
    </row>
    <row r="279">
      <c r="A279" t="n">
        <v>16</v>
      </c>
      <c r="B279" t="n">
        <v>50</v>
      </c>
      <c r="C279" t="inlineStr">
        <is>
          <t xml:space="preserve">CONCLUIDO	</t>
        </is>
      </c>
      <c r="D279" t="n">
        <v>5.5834</v>
      </c>
      <c r="E279" t="n">
        <v>17.91</v>
      </c>
      <c r="F279" t="n">
        <v>15.72</v>
      </c>
      <c r="G279" t="n">
        <v>134.73</v>
      </c>
      <c r="H279" t="n">
        <v>2.34</v>
      </c>
      <c r="I279" t="n">
        <v>7</v>
      </c>
      <c r="J279" t="n">
        <v>128.13</v>
      </c>
      <c r="K279" t="n">
        <v>41.65</v>
      </c>
      <c r="L279" t="n">
        <v>17</v>
      </c>
      <c r="M279" t="n">
        <v>5</v>
      </c>
      <c r="N279" t="n">
        <v>19.48</v>
      </c>
      <c r="O279" t="n">
        <v>16036.82</v>
      </c>
      <c r="P279" t="n">
        <v>131.18</v>
      </c>
      <c r="Q279" t="n">
        <v>198.04</v>
      </c>
      <c r="R279" t="n">
        <v>31.15</v>
      </c>
      <c r="S279" t="n">
        <v>21.27</v>
      </c>
      <c r="T279" t="n">
        <v>2228.66</v>
      </c>
      <c r="U279" t="n">
        <v>0.68</v>
      </c>
      <c r="V279" t="n">
        <v>0.77</v>
      </c>
      <c r="W279" t="n">
        <v>0.12</v>
      </c>
      <c r="X279" t="n">
        <v>0.12</v>
      </c>
      <c r="Y279" t="n">
        <v>0.5</v>
      </c>
      <c r="Z279" t="n">
        <v>10</v>
      </c>
    </row>
    <row r="280">
      <c r="A280" t="n">
        <v>17</v>
      </c>
      <c r="B280" t="n">
        <v>50</v>
      </c>
      <c r="C280" t="inlineStr">
        <is>
          <t xml:space="preserve">CONCLUIDO	</t>
        </is>
      </c>
      <c r="D280" t="n">
        <v>5.5828</v>
      </c>
      <c r="E280" t="n">
        <v>17.91</v>
      </c>
      <c r="F280" t="n">
        <v>15.72</v>
      </c>
      <c r="G280" t="n">
        <v>134.75</v>
      </c>
      <c r="H280" t="n">
        <v>2.46</v>
      </c>
      <c r="I280" t="n">
        <v>7</v>
      </c>
      <c r="J280" t="n">
        <v>129.46</v>
      </c>
      <c r="K280" t="n">
        <v>41.65</v>
      </c>
      <c r="L280" t="n">
        <v>18</v>
      </c>
      <c r="M280" t="n">
        <v>5</v>
      </c>
      <c r="N280" t="n">
        <v>19.81</v>
      </c>
      <c r="O280" t="n">
        <v>16200.3</v>
      </c>
      <c r="P280" t="n">
        <v>129.08</v>
      </c>
      <c r="Q280" t="n">
        <v>198.04</v>
      </c>
      <c r="R280" t="n">
        <v>31.22</v>
      </c>
      <c r="S280" t="n">
        <v>21.27</v>
      </c>
      <c r="T280" t="n">
        <v>2263.72</v>
      </c>
      <c r="U280" t="n">
        <v>0.68</v>
      </c>
      <c r="V280" t="n">
        <v>0.77</v>
      </c>
      <c r="W280" t="n">
        <v>0.12</v>
      </c>
      <c r="X280" t="n">
        <v>0.13</v>
      </c>
      <c r="Y280" t="n">
        <v>0.5</v>
      </c>
      <c r="Z280" t="n">
        <v>10</v>
      </c>
    </row>
    <row r="281">
      <c r="A281" t="n">
        <v>18</v>
      </c>
      <c r="B281" t="n">
        <v>50</v>
      </c>
      <c r="C281" t="inlineStr">
        <is>
          <t xml:space="preserve">CONCLUIDO	</t>
        </is>
      </c>
      <c r="D281" t="n">
        <v>5.5991</v>
      </c>
      <c r="E281" t="n">
        <v>17.86</v>
      </c>
      <c r="F281" t="n">
        <v>15.69</v>
      </c>
      <c r="G281" t="n">
        <v>156.91</v>
      </c>
      <c r="H281" t="n">
        <v>2.57</v>
      </c>
      <c r="I281" t="n">
        <v>6</v>
      </c>
      <c r="J281" t="n">
        <v>130.79</v>
      </c>
      <c r="K281" t="n">
        <v>41.65</v>
      </c>
      <c r="L281" t="n">
        <v>19</v>
      </c>
      <c r="M281" t="n">
        <v>4</v>
      </c>
      <c r="N281" t="n">
        <v>20.14</v>
      </c>
      <c r="O281" t="n">
        <v>16364.25</v>
      </c>
      <c r="P281" t="n">
        <v>127.77</v>
      </c>
      <c r="Q281" t="n">
        <v>198.04</v>
      </c>
      <c r="R281" t="n">
        <v>30.32</v>
      </c>
      <c r="S281" t="n">
        <v>21.27</v>
      </c>
      <c r="T281" t="n">
        <v>1815.81</v>
      </c>
      <c r="U281" t="n">
        <v>0.7</v>
      </c>
      <c r="V281" t="n">
        <v>0.77</v>
      </c>
      <c r="W281" t="n">
        <v>0.12</v>
      </c>
      <c r="X281" t="n">
        <v>0.1</v>
      </c>
      <c r="Y281" t="n">
        <v>0.5</v>
      </c>
      <c r="Z281" t="n">
        <v>10</v>
      </c>
    </row>
    <row r="282">
      <c r="A282" t="n">
        <v>19</v>
      </c>
      <c r="B282" t="n">
        <v>50</v>
      </c>
      <c r="C282" t="inlineStr">
        <is>
          <t xml:space="preserve">CONCLUIDO	</t>
        </is>
      </c>
      <c r="D282" t="n">
        <v>5.5987</v>
      </c>
      <c r="E282" t="n">
        <v>17.86</v>
      </c>
      <c r="F282" t="n">
        <v>15.69</v>
      </c>
      <c r="G282" t="n">
        <v>156.92</v>
      </c>
      <c r="H282" t="n">
        <v>2.67</v>
      </c>
      <c r="I282" t="n">
        <v>6</v>
      </c>
      <c r="J282" t="n">
        <v>132.12</v>
      </c>
      <c r="K282" t="n">
        <v>41.65</v>
      </c>
      <c r="L282" t="n">
        <v>20</v>
      </c>
      <c r="M282" t="n">
        <v>4</v>
      </c>
      <c r="N282" t="n">
        <v>20.47</v>
      </c>
      <c r="O282" t="n">
        <v>16528.68</v>
      </c>
      <c r="P282" t="n">
        <v>127.54</v>
      </c>
      <c r="Q282" t="n">
        <v>198.04</v>
      </c>
      <c r="R282" t="n">
        <v>30.29</v>
      </c>
      <c r="S282" t="n">
        <v>21.27</v>
      </c>
      <c r="T282" t="n">
        <v>1803.97</v>
      </c>
      <c r="U282" t="n">
        <v>0.7</v>
      </c>
      <c r="V282" t="n">
        <v>0.77</v>
      </c>
      <c r="W282" t="n">
        <v>0.12</v>
      </c>
      <c r="X282" t="n">
        <v>0.1</v>
      </c>
      <c r="Y282" t="n">
        <v>0.5</v>
      </c>
      <c r="Z282" t="n">
        <v>10</v>
      </c>
    </row>
    <row r="283">
      <c r="A283" t="n">
        <v>20</v>
      </c>
      <c r="B283" t="n">
        <v>50</v>
      </c>
      <c r="C283" t="inlineStr">
        <is>
          <t xml:space="preserve">CONCLUIDO	</t>
        </is>
      </c>
      <c r="D283" t="n">
        <v>5.6022</v>
      </c>
      <c r="E283" t="n">
        <v>17.85</v>
      </c>
      <c r="F283" t="n">
        <v>15.68</v>
      </c>
      <c r="G283" t="n">
        <v>156.81</v>
      </c>
      <c r="H283" t="n">
        <v>2.78</v>
      </c>
      <c r="I283" t="n">
        <v>6</v>
      </c>
      <c r="J283" t="n">
        <v>133.46</v>
      </c>
      <c r="K283" t="n">
        <v>41.65</v>
      </c>
      <c r="L283" t="n">
        <v>21</v>
      </c>
      <c r="M283" t="n">
        <v>3</v>
      </c>
      <c r="N283" t="n">
        <v>20.81</v>
      </c>
      <c r="O283" t="n">
        <v>16693.59</v>
      </c>
      <c r="P283" t="n">
        <v>125.79</v>
      </c>
      <c r="Q283" t="n">
        <v>198.05</v>
      </c>
      <c r="R283" t="n">
        <v>29.82</v>
      </c>
      <c r="S283" t="n">
        <v>21.27</v>
      </c>
      <c r="T283" t="n">
        <v>1569.76</v>
      </c>
      <c r="U283" t="n">
        <v>0.71</v>
      </c>
      <c r="V283" t="n">
        <v>0.77</v>
      </c>
      <c r="W283" t="n">
        <v>0.12</v>
      </c>
      <c r="X283" t="n">
        <v>0.09</v>
      </c>
      <c r="Y283" t="n">
        <v>0.5</v>
      </c>
      <c r="Z283" t="n">
        <v>10</v>
      </c>
    </row>
    <row r="284">
      <c r="A284" t="n">
        <v>21</v>
      </c>
      <c r="B284" t="n">
        <v>50</v>
      </c>
      <c r="C284" t="inlineStr">
        <is>
          <t xml:space="preserve">CONCLUIDO	</t>
        </is>
      </c>
      <c r="D284" t="n">
        <v>5.5943</v>
      </c>
      <c r="E284" t="n">
        <v>17.88</v>
      </c>
      <c r="F284" t="n">
        <v>15.71</v>
      </c>
      <c r="G284" t="n">
        <v>157.06</v>
      </c>
      <c r="H284" t="n">
        <v>2.88</v>
      </c>
      <c r="I284" t="n">
        <v>6</v>
      </c>
      <c r="J284" t="n">
        <v>134.8</v>
      </c>
      <c r="K284" t="n">
        <v>41.65</v>
      </c>
      <c r="L284" t="n">
        <v>22</v>
      </c>
      <c r="M284" t="n">
        <v>2</v>
      </c>
      <c r="N284" t="n">
        <v>21.15</v>
      </c>
      <c r="O284" t="n">
        <v>16859.1</v>
      </c>
      <c r="P284" t="n">
        <v>125.01</v>
      </c>
      <c r="Q284" t="n">
        <v>198.04</v>
      </c>
      <c r="R284" t="n">
        <v>30.67</v>
      </c>
      <c r="S284" t="n">
        <v>21.27</v>
      </c>
      <c r="T284" t="n">
        <v>1992.49</v>
      </c>
      <c r="U284" t="n">
        <v>0.6899999999999999</v>
      </c>
      <c r="V284" t="n">
        <v>0.77</v>
      </c>
      <c r="W284" t="n">
        <v>0.12</v>
      </c>
      <c r="X284" t="n">
        <v>0.11</v>
      </c>
      <c r="Y284" t="n">
        <v>0.5</v>
      </c>
      <c r="Z284" t="n">
        <v>10</v>
      </c>
    </row>
    <row r="285">
      <c r="A285" t="n">
        <v>22</v>
      </c>
      <c r="B285" t="n">
        <v>50</v>
      </c>
      <c r="C285" t="inlineStr">
        <is>
          <t xml:space="preserve">CONCLUIDO	</t>
        </is>
      </c>
      <c r="D285" t="n">
        <v>5.5953</v>
      </c>
      <c r="E285" t="n">
        <v>17.87</v>
      </c>
      <c r="F285" t="n">
        <v>15.7</v>
      </c>
      <c r="G285" t="n">
        <v>157.03</v>
      </c>
      <c r="H285" t="n">
        <v>2.99</v>
      </c>
      <c r="I285" t="n">
        <v>6</v>
      </c>
      <c r="J285" t="n">
        <v>136.14</v>
      </c>
      <c r="K285" t="n">
        <v>41.65</v>
      </c>
      <c r="L285" t="n">
        <v>23</v>
      </c>
      <c r="M285" t="n">
        <v>1</v>
      </c>
      <c r="N285" t="n">
        <v>21.49</v>
      </c>
      <c r="O285" t="n">
        <v>17024.98</v>
      </c>
      <c r="P285" t="n">
        <v>124.69</v>
      </c>
      <c r="Q285" t="n">
        <v>198.05</v>
      </c>
      <c r="R285" t="n">
        <v>30.56</v>
      </c>
      <c r="S285" t="n">
        <v>21.27</v>
      </c>
      <c r="T285" t="n">
        <v>1937.63</v>
      </c>
      <c r="U285" t="n">
        <v>0.7</v>
      </c>
      <c r="V285" t="n">
        <v>0.77</v>
      </c>
      <c r="W285" t="n">
        <v>0.12</v>
      </c>
      <c r="X285" t="n">
        <v>0.11</v>
      </c>
      <c r="Y285" t="n">
        <v>0.5</v>
      </c>
      <c r="Z285" t="n">
        <v>10</v>
      </c>
    </row>
    <row r="286">
      <c r="A286" t="n">
        <v>23</v>
      </c>
      <c r="B286" t="n">
        <v>50</v>
      </c>
      <c r="C286" t="inlineStr">
        <is>
          <t xml:space="preserve">CONCLUIDO	</t>
        </is>
      </c>
      <c r="D286" t="n">
        <v>5.6119</v>
      </c>
      <c r="E286" t="n">
        <v>17.82</v>
      </c>
      <c r="F286" t="n">
        <v>15.67</v>
      </c>
      <c r="G286" t="n">
        <v>188.06</v>
      </c>
      <c r="H286" t="n">
        <v>3.09</v>
      </c>
      <c r="I286" t="n">
        <v>5</v>
      </c>
      <c r="J286" t="n">
        <v>137.49</v>
      </c>
      <c r="K286" t="n">
        <v>41.65</v>
      </c>
      <c r="L286" t="n">
        <v>24</v>
      </c>
      <c r="M286" t="n">
        <v>0</v>
      </c>
      <c r="N286" t="n">
        <v>21.84</v>
      </c>
      <c r="O286" t="n">
        <v>17191.35</v>
      </c>
      <c r="P286" t="n">
        <v>125.24</v>
      </c>
      <c r="Q286" t="n">
        <v>198.05</v>
      </c>
      <c r="R286" t="n">
        <v>29.51</v>
      </c>
      <c r="S286" t="n">
        <v>21.27</v>
      </c>
      <c r="T286" t="n">
        <v>1419.24</v>
      </c>
      <c r="U286" t="n">
        <v>0.72</v>
      </c>
      <c r="V286" t="n">
        <v>0.77</v>
      </c>
      <c r="W286" t="n">
        <v>0.12</v>
      </c>
      <c r="X286" t="n">
        <v>0.08</v>
      </c>
      <c r="Y286" t="n">
        <v>0.5</v>
      </c>
      <c r="Z286" t="n">
        <v>10</v>
      </c>
    </row>
    <row r="287">
      <c r="A287" t="n">
        <v>0</v>
      </c>
      <c r="B287" t="n">
        <v>25</v>
      </c>
      <c r="C287" t="inlineStr">
        <is>
          <t xml:space="preserve">CONCLUIDO	</t>
        </is>
      </c>
      <c r="D287" t="n">
        <v>4.9757</v>
      </c>
      <c r="E287" t="n">
        <v>20.1</v>
      </c>
      <c r="F287" t="n">
        <v>17.19</v>
      </c>
      <c r="G287" t="n">
        <v>12.89</v>
      </c>
      <c r="H287" t="n">
        <v>0.28</v>
      </c>
      <c r="I287" t="n">
        <v>80</v>
      </c>
      <c r="J287" t="n">
        <v>61.76</v>
      </c>
      <c r="K287" t="n">
        <v>28.92</v>
      </c>
      <c r="L287" t="n">
        <v>1</v>
      </c>
      <c r="M287" t="n">
        <v>78</v>
      </c>
      <c r="N287" t="n">
        <v>6.84</v>
      </c>
      <c r="O287" t="n">
        <v>7851.41</v>
      </c>
      <c r="P287" t="n">
        <v>109.85</v>
      </c>
      <c r="Q287" t="n">
        <v>198.05</v>
      </c>
      <c r="R287" t="n">
        <v>77.03</v>
      </c>
      <c r="S287" t="n">
        <v>21.27</v>
      </c>
      <c r="T287" t="n">
        <v>24804.35</v>
      </c>
      <c r="U287" t="n">
        <v>0.28</v>
      </c>
      <c r="V287" t="n">
        <v>0.71</v>
      </c>
      <c r="W287" t="n">
        <v>0.24</v>
      </c>
      <c r="X287" t="n">
        <v>1.6</v>
      </c>
      <c r="Y287" t="n">
        <v>0.5</v>
      </c>
      <c r="Z287" t="n">
        <v>10</v>
      </c>
    </row>
    <row r="288">
      <c r="A288" t="n">
        <v>1</v>
      </c>
      <c r="B288" t="n">
        <v>25</v>
      </c>
      <c r="C288" t="inlineStr">
        <is>
          <t xml:space="preserve">CONCLUIDO	</t>
        </is>
      </c>
      <c r="D288" t="n">
        <v>5.363</v>
      </c>
      <c r="E288" t="n">
        <v>18.65</v>
      </c>
      <c r="F288" t="n">
        <v>16.32</v>
      </c>
      <c r="G288" t="n">
        <v>25.77</v>
      </c>
      <c r="H288" t="n">
        <v>0.55</v>
      </c>
      <c r="I288" t="n">
        <v>38</v>
      </c>
      <c r="J288" t="n">
        <v>62.92</v>
      </c>
      <c r="K288" t="n">
        <v>28.92</v>
      </c>
      <c r="L288" t="n">
        <v>2</v>
      </c>
      <c r="M288" t="n">
        <v>36</v>
      </c>
      <c r="N288" t="n">
        <v>7</v>
      </c>
      <c r="O288" t="n">
        <v>7994.37</v>
      </c>
      <c r="P288" t="n">
        <v>102.14</v>
      </c>
      <c r="Q288" t="n">
        <v>198.05</v>
      </c>
      <c r="R288" t="n">
        <v>49.77</v>
      </c>
      <c r="S288" t="n">
        <v>21.27</v>
      </c>
      <c r="T288" t="n">
        <v>11385.04</v>
      </c>
      <c r="U288" t="n">
        <v>0.43</v>
      </c>
      <c r="V288" t="n">
        <v>0.74</v>
      </c>
      <c r="W288" t="n">
        <v>0.17</v>
      </c>
      <c r="X288" t="n">
        <v>0.73</v>
      </c>
      <c r="Y288" t="n">
        <v>0.5</v>
      </c>
      <c r="Z288" t="n">
        <v>10</v>
      </c>
    </row>
    <row r="289">
      <c r="A289" t="n">
        <v>2</v>
      </c>
      <c r="B289" t="n">
        <v>25</v>
      </c>
      <c r="C289" t="inlineStr">
        <is>
          <t xml:space="preserve">CONCLUIDO	</t>
        </is>
      </c>
      <c r="D289" t="n">
        <v>5.487</v>
      </c>
      <c r="E289" t="n">
        <v>18.23</v>
      </c>
      <c r="F289" t="n">
        <v>16.08</v>
      </c>
      <c r="G289" t="n">
        <v>38.6</v>
      </c>
      <c r="H289" t="n">
        <v>0.8100000000000001</v>
      </c>
      <c r="I289" t="n">
        <v>25</v>
      </c>
      <c r="J289" t="n">
        <v>64.08</v>
      </c>
      <c r="K289" t="n">
        <v>28.92</v>
      </c>
      <c r="L289" t="n">
        <v>3</v>
      </c>
      <c r="M289" t="n">
        <v>23</v>
      </c>
      <c r="N289" t="n">
        <v>7.16</v>
      </c>
      <c r="O289" t="n">
        <v>8137.65</v>
      </c>
      <c r="P289" t="n">
        <v>98.27</v>
      </c>
      <c r="Q289" t="n">
        <v>198.04</v>
      </c>
      <c r="R289" t="n">
        <v>42.41</v>
      </c>
      <c r="S289" t="n">
        <v>21.27</v>
      </c>
      <c r="T289" t="n">
        <v>7765.57</v>
      </c>
      <c r="U289" t="n">
        <v>0.5</v>
      </c>
      <c r="V289" t="n">
        <v>0.75</v>
      </c>
      <c r="W289" t="n">
        <v>0.15</v>
      </c>
      <c r="X289" t="n">
        <v>0.49</v>
      </c>
      <c r="Y289" t="n">
        <v>0.5</v>
      </c>
      <c r="Z289" t="n">
        <v>10</v>
      </c>
    </row>
    <row r="290">
      <c r="A290" t="n">
        <v>3</v>
      </c>
      <c r="B290" t="n">
        <v>25</v>
      </c>
      <c r="C290" t="inlineStr">
        <is>
          <t xml:space="preserve">CONCLUIDO	</t>
        </is>
      </c>
      <c r="D290" t="n">
        <v>5.5899</v>
      </c>
      <c r="E290" t="n">
        <v>17.89</v>
      </c>
      <c r="F290" t="n">
        <v>15.84</v>
      </c>
      <c r="G290" t="n">
        <v>52.81</v>
      </c>
      <c r="H290" t="n">
        <v>1.07</v>
      </c>
      <c r="I290" t="n">
        <v>18</v>
      </c>
      <c r="J290" t="n">
        <v>65.25</v>
      </c>
      <c r="K290" t="n">
        <v>28.92</v>
      </c>
      <c r="L290" t="n">
        <v>4</v>
      </c>
      <c r="M290" t="n">
        <v>16</v>
      </c>
      <c r="N290" t="n">
        <v>7.33</v>
      </c>
      <c r="O290" t="n">
        <v>8281.25</v>
      </c>
      <c r="P290" t="n">
        <v>94.43000000000001</v>
      </c>
      <c r="Q290" t="n">
        <v>198.05</v>
      </c>
      <c r="R290" t="n">
        <v>34.7</v>
      </c>
      <c r="S290" t="n">
        <v>21.27</v>
      </c>
      <c r="T290" t="n">
        <v>3946.84</v>
      </c>
      <c r="U290" t="n">
        <v>0.61</v>
      </c>
      <c r="V290" t="n">
        <v>0.77</v>
      </c>
      <c r="W290" t="n">
        <v>0.13</v>
      </c>
      <c r="X290" t="n">
        <v>0.25</v>
      </c>
      <c r="Y290" t="n">
        <v>0.5</v>
      </c>
      <c r="Z290" t="n">
        <v>10</v>
      </c>
    </row>
    <row r="291">
      <c r="A291" t="n">
        <v>4</v>
      </c>
      <c r="B291" t="n">
        <v>25</v>
      </c>
      <c r="C291" t="inlineStr">
        <is>
          <t xml:space="preserve">CONCLUIDO	</t>
        </is>
      </c>
      <c r="D291" t="n">
        <v>5.5911</v>
      </c>
      <c r="E291" t="n">
        <v>17.89</v>
      </c>
      <c r="F291" t="n">
        <v>15.88</v>
      </c>
      <c r="G291" t="n">
        <v>63.53</v>
      </c>
      <c r="H291" t="n">
        <v>1.31</v>
      </c>
      <c r="I291" t="n">
        <v>15</v>
      </c>
      <c r="J291" t="n">
        <v>66.42</v>
      </c>
      <c r="K291" t="n">
        <v>28.92</v>
      </c>
      <c r="L291" t="n">
        <v>5</v>
      </c>
      <c r="M291" t="n">
        <v>13</v>
      </c>
      <c r="N291" t="n">
        <v>7.49</v>
      </c>
      <c r="O291" t="n">
        <v>8425.16</v>
      </c>
      <c r="P291" t="n">
        <v>92.13</v>
      </c>
      <c r="Q291" t="n">
        <v>198.06</v>
      </c>
      <c r="R291" t="n">
        <v>36.2</v>
      </c>
      <c r="S291" t="n">
        <v>21.27</v>
      </c>
      <c r="T291" t="n">
        <v>4713.16</v>
      </c>
      <c r="U291" t="n">
        <v>0.59</v>
      </c>
      <c r="V291" t="n">
        <v>0.76</v>
      </c>
      <c r="W291" t="n">
        <v>0.13</v>
      </c>
      <c r="X291" t="n">
        <v>0.29</v>
      </c>
      <c r="Y291" t="n">
        <v>0.5</v>
      </c>
      <c r="Z291" t="n">
        <v>10</v>
      </c>
    </row>
    <row r="292">
      <c r="A292" t="n">
        <v>5</v>
      </c>
      <c r="B292" t="n">
        <v>25</v>
      </c>
      <c r="C292" t="inlineStr">
        <is>
          <t xml:space="preserve">CONCLUIDO	</t>
        </is>
      </c>
      <c r="D292" t="n">
        <v>5.6206</v>
      </c>
      <c r="E292" t="n">
        <v>17.79</v>
      </c>
      <c r="F292" t="n">
        <v>15.83</v>
      </c>
      <c r="G292" t="n">
        <v>79.15000000000001</v>
      </c>
      <c r="H292" t="n">
        <v>1.55</v>
      </c>
      <c r="I292" t="n">
        <v>12</v>
      </c>
      <c r="J292" t="n">
        <v>67.59</v>
      </c>
      <c r="K292" t="n">
        <v>28.92</v>
      </c>
      <c r="L292" t="n">
        <v>6</v>
      </c>
      <c r="M292" t="n">
        <v>10</v>
      </c>
      <c r="N292" t="n">
        <v>7.66</v>
      </c>
      <c r="O292" t="n">
        <v>8569.4</v>
      </c>
      <c r="P292" t="n">
        <v>89.45999999999999</v>
      </c>
      <c r="Q292" t="n">
        <v>198.04</v>
      </c>
      <c r="R292" t="n">
        <v>34.61</v>
      </c>
      <c r="S292" t="n">
        <v>21.27</v>
      </c>
      <c r="T292" t="n">
        <v>3933.68</v>
      </c>
      <c r="U292" t="n">
        <v>0.61</v>
      </c>
      <c r="V292" t="n">
        <v>0.77</v>
      </c>
      <c r="W292" t="n">
        <v>0.13</v>
      </c>
      <c r="X292" t="n">
        <v>0.23</v>
      </c>
      <c r="Y292" t="n">
        <v>0.5</v>
      </c>
      <c r="Z292" t="n">
        <v>10</v>
      </c>
    </row>
    <row r="293">
      <c r="A293" t="n">
        <v>6</v>
      </c>
      <c r="B293" t="n">
        <v>25</v>
      </c>
      <c r="C293" t="inlineStr">
        <is>
          <t xml:space="preserve">CONCLUIDO	</t>
        </is>
      </c>
      <c r="D293" t="n">
        <v>5.6471</v>
      </c>
      <c r="E293" t="n">
        <v>17.71</v>
      </c>
      <c r="F293" t="n">
        <v>15.77</v>
      </c>
      <c r="G293" t="n">
        <v>94.64</v>
      </c>
      <c r="H293" t="n">
        <v>1.78</v>
      </c>
      <c r="I293" t="n">
        <v>10</v>
      </c>
      <c r="J293" t="n">
        <v>68.76000000000001</v>
      </c>
      <c r="K293" t="n">
        <v>28.92</v>
      </c>
      <c r="L293" t="n">
        <v>7</v>
      </c>
      <c r="M293" t="n">
        <v>6</v>
      </c>
      <c r="N293" t="n">
        <v>7.83</v>
      </c>
      <c r="O293" t="n">
        <v>8713.950000000001</v>
      </c>
      <c r="P293" t="n">
        <v>87.05</v>
      </c>
      <c r="Q293" t="n">
        <v>198.04</v>
      </c>
      <c r="R293" t="n">
        <v>32.77</v>
      </c>
      <c r="S293" t="n">
        <v>21.27</v>
      </c>
      <c r="T293" t="n">
        <v>3022.04</v>
      </c>
      <c r="U293" t="n">
        <v>0.65</v>
      </c>
      <c r="V293" t="n">
        <v>0.77</v>
      </c>
      <c r="W293" t="n">
        <v>0.13</v>
      </c>
      <c r="X293" t="n">
        <v>0.18</v>
      </c>
      <c r="Y293" t="n">
        <v>0.5</v>
      </c>
      <c r="Z293" t="n">
        <v>10</v>
      </c>
    </row>
    <row r="294">
      <c r="A294" t="n">
        <v>7</v>
      </c>
      <c r="B294" t="n">
        <v>25</v>
      </c>
      <c r="C294" t="inlineStr">
        <is>
          <t xml:space="preserve">CONCLUIDO	</t>
        </is>
      </c>
      <c r="D294" t="n">
        <v>5.6421</v>
      </c>
      <c r="E294" t="n">
        <v>17.72</v>
      </c>
      <c r="F294" t="n">
        <v>15.79</v>
      </c>
      <c r="G294" t="n">
        <v>94.73</v>
      </c>
      <c r="H294" t="n">
        <v>2</v>
      </c>
      <c r="I294" t="n">
        <v>10</v>
      </c>
      <c r="J294" t="n">
        <v>69.93000000000001</v>
      </c>
      <c r="K294" t="n">
        <v>28.92</v>
      </c>
      <c r="L294" t="n">
        <v>8</v>
      </c>
      <c r="M294" t="n">
        <v>3</v>
      </c>
      <c r="N294" t="n">
        <v>8.01</v>
      </c>
      <c r="O294" t="n">
        <v>8858.84</v>
      </c>
      <c r="P294" t="n">
        <v>85.70999999999999</v>
      </c>
      <c r="Q294" t="n">
        <v>198.04</v>
      </c>
      <c r="R294" t="n">
        <v>33.14</v>
      </c>
      <c r="S294" t="n">
        <v>21.27</v>
      </c>
      <c r="T294" t="n">
        <v>3207.65</v>
      </c>
      <c r="U294" t="n">
        <v>0.64</v>
      </c>
      <c r="V294" t="n">
        <v>0.77</v>
      </c>
      <c r="W294" t="n">
        <v>0.13</v>
      </c>
      <c r="X294" t="n">
        <v>0.2</v>
      </c>
      <c r="Y294" t="n">
        <v>0.5</v>
      </c>
      <c r="Z294" t="n">
        <v>10</v>
      </c>
    </row>
    <row r="295">
      <c r="A295" t="n">
        <v>8</v>
      </c>
      <c r="B295" t="n">
        <v>25</v>
      </c>
      <c r="C295" t="inlineStr">
        <is>
          <t xml:space="preserve">CONCLUIDO	</t>
        </is>
      </c>
      <c r="D295" t="n">
        <v>5.656</v>
      </c>
      <c r="E295" t="n">
        <v>17.68</v>
      </c>
      <c r="F295" t="n">
        <v>15.76</v>
      </c>
      <c r="G295" t="n">
        <v>105.06</v>
      </c>
      <c r="H295" t="n">
        <v>2.21</v>
      </c>
      <c r="I295" t="n">
        <v>9</v>
      </c>
      <c r="J295" t="n">
        <v>71.11</v>
      </c>
      <c r="K295" t="n">
        <v>28.92</v>
      </c>
      <c r="L295" t="n">
        <v>9</v>
      </c>
      <c r="M295" t="n">
        <v>0</v>
      </c>
      <c r="N295" t="n">
        <v>8.19</v>
      </c>
      <c r="O295" t="n">
        <v>9004.040000000001</v>
      </c>
      <c r="P295" t="n">
        <v>86.95999999999999</v>
      </c>
      <c r="Q295" t="n">
        <v>198.04</v>
      </c>
      <c r="R295" t="n">
        <v>32.11</v>
      </c>
      <c r="S295" t="n">
        <v>21.27</v>
      </c>
      <c r="T295" t="n">
        <v>2697.96</v>
      </c>
      <c r="U295" t="n">
        <v>0.66</v>
      </c>
      <c r="V295" t="n">
        <v>0.77</v>
      </c>
      <c r="W295" t="n">
        <v>0.13</v>
      </c>
      <c r="X295" t="n">
        <v>0.17</v>
      </c>
      <c r="Y295" t="n">
        <v>0.5</v>
      </c>
      <c r="Z295" t="n">
        <v>10</v>
      </c>
    </row>
    <row r="296">
      <c r="A296" t="n">
        <v>0</v>
      </c>
      <c r="B296" t="n">
        <v>85</v>
      </c>
      <c r="C296" t="inlineStr">
        <is>
          <t xml:space="preserve">CONCLUIDO	</t>
        </is>
      </c>
      <c r="D296" t="n">
        <v>3.6413</v>
      </c>
      <c r="E296" t="n">
        <v>27.46</v>
      </c>
      <c r="F296" t="n">
        <v>19.16</v>
      </c>
      <c r="G296" t="n">
        <v>6.57</v>
      </c>
      <c r="H296" t="n">
        <v>0.11</v>
      </c>
      <c r="I296" t="n">
        <v>175</v>
      </c>
      <c r="J296" t="n">
        <v>167.88</v>
      </c>
      <c r="K296" t="n">
        <v>51.39</v>
      </c>
      <c r="L296" t="n">
        <v>1</v>
      </c>
      <c r="M296" t="n">
        <v>173</v>
      </c>
      <c r="N296" t="n">
        <v>30.49</v>
      </c>
      <c r="O296" t="n">
        <v>20939.59</v>
      </c>
      <c r="P296" t="n">
        <v>242.29</v>
      </c>
      <c r="Q296" t="n">
        <v>198.07</v>
      </c>
      <c r="R296" t="n">
        <v>138.91</v>
      </c>
      <c r="S296" t="n">
        <v>21.27</v>
      </c>
      <c r="T296" t="n">
        <v>55268.38</v>
      </c>
      <c r="U296" t="n">
        <v>0.15</v>
      </c>
      <c r="V296" t="n">
        <v>0.63</v>
      </c>
      <c r="W296" t="n">
        <v>0.38</v>
      </c>
      <c r="X296" t="n">
        <v>3.56</v>
      </c>
      <c r="Y296" t="n">
        <v>0.5</v>
      </c>
      <c r="Z296" t="n">
        <v>10</v>
      </c>
    </row>
    <row r="297">
      <c r="A297" t="n">
        <v>1</v>
      </c>
      <c r="B297" t="n">
        <v>85</v>
      </c>
      <c r="C297" t="inlineStr">
        <is>
          <t xml:space="preserve">CONCLUIDO	</t>
        </is>
      </c>
      <c r="D297" t="n">
        <v>4.4991</v>
      </c>
      <c r="E297" t="n">
        <v>22.23</v>
      </c>
      <c r="F297" t="n">
        <v>17.18</v>
      </c>
      <c r="G297" t="n">
        <v>13.05</v>
      </c>
      <c r="H297" t="n">
        <v>0.21</v>
      </c>
      <c r="I297" t="n">
        <v>79</v>
      </c>
      <c r="J297" t="n">
        <v>169.33</v>
      </c>
      <c r="K297" t="n">
        <v>51.39</v>
      </c>
      <c r="L297" t="n">
        <v>2</v>
      </c>
      <c r="M297" t="n">
        <v>77</v>
      </c>
      <c r="N297" t="n">
        <v>30.94</v>
      </c>
      <c r="O297" t="n">
        <v>21118.46</v>
      </c>
      <c r="P297" t="n">
        <v>216.52</v>
      </c>
      <c r="Q297" t="n">
        <v>198.06</v>
      </c>
      <c r="R297" t="n">
        <v>76.56</v>
      </c>
      <c r="S297" t="n">
        <v>21.27</v>
      </c>
      <c r="T297" t="n">
        <v>24574.12</v>
      </c>
      <c r="U297" t="n">
        <v>0.28</v>
      </c>
      <c r="V297" t="n">
        <v>0.71</v>
      </c>
      <c r="W297" t="n">
        <v>0.24</v>
      </c>
      <c r="X297" t="n">
        <v>1.58</v>
      </c>
      <c r="Y297" t="n">
        <v>0.5</v>
      </c>
      <c r="Z297" t="n">
        <v>10</v>
      </c>
    </row>
    <row r="298">
      <c r="A298" t="n">
        <v>2</v>
      </c>
      <c r="B298" t="n">
        <v>85</v>
      </c>
      <c r="C298" t="inlineStr">
        <is>
          <t xml:space="preserve">CONCLUIDO	</t>
        </is>
      </c>
      <c r="D298" t="n">
        <v>4.8333</v>
      </c>
      <c r="E298" t="n">
        <v>20.69</v>
      </c>
      <c r="F298" t="n">
        <v>16.59</v>
      </c>
      <c r="G298" t="n">
        <v>19.52</v>
      </c>
      <c r="H298" t="n">
        <v>0.31</v>
      </c>
      <c r="I298" t="n">
        <v>51</v>
      </c>
      <c r="J298" t="n">
        <v>170.79</v>
      </c>
      <c r="K298" t="n">
        <v>51.39</v>
      </c>
      <c r="L298" t="n">
        <v>3</v>
      </c>
      <c r="M298" t="n">
        <v>49</v>
      </c>
      <c r="N298" t="n">
        <v>31.4</v>
      </c>
      <c r="O298" t="n">
        <v>21297.94</v>
      </c>
      <c r="P298" t="n">
        <v>208.6</v>
      </c>
      <c r="Q298" t="n">
        <v>198.05</v>
      </c>
      <c r="R298" t="n">
        <v>58.45</v>
      </c>
      <c r="S298" t="n">
        <v>21.27</v>
      </c>
      <c r="T298" t="n">
        <v>15659.75</v>
      </c>
      <c r="U298" t="n">
        <v>0.36</v>
      </c>
      <c r="V298" t="n">
        <v>0.73</v>
      </c>
      <c r="W298" t="n">
        <v>0.18</v>
      </c>
      <c r="X298" t="n">
        <v>0.99</v>
      </c>
      <c r="Y298" t="n">
        <v>0.5</v>
      </c>
      <c r="Z298" t="n">
        <v>10</v>
      </c>
    </row>
    <row r="299">
      <c r="A299" t="n">
        <v>3</v>
      </c>
      <c r="B299" t="n">
        <v>85</v>
      </c>
      <c r="C299" t="inlineStr">
        <is>
          <t xml:space="preserve">CONCLUIDO	</t>
        </is>
      </c>
      <c r="D299" t="n">
        <v>5.0056</v>
      </c>
      <c r="E299" t="n">
        <v>19.98</v>
      </c>
      <c r="F299" t="n">
        <v>16.32</v>
      </c>
      <c r="G299" t="n">
        <v>25.76</v>
      </c>
      <c r="H299" t="n">
        <v>0.41</v>
      </c>
      <c r="I299" t="n">
        <v>38</v>
      </c>
      <c r="J299" t="n">
        <v>172.25</v>
      </c>
      <c r="K299" t="n">
        <v>51.39</v>
      </c>
      <c r="L299" t="n">
        <v>4</v>
      </c>
      <c r="M299" t="n">
        <v>36</v>
      </c>
      <c r="N299" t="n">
        <v>31.86</v>
      </c>
      <c r="O299" t="n">
        <v>21478.05</v>
      </c>
      <c r="P299" t="n">
        <v>204.73</v>
      </c>
      <c r="Q299" t="n">
        <v>198.06</v>
      </c>
      <c r="R299" t="n">
        <v>49.67</v>
      </c>
      <c r="S299" t="n">
        <v>21.27</v>
      </c>
      <c r="T299" t="n">
        <v>11331.16</v>
      </c>
      <c r="U299" t="n">
        <v>0.43</v>
      </c>
      <c r="V299" t="n">
        <v>0.74</v>
      </c>
      <c r="W299" t="n">
        <v>0.17</v>
      </c>
      <c r="X299" t="n">
        <v>0.72</v>
      </c>
      <c r="Y299" t="n">
        <v>0.5</v>
      </c>
      <c r="Z299" t="n">
        <v>10</v>
      </c>
    </row>
    <row r="300">
      <c r="A300" t="n">
        <v>4</v>
      </c>
      <c r="B300" t="n">
        <v>85</v>
      </c>
      <c r="C300" t="inlineStr">
        <is>
          <t xml:space="preserve">CONCLUIDO	</t>
        </is>
      </c>
      <c r="D300" t="n">
        <v>5.1088</v>
      </c>
      <c r="E300" t="n">
        <v>19.57</v>
      </c>
      <c r="F300" t="n">
        <v>16.18</v>
      </c>
      <c r="G300" t="n">
        <v>32.37</v>
      </c>
      <c r="H300" t="n">
        <v>0.51</v>
      </c>
      <c r="I300" t="n">
        <v>30</v>
      </c>
      <c r="J300" t="n">
        <v>173.71</v>
      </c>
      <c r="K300" t="n">
        <v>51.39</v>
      </c>
      <c r="L300" t="n">
        <v>5</v>
      </c>
      <c r="M300" t="n">
        <v>28</v>
      </c>
      <c r="N300" t="n">
        <v>32.32</v>
      </c>
      <c r="O300" t="n">
        <v>21658.78</v>
      </c>
      <c r="P300" t="n">
        <v>202.48</v>
      </c>
      <c r="Q300" t="n">
        <v>198.04</v>
      </c>
      <c r="R300" t="n">
        <v>45.73</v>
      </c>
      <c r="S300" t="n">
        <v>21.27</v>
      </c>
      <c r="T300" t="n">
        <v>9405.110000000001</v>
      </c>
      <c r="U300" t="n">
        <v>0.47</v>
      </c>
      <c r="V300" t="n">
        <v>0.75</v>
      </c>
      <c r="W300" t="n">
        <v>0.16</v>
      </c>
      <c r="X300" t="n">
        <v>0.59</v>
      </c>
      <c r="Y300" t="n">
        <v>0.5</v>
      </c>
      <c r="Z300" t="n">
        <v>10</v>
      </c>
    </row>
    <row r="301">
      <c r="A301" t="n">
        <v>5</v>
      </c>
      <c r="B301" t="n">
        <v>85</v>
      </c>
      <c r="C301" t="inlineStr">
        <is>
          <t xml:space="preserve">CONCLUIDO	</t>
        </is>
      </c>
      <c r="D301" t="n">
        <v>5.182</v>
      </c>
      <c r="E301" t="n">
        <v>19.3</v>
      </c>
      <c r="F301" t="n">
        <v>16.08</v>
      </c>
      <c r="G301" t="n">
        <v>38.59</v>
      </c>
      <c r="H301" t="n">
        <v>0.61</v>
      </c>
      <c r="I301" t="n">
        <v>25</v>
      </c>
      <c r="J301" t="n">
        <v>175.18</v>
      </c>
      <c r="K301" t="n">
        <v>51.39</v>
      </c>
      <c r="L301" t="n">
        <v>6</v>
      </c>
      <c r="M301" t="n">
        <v>23</v>
      </c>
      <c r="N301" t="n">
        <v>32.79</v>
      </c>
      <c r="O301" t="n">
        <v>21840.16</v>
      </c>
      <c r="P301" t="n">
        <v>200.78</v>
      </c>
      <c r="Q301" t="n">
        <v>198.05</v>
      </c>
      <c r="R301" t="n">
        <v>42.37</v>
      </c>
      <c r="S301" t="n">
        <v>21.27</v>
      </c>
      <c r="T301" t="n">
        <v>7748.16</v>
      </c>
      <c r="U301" t="n">
        <v>0.5</v>
      </c>
      <c r="V301" t="n">
        <v>0.75</v>
      </c>
      <c r="W301" t="n">
        <v>0.15</v>
      </c>
      <c r="X301" t="n">
        <v>0.48</v>
      </c>
      <c r="Y301" t="n">
        <v>0.5</v>
      </c>
      <c r="Z301" t="n">
        <v>10</v>
      </c>
    </row>
    <row r="302">
      <c r="A302" t="n">
        <v>6</v>
      </c>
      <c r="B302" t="n">
        <v>85</v>
      </c>
      <c r="C302" t="inlineStr">
        <is>
          <t xml:space="preserve">CONCLUIDO	</t>
        </is>
      </c>
      <c r="D302" t="n">
        <v>5.2265</v>
      </c>
      <c r="E302" t="n">
        <v>19.13</v>
      </c>
      <c r="F302" t="n">
        <v>16.02</v>
      </c>
      <c r="G302" t="n">
        <v>43.68</v>
      </c>
      <c r="H302" t="n">
        <v>0.7</v>
      </c>
      <c r="I302" t="n">
        <v>22</v>
      </c>
      <c r="J302" t="n">
        <v>176.66</v>
      </c>
      <c r="K302" t="n">
        <v>51.39</v>
      </c>
      <c r="L302" t="n">
        <v>7</v>
      </c>
      <c r="M302" t="n">
        <v>20</v>
      </c>
      <c r="N302" t="n">
        <v>33.27</v>
      </c>
      <c r="O302" t="n">
        <v>22022.17</v>
      </c>
      <c r="P302" t="n">
        <v>199.84</v>
      </c>
      <c r="Q302" t="n">
        <v>198.04</v>
      </c>
      <c r="R302" t="n">
        <v>40.34</v>
      </c>
      <c r="S302" t="n">
        <v>21.27</v>
      </c>
      <c r="T302" t="n">
        <v>6746.71</v>
      </c>
      <c r="U302" t="n">
        <v>0.53</v>
      </c>
      <c r="V302" t="n">
        <v>0.76</v>
      </c>
      <c r="W302" t="n">
        <v>0.14</v>
      </c>
      <c r="X302" t="n">
        <v>0.42</v>
      </c>
      <c r="Y302" t="n">
        <v>0.5</v>
      </c>
      <c r="Z302" t="n">
        <v>10</v>
      </c>
    </row>
    <row r="303">
      <c r="A303" t="n">
        <v>7</v>
      </c>
      <c r="B303" t="n">
        <v>85</v>
      </c>
      <c r="C303" t="inlineStr">
        <is>
          <t xml:space="preserve">CONCLUIDO	</t>
        </is>
      </c>
      <c r="D303" t="n">
        <v>5.2723</v>
      </c>
      <c r="E303" t="n">
        <v>18.97</v>
      </c>
      <c r="F303" t="n">
        <v>15.95</v>
      </c>
      <c r="G303" t="n">
        <v>50.37</v>
      </c>
      <c r="H303" t="n">
        <v>0.8</v>
      </c>
      <c r="I303" t="n">
        <v>19</v>
      </c>
      <c r="J303" t="n">
        <v>178.14</v>
      </c>
      <c r="K303" t="n">
        <v>51.39</v>
      </c>
      <c r="L303" t="n">
        <v>8</v>
      </c>
      <c r="M303" t="n">
        <v>17</v>
      </c>
      <c r="N303" t="n">
        <v>33.75</v>
      </c>
      <c r="O303" t="n">
        <v>22204.83</v>
      </c>
      <c r="P303" t="n">
        <v>198.24</v>
      </c>
      <c r="Q303" t="n">
        <v>198.04</v>
      </c>
      <c r="R303" t="n">
        <v>38.3</v>
      </c>
      <c r="S303" t="n">
        <v>21.27</v>
      </c>
      <c r="T303" t="n">
        <v>5743.92</v>
      </c>
      <c r="U303" t="n">
        <v>0.5600000000000001</v>
      </c>
      <c r="V303" t="n">
        <v>0.76</v>
      </c>
      <c r="W303" t="n">
        <v>0.14</v>
      </c>
      <c r="X303" t="n">
        <v>0.36</v>
      </c>
      <c r="Y303" t="n">
        <v>0.5</v>
      </c>
      <c r="Z303" t="n">
        <v>10</v>
      </c>
    </row>
    <row r="304">
      <c r="A304" t="n">
        <v>8</v>
      </c>
      <c r="B304" t="n">
        <v>85</v>
      </c>
      <c r="C304" t="inlineStr">
        <is>
          <t xml:space="preserve">CONCLUIDO	</t>
        </is>
      </c>
      <c r="D304" t="n">
        <v>5.2994</v>
      </c>
      <c r="E304" t="n">
        <v>18.87</v>
      </c>
      <c r="F304" t="n">
        <v>15.92</v>
      </c>
      <c r="G304" t="n">
        <v>56.19</v>
      </c>
      <c r="H304" t="n">
        <v>0.89</v>
      </c>
      <c r="I304" t="n">
        <v>17</v>
      </c>
      <c r="J304" t="n">
        <v>179.63</v>
      </c>
      <c r="K304" t="n">
        <v>51.39</v>
      </c>
      <c r="L304" t="n">
        <v>9</v>
      </c>
      <c r="M304" t="n">
        <v>15</v>
      </c>
      <c r="N304" t="n">
        <v>34.24</v>
      </c>
      <c r="O304" t="n">
        <v>22388.15</v>
      </c>
      <c r="P304" t="n">
        <v>197.53</v>
      </c>
      <c r="Q304" t="n">
        <v>198.04</v>
      </c>
      <c r="R304" t="n">
        <v>37.47</v>
      </c>
      <c r="S304" t="n">
        <v>21.27</v>
      </c>
      <c r="T304" t="n">
        <v>5335.55</v>
      </c>
      <c r="U304" t="n">
        <v>0.57</v>
      </c>
      <c r="V304" t="n">
        <v>0.76</v>
      </c>
      <c r="W304" t="n">
        <v>0.14</v>
      </c>
      <c r="X304" t="n">
        <v>0.33</v>
      </c>
      <c r="Y304" t="n">
        <v>0.5</v>
      </c>
      <c r="Z304" t="n">
        <v>10</v>
      </c>
    </row>
    <row r="305">
      <c r="A305" t="n">
        <v>9</v>
      </c>
      <c r="B305" t="n">
        <v>85</v>
      </c>
      <c r="C305" t="inlineStr">
        <is>
          <t xml:space="preserve">CONCLUIDO	</t>
        </is>
      </c>
      <c r="D305" t="n">
        <v>5.3144</v>
      </c>
      <c r="E305" t="n">
        <v>18.82</v>
      </c>
      <c r="F305" t="n">
        <v>15.9</v>
      </c>
      <c r="G305" t="n">
        <v>59.63</v>
      </c>
      <c r="H305" t="n">
        <v>0.98</v>
      </c>
      <c r="I305" t="n">
        <v>16</v>
      </c>
      <c r="J305" t="n">
        <v>181.12</v>
      </c>
      <c r="K305" t="n">
        <v>51.39</v>
      </c>
      <c r="L305" t="n">
        <v>10</v>
      </c>
      <c r="M305" t="n">
        <v>14</v>
      </c>
      <c r="N305" t="n">
        <v>34.73</v>
      </c>
      <c r="O305" t="n">
        <v>22572.13</v>
      </c>
      <c r="P305" t="n">
        <v>196.78</v>
      </c>
      <c r="Q305" t="n">
        <v>198.04</v>
      </c>
      <c r="R305" t="n">
        <v>36.92</v>
      </c>
      <c r="S305" t="n">
        <v>21.27</v>
      </c>
      <c r="T305" t="n">
        <v>5067.73</v>
      </c>
      <c r="U305" t="n">
        <v>0.58</v>
      </c>
      <c r="V305" t="n">
        <v>0.76</v>
      </c>
      <c r="W305" t="n">
        <v>0.13</v>
      </c>
      <c r="X305" t="n">
        <v>0.31</v>
      </c>
      <c r="Y305" t="n">
        <v>0.5</v>
      </c>
      <c r="Z305" t="n">
        <v>10</v>
      </c>
    </row>
    <row r="306">
      <c r="A306" t="n">
        <v>10</v>
      </c>
      <c r="B306" t="n">
        <v>85</v>
      </c>
      <c r="C306" t="inlineStr">
        <is>
          <t xml:space="preserve">CONCLUIDO	</t>
        </is>
      </c>
      <c r="D306" t="n">
        <v>5.3461</v>
      </c>
      <c r="E306" t="n">
        <v>18.71</v>
      </c>
      <c r="F306" t="n">
        <v>15.86</v>
      </c>
      <c r="G306" t="n">
        <v>67.95999999999999</v>
      </c>
      <c r="H306" t="n">
        <v>1.07</v>
      </c>
      <c r="I306" t="n">
        <v>14</v>
      </c>
      <c r="J306" t="n">
        <v>182.62</v>
      </c>
      <c r="K306" t="n">
        <v>51.39</v>
      </c>
      <c r="L306" t="n">
        <v>11</v>
      </c>
      <c r="M306" t="n">
        <v>12</v>
      </c>
      <c r="N306" t="n">
        <v>35.22</v>
      </c>
      <c r="O306" t="n">
        <v>22756.91</v>
      </c>
      <c r="P306" t="n">
        <v>196.11</v>
      </c>
      <c r="Q306" t="n">
        <v>198.04</v>
      </c>
      <c r="R306" t="n">
        <v>35.45</v>
      </c>
      <c r="S306" t="n">
        <v>21.27</v>
      </c>
      <c r="T306" t="n">
        <v>4341.61</v>
      </c>
      <c r="U306" t="n">
        <v>0.6</v>
      </c>
      <c r="V306" t="n">
        <v>0.76</v>
      </c>
      <c r="W306" t="n">
        <v>0.13</v>
      </c>
      <c r="X306" t="n">
        <v>0.26</v>
      </c>
      <c r="Y306" t="n">
        <v>0.5</v>
      </c>
      <c r="Z306" t="n">
        <v>10</v>
      </c>
    </row>
    <row r="307">
      <c r="A307" t="n">
        <v>11</v>
      </c>
      <c r="B307" t="n">
        <v>85</v>
      </c>
      <c r="C307" t="inlineStr">
        <is>
          <t xml:space="preserve">CONCLUIDO	</t>
        </is>
      </c>
      <c r="D307" t="n">
        <v>5.3642</v>
      </c>
      <c r="E307" t="n">
        <v>18.64</v>
      </c>
      <c r="F307" t="n">
        <v>15.83</v>
      </c>
      <c r="G307" t="n">
        <v>73.06</v>
      </c>
      <c r="H307" t="n">
        <v>1.16</v>
      </c>
      <c r="I307" t="n">
        <v>13</v>
      </c>
      <c r="J307" t="n">
        <v>184.12</v>
      </c>
      <c r="K307" t="n">
        <v>51.39</v>
      </c>
      <c r="L307" t="n">
        <v>12</v>
      </c>
      <c r="M307" t="n">
        <v>11</v>
      </c>
      <c r="N307" t="n">
        <v>35.73</v>
      </c>
      <c r="O307" t="n">
        <v>22942.24</v>
      </c>
      <c r="P307" t="n">
        <v>195.39</v>
      </c>
      <c r="Q307" t="n">
        <v>198.05</v>
      </c>
      <c r="R307" t="n">
        <v>34.5</v>
      </c>
      <c r="S307" t="n">
        <v>21.27</v>
      </c>
      <c r="T307" t="n">
        <v>3875.43</v>
      </c>
      <c r="U307" t="n">
        <v>0.62</v>
      </c>
      <c r="V307" t="n">
        <v>0.77</v>
      </c>
      <c r="W307" t="n">
        <v>0.13</v>
      </c>
      <c r="X307" t="n">
        <v>0.23</v>
      </c>
      <c r="Y307" t="n">
        <v>0.5</v>
      </c>
      <c r="Z307" t="n">
        <v>10</v>
      </c>
    </row>
    <row r="308">
      <c r="A308" t="n">
        <v>12</v>
      </c>
      <c r="B308" t="n">
        <v>85</v>
      </c>
      <c r="C308" t="inlineStr">
        <is>
          <t xml:space="preserve">CONCLUIDO	</t>
        </is>
      </c>
      <c r="D308" t="n">
        <v>5.3779</v>
      </c>
      <c r="E308" t="n">
        <v>18.59</v>
      </c>
      <c r="F308" t="n">
        <v>15.82</v>
      </c>
      <c r="G308" t="n">
        <v>79.08</v>
      </c>
      <c r="H308" t="n">
        <v>1.24</v>
      </c>
      <c r="I308" t="n">
        <v>12</v>
      </c>
      <c r="J308" t="n">
        <v>185.63</v>
      </c>
      <c r="K308" t="n">
        <v>51.39</v>
      </c>
      <c r="L308" t="n">
        <v>13</v>
      </c>
      <c r="M308" t="n">
        <v>10</v>
      </c>
      <c r="N308" t="n">
        <v>36.24</v>
      </c>
      <c r="O308" t="n">
        <v>23128.27</v>
      </c>
      <c r="P308" t="n">
        <v>194.52</v>
      </c>
      <c r="Q308" t="n">
        <v>198.05</v>
      </c>
      <c r="R308" t="n">
        <v>34.3</v>
      </c>
      <c r="S308" t="n">
        <v>21.27</v>
      </c>
      <c r="T308" t="n">
        <v>3780.22</v>
      </c>
      <c r="U308" t="n">
        <v>0.62</v>
      </c>
      <c r="V308" t="n">
        <v>0.77</v>
      </c>
      <c r="W308" t="n">
        <v>0.12</v>
      </c>
      <c r="X308" t="n">
        <v>0.22</v>
      </c>
      <c r="Y308" t="n">
        <v>0.5</v>
      </c>
      <c r="Z308" t="n">
        <v>10</v>
      </c>
    </row>
    <row r="309">
      <c r="A309" t="n">
        <v>13</v>
      </c>
      <c r="B309" t="n">
        <v>85</v>
      </c>
      <c r="C309" t="inlineStr">
        <is>
          <t xml:space="preserve">CONCLUIDO	</t>
        </is>
      </c>
      <c r="D309" t="n">
        <v>5.3921</v>
      </c>
      <c r="E309" t="n">
        <v>18.55</v>
      </c>
      <c r="F309" t="n">
        <v>15.8</v>
      </c>
      <c r="G309" t="n">
        <v>86.18000000000001</v>
      </c>
      <c r="H309" t="n">
        <v>1.33</v>
      </c>
      <c r="I309" t="n">
        <v>11</v>
      </c>
      <c r="J309" t="n">
        <v>187.14</v>
      </c>
      <c r="K309" t="n">
        <v>51.39</v>
      </c>
      <c r="L309" t="n">
        <v>14</v>
      </c>
      <c r="M309" t="n">
        <v>9</v>
      </c>
      <c r="N309" t="n">
        <v>36.75</v>
      </c>
      <c r="O309" t="n">
        <v>23314.98</v>
      </c>
      <c r="P309" t="n">
        <v>193.83</v>
      </c>
      <c r="Q309" t="n">
        <v>198.06</v>
      </c>
      <c r="R309" t="n">
        <v>33.72</v>
      </c>
      <c r="S309" t="n">
        <v>21.27</v>
      </c>
      <c r="T309" t="n">
        <v>3492.5</v>
      </c>
      <c r="U309" t="n">
        <v>0.63</v>
      </c>
      <c r="V309" t="n">
        <v>0.77</v>
      </c>
      <c r="W309" t="n">
        <v>0.12</v>
      </c>
      <c r="X309" t="n">
        <v>0.21</v>
      </c>
      <c r="Y309" t="n">
        <v>0.5</v>
      </c>
      <c r="Z309" t="n">
        <v>10</v>
      </c>
    </row>
    <row r="310">
      <c r="A310" t="n">
        <v>14</v>
      </c>
      <c r="B310" t="n">
        <v>85</v>
      </c>
      <c r="C310" t="inlineStr">
        <is>
          <t xml:space="preserve">CONCLUIDO	</t>
        </is>
      </c>
      <c r="D310" t="n">
        <v>5.3925</v>
      </c>
      <c r="E310" t="n">
        <v>18.54</v>
      </c>
      <c r="F310" t="n">
        <v>15.8</v>
      </c>
      <c r="G310" t="n">
        <v>86.18000000000001</v>
      </c>
      <c r="H310" t="n">
        <v>1.41</v>
      </c>
      <c r="I310" t="n">
        <v>11</v>
      </c>
      <c r="J310" t="n">
        <v>188.66</v>
      </c>
      <c r="K310" t="n">
        <v>51.39</v>
      </c>
      <c r="L310" t="n">
        <v>15</v>
      </c>
      <c r="M310" t="n">
        <v>9</v>
      </c>
      <c r="N310" t="n">
        <v>37.27</v>
      </c>
      <c r="O310" t="n">
        <v>23502.4</v>
      </c>
      <c r="P310" t="n">
        <v>193.84</v>
      </c>
      <c r="Q310" t="n">
        <v>198.04</v>
      </c>
      <c r="R310" t="n">
        <v>33.62</v>
      </c>
      <c r="S310" t="n">
        <v>21.27</v>
      </c>
      <c r="T310" t="n">
        <v>3441.46</v>
      </c>
      <c r="U310" t="n">
        <v>0.63</v>
      </c>
      <c r="V310" t="n">
        <v>0.77</v>
      </c>
      <c r="W310" t="n">
        <v>0.13</v>
      </c>
      <c r="X310" t="n">
        <v>0.2</v>
      </c>
      <c r="Y310" t="n">
        <v>0.5</v>
      </c>
      <c r="Z310" t="n">
        <v>10</v>
      </c>
    </row>
    <row r="311">
      <c r="A311" t="n">
        <v>15</v>
      </c>
      <c r="B311" t="n">
        <v>85</v>
      </c>
      <c r="C311" t="inlineStr">
        <is>
          <t xml:space="preserve">CONCLUIDO	</t>
        </is>
      </c>
      <c r="D311" t="n">
        <v>5.4101</v>
      </c>
      <c r="E311" t="n">
        <v>18.48</v>
      </c>
      <c r="F311" t="n">
        <v>15.77</v>
      </c>
      <c r="G311" t="n">
        <v>94.64</v>
      </c>
      <c r="H311" t="n">
        <v>1.49</v>
      </c>
      <c r="I311" t="n">
        <v>10</v>
      </c>
      <c r="J311" t="n">
        <v>190.19</v>
      </c>
      <c r="K311" t="n">
        <v>51.39</v>
      </c>
      <c r="L311" t="n">
        <v>16</v>
      </c>
      <c r="M311" t="n">
        <v>8</v>
      </c>
      <c r="N311" t="n">
        <v>37.79</v>
      </c>
      <c r="O311" t="n">
        <v>23690.52</v>
      </c>
      <c r="P311" t="n">
        <v>193.59</v>
      </c>
      <c r="Q311" t="n">
        <v>198.04</v>
      </c>
      <c r="R311" t="n">
        <v>32.77</v>
      </c>
      <c r="S311" t="n">
        <v>21.27</v>
      </c>
      <c r="T311" t="n">
        <v>3022.87</v>
      </c>
      <c r="U311" t="n">
        <v>0.65</v>
      </c>
      <c r="V311" t="n">
        <v>0.77</v>
      </c>
      <c r="W311" t="n">
        <v>0.13</v>
      </c>
      <c r="X311" t="n">
        <v>0.18</v>
      </c>
      <c r="Y311" t="n">
        <v>0.5</v>
      </c>
      <c r="Z311" t="n">
        <v>10</v>
      </c>
    </row>
    <row r="312">
      <c r="A312" t="n">
        <v>16</v>
      </c>
      <c r="B312" t="n">
        <v>85</v>
      </c>
      <c r="C312" t="inlineStr">
        <is>
          <t xml:space="preserve">CONCLUIDO	</t>
        </is>
      </c>
      <c r="D312" t="n">
        <v>5.4083</v>
      </c>
      <c r="E312" t="n">
        <v>18.49</v>
      </c>
      <c r="F312" t="n">
        <v>15.78</v>
      </c>
      <c r="G312" t="n">
        <v>94.67</v>
      </c>
      <c r="H312" t="n">
        <v>1.57</v>
      </c>
      <c r="I312" t="n">
        <v>10</v>
      </c>
      <c r="J312" t="n">
        <v>191.72</v>
      </c>
      <c r="K312" t="n">
        <v>51.39</v>
      </c>
      <c r="L312" t="n">
        <v>17</v>
      </c>
      <c r="M312" t="n">
        <v>8</v>
      </c>
      <c r="N312" t="n">
        <v>38.33</v>
      </c>
      <c r="O312" t="n">
        <v>23879.37</v>
      </c>
      <c r="P312" t="n">
        <v>192.61</v>
      </c>
      <c r="Q312" t="n">
        <v>198.04</v>
      </c>
      <c r="R312" t="n">
        <v>33.07</v>
      </c>
      <c r="S312" t="n">
        <v>21.27</v>
      </c>
      <c r="T312" t="n">
        <v>3175.22</v>
      </c>
      <c r="U312" t="n">
        <v>0.64</v>
      </c>
      <c r="V312" t="n">
        <v>0.77</v>
      </c>
      <c r="W312" t="n">
        <v>0.12</v>
      </c>
      <c r="X312" t="n">
        <v>0.18</v>
      </c>
      <c r="Y312" t="n">
        <v>0.5</v>
      </c>
      <c r="Z312" t="n">
        <v>10</v>
      </c>
    </row>
    <row r="313">
      <c r="A313" t="n">
        <v>17</v>
      </c>
      <c r="B313" t="n">
        <v>85</v>
      </c>
      <c r="C313" t="inlineStr">
        <is>
          <t xml:space="preserve">CONCLUIDO	</t>
        </is>
      </c>
      <c r="D313" t="n">
        <v>5.4239</v>
      </c>
      <c r="E313" t="n">
        <v>18.44</v>
      </c>
      <c r="F313" t="n">
        <v>15.76</v>
      </c>
      <c r="G313" t="n">
        <v>105.06</v>
      </c>
      <c r="H313" t="n">
        <v>1.65</v>
      </c>
      <c r="I313" t="n">
        <v>9</v>
      </c>
      <c r="J313" t="n">
        <v>193.26</v>
      </c>
      <c r="K313" t="n">
        <v>51.39</v>
      </c>
      <c r="L313" t="n">
        <v>18</v>
      </c>
      <c r="M313" t="n">
        <v>7</v>
      </c>
      <c r="N313" t="n">
        <v>38.86</v>
      </c>
      <c r="O313" t="n">
        <v>24068.93</v>
      </c>
      <c r="P313" t="n">
        <v>192.51</v>
      </c>
      <c r="Q313" t="n">
        <v>198.04</v>
      </c>
      <c r="R313" t="n">
        <v>32.44</v>
      </c>
      <c r="S313" t="n">
        <v>21.27</v>
      </c>
      <c r="T313" t="n">
        <v>2864.89</v>
      </c>
      <c r="U313" t="n">
        <v>0.66</v>
      </c>
      <c r="V313" t="n">
        <v>0.77</v>
      </c>
      <c r="W313" t="n">
        <v>0.12</v>
      </c>
      <c r="X313" t="n">
        <v>0.17</v>
      </c>
      <c r="Y313" t="n">
        <v>0.5</v>
      </c>
      <c r="Z313" t="n">
        <v>10</v>
      </c>
    </row>
    <row r="314">
      <c r="A314" t="n">
        <v>18</v>
      </c>
      <c r="B314" t="n">
        <v>85</v>
      </c>
      <c r="C314" t="inlineStr">
        <is>
          <t xml:space="preserve">CONCLUIDO	</t>
        </is>
      </c>
      <c r="D314" t="n">
        <v>5.4242</v>
      </c>
      <c r="E314" t="n">
        <v>18.44</v>
      </c>
      <c r="F314" t="n">
        <v>15.76</v>
      </c>
      <c r="G314" t="n">
        <v>105.06</v>
      </c>
      <c r="H314" t="n">
        <v>1.73</v>
      </c>
      <c r="I314" t="n">
        <v>9</v>
      </c>
      <c r="J314" t="n">
        <v>194.8</v>
      </c>
      <c r="K314" t="n">
        <v>51.39</v>
      </c>
      <c r="L314" t="n">
        <v>19</v>
      </c>
      <c r="M314" t="n">
        <v>7</v>
      </c>
      <c r="N314" t="n">
        <v>39.41</v>
      </c>
      <c r="O314" t="n">
        <v>24259.23</v>
      </c>
      <c r="P314" t="n">
        <v>191.71</v>
      </c>
      <c r="Q314" t="n">
        <v>198.04</v>
      </c>
      <c r="R314" t="n">
        <v>32.44</v>
      </c>
      <c r="S314" t="n">
        <v>21.27</v>
      </c>
      <c r="T314" t="n">
        <v>2864.79</v>
      </c>
      <c r="U314" t="n">
        <v>0.66</v>
      </c>
      <c r="V314" t="n">
        <v>0.77</v>
      </c>
      <c r="W314" t="n">
        <v>0.12</v>
      </c>
      <c r="X314" t="n">
        <v>0.16</v>
      </c>
      <c r="Y314" t="n">
        <v>0.5</v>
      </c>
      <c r="Z314" t="n">
        <v>10</v>
      </c>
    </row>
    <row r="315">
      <c r="A315" t="n">
        <v>19</v>
      </c>
      <c r="B315" t="n">
        <v>85</v>
      </c>
      <c r="C315" t="inlineStr">
        <is>
          <t xml:space="preserve">CONCLUIDO	</t>
        </is>
      </c>
      <c r="D315" t="n">
        <v>5.4458</v>
      </c>
      <c r="E315" t="n">
        <v>18.36</v>
      </c>
      <c r="F315" t="n">
        <v>15.72</v>
      </c>
      <c r="G315" t="n">
        <v>117.89</v>
      </c>
      <c r="H315" t="n">
        <v>1.81</v>
      </c>
      <c r="I315" t="n">
        <v>8</v>
      </c>
      <c r="J315" t="n">
        <v>196.35</v>
      </c>
      <c r="K315" t="n">
        <v>51.39</v>
      </c>
      <c r="L315" t="n">
        <v>20</v>
      </c>
      <c r="M315" t="n">
        <v>6</v>
      </c>
      <c r="N315" t="n">
        <v>39.96</v>
      </c>
      <c r="O315" t="n">
        <v>24450.27</v>
      </c>
      <c r="P315" t="n">
        <v>191.19</v>
      </c>
      <c r="Q315" t="n">
        <v>198.04</v>
      </c>
      <c r="R315" t="n">
        <v>30.94</v>
      </c>
      <c r="S315" t="n">
        <v>21.27</v>
      </c>
      <c r="T315" t="n">
        <v>2117.78</v>
      </c>
      <c r="U315" t="n">
        <v>0.6899999999999999</v>
      </c>
      <c r="V315" t="n">
        <v>0.77</v>
      </c>
      <c r="W315" t="n">
        <v>0.12</v>
      </c>
      <c r="X315" t="n">
        <v>0.12</v>
      </c>
      <c r="Y315" t="n">
        <v>0.5</v>
      </c>
      <c r="Z315" t="n">
        <v>10</v>
      </c>
    </row>
    <row r="316">
      <c r="A316" t="n">
        <v>20</v>
      </c>
      <c r="B316" t="n">
        <v>85</v>
      </c>
      <c r="C316" t="inlineStr">
        <is>
          <t xml:space="preserve">CONCLUIDO	</t>
        </is>
      </c>
      <c r="D316" t="n">
        <v>5.4406</v>
      </c>
      <c r="E316" t="n">
        <v>18.38</v>
      </c>
      <c r="F316" t="n">
        <v>15.74</v>
      </c>
      <c r="G316" t="n">
        <v>118.03</v>
      </c>
      <c r="H316" t="n">
        <v>1.88</v>
      </c>
      <c r="I316" t="n">
        <v>8</v>
      </c>
      <c r="J316" t="n">
        <v>197.9</v>
      </c>
      <c r="K316" t="n">
        <v>51.39</v>
      </c>
      <c r="L316" t="n">
        <v>21</v>
      </c>
      <c r="M316" t="n">
        <v>6</v>
      </c>
      <c r="N316" t="n">
        <v>40.51</v>
      </c>
      <c r="O316" t="n">
        <v>24642.07</v>
      </c>
      <c r="P316" t="n">
        <v>191.28</v>
      </c>
      <c r="Q316" t="n">
        <v>198.04</v>
      </c>
      <c r="R316" t="n">
        <v>31.75</v>
      </c>
      <c r="S316" t="n">
        <v>21.27</v>
      </c>
      <c r="T316" t="n">
        <v>2521.98</v>
      </c>
      <c r="U316" t="n">
        <v>0.67</v>
      </c>
      <c r="V316" t="n">
        <v>0.77</v>
      </c>
      <c r="W316" t="n">
        <v>0.12</v>
      </c>
      <c r="X316" t="n">
        <v>0.14</v>
      </c>
      <c r="Y316" t="n">
        <v>0.5</v>
      </c>
      <c r="Z316" t="n">
        <v>10</v>
      </c>
    </row>
    <row r="317">
      <c r="A317" t="n">
        <v>21</v>
      </c>
      <c r="B317" t="n">
        <v>85</v>
      </c>
      <c r="C317" t="inlineStr">
        <is>
          <t xml:space="preserve">CONCLUIDO	</t>
        </is>
      </c>
      <c r="D317" t="n">
        <v>5.4389</v>
      </c>
      <c r="E317" t="n">
        <v>18.39</v>
      </c>
      <c r="F317" t="n">
        <v>15.74</v>
      </c>
      <c r="G317" t="n">
        <v>118.07</v>
      </c>
      <c r="H317" t="n">
        <v>1.96</v>
      </c>
      <c r="I317" t="n">
        <v>8</v>
      </c>
      <c r="J317" t="n">
        <v>199.46</v>
      </c>
      <c r="K317" t="n">
        <v>51.39</v>
      </c>
      <c r="L317" t="n">
        <v>22</v>
      </c>
      <c r="M317" t="n">
        <v>6</v>
      </c>
      <c r="N317" t="n">
        <v>41.07</v>
      </c>
      <c r="O317" t="n">
        <v>24834.62</v>
      </c>
      <c r="P317" t="n">
        <v>190.35</v>
      </c>
      <c r="Q317" t="n">
        <v>198.05</v>
      </c>
      <c r="R317" t="n">
        <v>31.9</v>
      </c>
      <c r="S317" t="n">
        <v>21.27</v>
      </c>
      <c r="T317" t="n">
        <v>2597.15</v>
      </c>
      <c r="U317" t="n">
        <v>0.67</v>
      </c>
      <c r="V317" t="n">
        <v>0.77</v>
      </c>
      <c r="W317" t="n">
        <v>0.12</v>
      </c>
      <c r="X317" t="n">
        <v>0.15</v>
      </c>
      <c r="Y317" t="n">
        <v>0.5</v>
      </c>
      <c r="Z317" t="n">
        <v>10</v>
      </c>
    </row>
    <row r="318">
      <c r="A318" t="n">
        <v>22</v>
      </c>
      <c r="B318" t="n">
        <v>85</v>
      </c>
      <c r="C318" t="inlineStr">
        <is>
          <t xml:space="preserve">CONCLUIDO	</t>
        </is>
      </c>
      <c r="D318" t="n">
        <v>5.4565</v>
      </c>
      <c r="E318" t="n">
        <v>18.33</v>
      </c>
      <c r="F318" t="n">
        <v>15.72</v>
      </c>
      <c r="G318" t="n">
        <v>134.72</v>
      </c>
      <c r="H318" t="n">
        <v>2.03</v>
      </c>
      <c r="I318" t="n">
        <v>7</v>
      </c>
      <c r="J318" t="n">
        <v>201.03</v>
      </c>
      <c r="K318" t="n">
        <v>51.39</v>
      </c>
      <c r="L318" t="n">
        <v>23</v>
      </c>
      <c r="M318" t="n">
        <v>5</v>
      </c>
      <c r="N318" t="n">
        <v>41.64</v>
      </c>
      <c r="O318" t="n">
        <v>25027.94</v>
      </c>
      <c r="P318" t="n">
        <v>189.45</v>
      </c>
      <c r="Q318" t="n">
        <v>198.04</v>
      </c>
      <c r="R318" t="n">
        <v>31.04</v>
      </c>
      <c r="S318" t="n">
        <v>21.27</v>
      </c>
      <c r="T318" t="n">
        <v>2172.04</v>
      </c>
      <c r="U318" t="n">
        <v>0.6899999999999999</v>
      </c>
      <c r="V318" t="n">
        <v>0.77</v>
      </c>
      <c r="W318" t="n">
        <v>0.12</v>
      </c>
      <c r="X318" t="n">
        <v>0.12</v>
      </c>
      <c r="Y318" t="n">
        <v>0.5</v>
      </c>
      <c r="Z318" t="n">
        <v>10</v>
      </c>
    </row>
    <row r="319">
      <c r="A319" t="n">
        <v>23</v>
      </c>
      <c r="B319" t="n">
        <v>85</v>
      </c>
      <c r="C319" t="inlineStr">
        <is>
          <t xml:space="preserve">CONCLUIDO	</t>
        </is>
      </c>
      <c r="D319" t="n">
        <v>5.4658</v>
      </c>
      <c r="E319" t="n">
        <v>18.3</v>
      </c>
      <c r="F319" t="n">
        <v>15.69</v>
      </c>
      <c r="G319" t="n">
        <v>134.45</v>
      </c>
      <c r="H319" t="n">
        <v>2.1</v>
      </c>
      <c r="I319" t="n">
        <v>7</v>
      </c>
      <c r="J319" t="n">
        <v>202.61</v>
      </c>
      <c r="K319" t="n">
        <v>51.39</v>
      </c>
      <c r="L319" t="n">
        <v>24</v>
      </c>
      <c r="M319" t="n">
        <v>5</v>
      </c>
      <c r="N319" t="n">
        <v>42.21</v>
      </c>
      <c r="O319" t="n">
        <v>25222.04</v>
      </c>
      <c r="P319" t="n">
        <v>189.42</v>
      </c>
      <c r="Q319" t="n">
        <v>198.04</v>
      </c>
      <c r="R319" t="n">
        <v>30.04</v>
      </c>
      <c r="S319" t="n">
        <v>21.27</v>
      </c>
      <c r="T319" t="n">
        <v>1674.29</v>
      </c>
      <c r="U319" t="n">
        <v>0.71</v>
      </c>
      <c r="V319" t="n">
        <v>0.77</v>
      </c>
      <c r="W319" t="n">
        <v>0.12</v>
      </c>
      <c r="X319" t="n">
        <v>0.09</v>
      </c>
      <c r="Y319" t="n">
        <v>0.5</v>
      </c>
      <c r="Z319" t="n">
        <v>10</v>
      </c>
    </row>
    <row r="320">
      <c r="A320" t="n">
        <v>24</v>
      </c>
      <c r="B320" t="n">
        <v>85</v>
      </c>
      <c r="C320" t="inlineStr">
        <is>
          <t xml:space="preserve">CONCLUIDO	</t>
        </is>
      </c>
      <c r="D320" t="n">
        <v>5.457</v>
      </c>
      <c r="E320" t="n">
        <v>18.32</v>
      </c>
      <c r="F320" t="n">
        <v>15.72</v>
      </c>
      <c r="G320" t="n">
        <v>134.7</v>
      </c>
      <c r="H320" t="n">
        <v>2.17</v>
      </c>
      <c r="I320" t="n">
        <v>7</v>
      </c>
      <c r="J320" t="n">
        <v>204.19</v>
      </c>
      <c r="K320" t="n">
        <v>51.39</v>
      </c>
      <c r="L320" t="n">
        <v>25</v>
      </c>
      <c r="M320" t="n">
        <v>5</v>
      </c>
      <c r="N320" t="n">
        <v>42.79</v>
      </c>
      <c r="O320" t="n">
        <v>25417.05</v>
      </c>
      <c r="P320" t="n">
        <v>189.5</v>
      </c>
      <c r="Q320" t="n">
        <v>198.04</v>
      </c>
      <c r="R320" t="n">
        <v>31.09</v>
      </c>
      <c r="S320" t="n">
        <v>21.27</v>
      </c>
      <c r="T320" t="n">
        <v>2196.82</v>
      </c>
      <c r="U320" t="n">
        <v>0.68</v>
      </c>
      <c r="V320" t="n">
        <v>0.77</v>
      </c>
      <c r="W320" t="n">
        <v>0.12</v>
      </c>
      <c r="X320" t="n">
        <v>0.12</v>
      </c>
      <c r="Y320" t="n">
        <v>0.5</v>
      </c>
      <c r="Z320" t="n">
        <v>10</v>
      </c>
    </row>
    <row r="321">
      <c r="A321" t="n">
        <v>25</v>
      </c>
      <c r="B321" t="n">
        <v>85</v>
      </c>
      <c r="C321" t="inlineStr">
        <is>
          <t xml:space="preserve">CONCLUIDO	</t>
        </is>
      </c>
      <c r="D321" t="n">
        <v>5.4538</v>
      </c>
      <c r="E321" t="n">
        <v>18.34</v>
      </c>
      <c r="F321" t="n">
        <v>15.73</v>
      </c>
      <c r="G321" t="n">
        <v>134.8</v>
      </c>
      <c r="H321" t="n">
        <v>2.24</v>
      </c>
      <c r="I321" t="n">
        <v>7</v>
      </c>
      <c r="J321" t="n">
        <v>205.77</v>
      </c>
      <c r="K321" t="n">
        <v>51.39</v>
      </c>
      <c r="L321" t="n">
        <v>26</v>
      </c>
      <c r="M321" t="n">
        <v>5</v>
      </c>
      <c r="N321" t="n">
        <v>43.38</v>
      </c>
      <c r="O321" t="n">
        <v>25612.75</v>
      </c>
      <c r="P321" t="n">
        <v>188.98</v>
      </c>
      <c r="Q321" t="n">
        <v>198.04</v>
      </c>
      <c r="R321" t="n">
        <v>31.42</v>
      </c>
      <c r="S321" t="n">
        <v>21.27</v>
      </c>
      <c r="T321" t="n">
        <v>2361.02</v>
      </c>
      <c r="U321" t="n">
        <v>0.68</v>
      </c>
      <c r="V321" t="n">
        <v>0.77</v>
      </c>
      <c r="W321" t="n">
        <v>0.12</v>
      </c>
      <c r="X321" t="n">
        <v>0.13</v>
      </c>
      <c r="Y321" t="n">
        <v>0.5</v>
      </c>
      <c r="Z321" t="n">
        <v>10</v>
      </c>
    </row>
    <row r="322">
      <c r="A322" t="n">
        <v>26</v>
      </c>
      <c r="B322" t="n">
        <v>85</v>
      </c>
      <c r="C322" t="inlineStr">
        <is>
          <t xml:space="preserve">CONCLUIDO	</t>
        </is>
      </c>
      <c r="D322" t="n">
        <v>5.4739</v>
      </c>
      <c r="E322" t="n">
        <v>18.27</v>
      </c>
      <c r="F322" t="n">
        <v>15.69</v>
      </c>
      <c r="G322" t="n">
        <v>156.93</v>
      </c>
      <c r="H322" t="n">
        <v>2.31</v>
      </c>
      <c r="I322" t="n">
        <v>6</v>
      </c>
      <c r="J322" t="n">
        <v>207.37</v>
      </c>
      <c r="K322" t="n">
        <v>51.39</v>
      </c>
      <c r="L322" t="n">
        <v>27</v>
      </c>
      <c r="M322" t="n">
        <v>4</v>
      </c>
      <c r="N322" t="n">
        <v>43.97</v>
      </c>
      <c r="O322" t="n">
        <v>25809.25</v>
      </c>
      <c r="P322" t="n">
        <v>187.31</v>
      </c>
      <c r="Q322" t="n">
        <v>198.04</v>
      </c>
      <c r="R322" t="n">
        <v>30.39</v>
      </c>
      <c r="S322" t="n">
        <v>21.27</v>
      </c>
      <c r="T322" t="n">
        <v>1851.01</v>
      </c>
      <c r="U322" t="n">
        <v>0.7</v>
      </c>
      <c r="V322" t="n">
        <v>0.77</v>
      </c>
      <c r="W322" t="n">
        <v>0.12</v>
      </c>
      <c r="X322" t="n">
        <v>0.1</v>
      </c>
      <c r="Y322" t="n">
        <v>0.5</v>
      </c>
      <c r="Z322" t="n">
        <v>10</v>
      </c>
    </row>
    <row r="323">
      <c r="A323" t="n">
        <v>27</v>
      </c>
      <c r="B323" t="n">
        <v>85</v>
      </c>
      <c r="C323" t="inlineStr">
        <is>
          <t xml:space="preserve">CONCLUIDO	</t>
        </is>
      </c>
      <c r="D323" t="n">
        <v>5.4777</v>
      </c>
      <c r="E323" t="n">
        <v>18.26</v>
      </c>
      <c r="F323" t="n">
        <v>15.68</v>
      </c>
      <c r="G323" t="n">
        <v>156.8</v>
      </c>
      <c r="H323" t="n">
        <v>2.38</v>
      </c>
      <c r="I323" t="n">
        <v>6</v>
      </c>
      <c r="J323" t="n">
        <v>208.97</v>
      </c>
      <c r="K323" t="n">
        <v>51.39</v>
      </c>
      <c r="L323" t="n">
        <v>28</v>
      </c>
      <c r="M323" t="n">
        <v>4</v>
      </c>
      <c r="N323" t="n">
        <v>44.57</v>
      </c>
      <c r="O323" t="n">
        <v>26006.56</v>
      </c>
      <c r="P323" t="n">
        <v>187.83</v>
      </c>
      <c r="Q323" t="n">
        <v>198.04</v>
      </c>
      <c r="R323" t="n">
        <v>29.94</v>
      </c>
      <c r="S323" t="n">
        <v>21.27</v>
      </c>
      <c r="T323" t="n">
        <v>1629.31</v>
      </c>
      <c r="U323" t="n">
        <v>0.71</v>
      </c>
      <c r="V323" t="n">
        <v>0.77</v>
      </c>
      <c r="W323" t="n">
        <v>0.12</v>
      </c>
      <c r="X323" t="n">
        <v>0.09</v>
      </c>
      <c r="Y323" t="n">
        <v>0.5</v>
      </c>
      <c r="Z323" t="n">
        <v>10</v>
      </c>
    </row>
    <row r="324">
      <c r="A324" t="n">
        <v>28</v>
      </c>
      <c r="B324" t="n">
        <v>85</v>
      </c>
      <c r="C324" t="inlineStr">
        <is>
          <t xml:space="preserve">CONCLUIDO	</t>
        </is>
      </c>
      <c r="D324" t="n">
        <v>5.4735</v>
      </c>
      <c r="E324" t="n">
        <v>18.27</v>
      </c>
      <c r="F324" t="n">
        <v>15.69</v>
      </c>
      <c r="G324" t="n">
        <v>156.94</v>
      </c>
      <c r="H324" t="n">
        <v>2.45</v>
      </c>
      <c r="I324" t="n">
        <v>6</v>
      </c>
      <c r="J324" t="n">
        <v>210.57</v>
      </c>
      <c r="K324" t="n">
        <v>51.39</v>
      </c>
      <c r="L324" t="n">
        <v>29</v>
      </c>
      <c r="M324" t="n">
        <v>4</v>
      </c>
      <c r="N324" t="n">
        <v>45.18</v>
      </c>
      <c r="O324" t="n">
        <v>26204.71</v>
      </c>
      <c r="P324" t="n">
        <v>188.44</v>
      </c>
      <c r="Q324" t="n">
        <v>198.05</v>
      </c>
      <c r="R324" t="n">
        <v>30.4</v>
      </c>
      <c r="S324" t="n">
        <v>21.27</v>
      </c>
      <c r="T324" t="n">
        <v>1859.56</v>
      </c>
      <c r="U324" t="n">
        <v>0.7</v>
      </c>
      <c r="V324" t="n">
        <v>0.77</v>
      </c>
      <c r="W324" t="n">
        <v>0.12</v>
      </c>
      <c r="X324" t="n">
        <v>0.1</v>
      </c>
      <c r="Y324" t="n">
        <v>0.5</v>
      </c>
      <c r="Z324" t="n">
        <v>10</v>
      </c>
    </row>
    <row r="325">
      <c r="A325" t="n">
        <v>29</v>
      </c>
      <c r="B325" t="n">
        <v>85</v>
      </c>
      <c r="C325" t="inlineStr">
        <is>
          <t xml:space="preserve">CONCLUIDO	</t>
        </is>
      </c>
      <c r="D325" t="n">
        <v>5.4735</v>
      </c>
      <c r="E325" t="n">
        <v>18.27</v>
      </c>
      <c r="F325" t="n">
        <v>15.69</v>
      </c>
      <c r="G325" t="n">
        <v>156.94</v>
      </c>
      <c r="H325" t="n">
        <v>2.51</v>
      </c>
      <c r="I325" t="n">
        <v>6</v>
      </c>
      <c r="J325" t="n">
        <v>212.19</v>
      </c>
      <c r="K325" t="n">
        <v>51.39</v>
      </c>
      <c r="L325" t="n">
        <v>30</v>
      </c>
      <c r="M325" t="n">
        <v>4</v>
      </c>
      <c r="N325" t="n">
        <v>45.79</v>
      </c>
      <c r="O325" t="n">
        <v>26403.69</v>
      </c>
      <c r="P325" t="n">
        <v>188.6</v>
      </c>
      <c r="Q325" t="n">
        <v>198.04</v>
      </c>
      <c r="R325" t="n">
        <v>30.37</v>
      </c>
      <c r="S325" t="n">
        <v>21.27</v>
      </c>
      <c r="T325" t="n">
        <v>1843.56</v>
      </c>
      <c r="U325" t="n">
        <v>0.7</v>
      </c>
      <c r="V325" t="n">
        <v>0.77</v>
      </c>
      <c r="W325" t="n">
        <v>0.12</v>
      </c>
      <c r="X325" t="n">
        <v>0.1</v>
      </c>
      <c r="Y325" t="n">
        <v>0.5</v>
      </c>
      <c r="Z325" t="n">
        <v>10</v>
      </c>
    </row>
    <row r="326">
      <c r="A326" t="n">
        <v>30</v>
      </c>
      <c r="B326" t="n">
        <v>85</v>
      </c>
      <c r="C326" t="inlineStr">
        <is>
          <t xml:space="preserve">CONCLUIDO	</t>
        </is>
      </c>
      <c r="D326" t="n">
        <v>5.473</v>
      </c>
      <c r="E326" t="n">
        <v>18.27</v>
      </c>
      <c r="F326" t="n">
        <v>15.7</v>
      </c>
      <c r="G326" t="n">
        <v>156.96</v>
      </c>
      <c r="H326" t="n">
        <v>2.58</v>
      </c>
      <c r="I326" t="n">
        <v>6</v>
      </c>
      <c r="J326" t="n">
        <v>213.81</v>
      </c>
      <c r="K326" t="n">
        <v>51.39</v>
      </c>
      <c r="L326" t="n">
        <v>31</v>
      </c>
      <c r="M326" t="n">
        <v>4</v>
      </c>
      <c r="N326" t="n">
        <v>46.41</v>
      </c>
      <c r="O326" t="n">
        <v>26603.52</v>
      </c>
      <c r="P326" t="n">
        <v>187.94</v>
      </c>
      <c r="Q326" t="n">
        <v>198.04</v>
      </c>
      <c r="R326" t="n">
        <v>30.36</v>
      </c>
      <c r="S326" t="n">
        <v>21.27</v>
      </c>
      <c r="T326" t="n">
        <v>1837.36</v>
      </c>
      <c r="U326" t="n">
        <v>0.7</v>
      </c>
      <c r="V326" t="n">
        <v>0.77</v>
      </c>
      <c r="W326" t="n">
        <v>0.12</v>
      </c>
      <c r="X326" t="n">
        <v>0.1</v>
      </c>
      <c r="Y326" t="n">
        <v>0.5</v>
      </c>
      <c r="Z326" t="n">
        <v>10</v>
      </c>
    </row>
    <row r="327">
      <c r="A327" t="n">
        <v>31</v>
      </c>
      <c r="B327" t="n">
        <v>85</v>
      </c>
      <c r="C327" t="inlineStr">
        <is>
          <t xml:space="preserve">CONCLUIDO	</t>
        </is>
      </c>
      <c r="D327" t="n">
        <v>5.4736</v>
      </c>
      <c r="E327" t="n">
        <v>18.27</v>
      </c>
      <c r="F327" t="n">
        <v>15.69</v>
      </c>
      <c r="G327" t="n">
        <v>156.94</v>
      </c>
      <c r="H327" t="n">
        <v>2.64</v>
      </c>
      <c r="I327" t="n">
        <v>6</v>
      </c>
      <c r="J327" t="n">
        <v>215.43</v>
      </c>
      <c r="K327" t="n">
        <v>51.39</v>
      </c>
      <c r="L327" t="n">
        <v>32</v>
      </c>
      <c r="M327" t="n">
        <v>4</v>
      </c>
      <c r="N327" t="n">
        <v>47.04</v>
      </c>
      <c r="O327" t="n">
        <v>26804.21</v>
      </c>
      <c r="P327" t="n">
        <v>187.02</v>
      </c>
      <c r="Q327" t="n">
        <v>198.04</v>
      </c>
      <c r="R327" t="n">
        <v>30.46</v>
      </c>
      <c r="S327" t="n">
        <v>21.27</v>
      </c>
      <c r="T327" t="n">
        <v>1887.48</v>
      </c>
      <c r="U327" t="n">
        <v>0.7</v>
      </c>
      <c r="V327" t="n">
        <v>0.77</v>
      </c>
      <c r="W327" t="n">
        <v>0.12</v>
      </c>
      <c r="X327" t="n">
        <v>0.1</v>
      </c>
      <c r="Y327" t="n">
        <v>0.5</v>
      </c>
      <c r="Z327" t="n">
        <v>10</v>
      </c>
    </row>
    <row r="328">
      <c r="A328" t="n">
        <v>32</v>
      </c>
      <c r="B328" t="n">
        <v>85</v>
      </c>
      <c r="C328" t="inlineStr">
        <is>
          <t xml:space="preserve">CONCLUIDO	</t>
        </is>
      </c>
      <c r="D328" t="n">
        <v>5.47</v>
      </c>
      <c r="E328" t="n">
        <v>18.28</v>
      </c>
      <c r="F328" t="n">
        <v>15.71</v>
      </c>
      <c r="G328" t="n">
        <v>157.06</v>
      </c>
      <c r="H328" t="n">
        <v>2.7</v>
      </c>
      <c r="I328" t="n">
        <v>6</v>
      </c>
      <c r="J328" t="n">
        <v>217.07</v>
      </c>
      <c r="K328" t="n">
        <v>51.39</v>
      </c>
      <c r="L328" t="n">
        <v>33</v>
      </c>
      <c r="M328" t="n">
        <v>4</v>
      </c>
      <c r="N328" t="n">
        <v>47.68</v>
      </c>
      <c r="O328" t="n">
        <v>27005.77</v>
      </c>
      <c r="P328" t="n">
        <v>185.64</v>
      </c>
      <c r="Q328" t="n">
        <v>198.04</v>
      </c>
      <c r="R328" t="n">
        <v>30.84</v>
      </c>
      <c r="S328" t="n">
        <v>21.27</v>
      </c>
      <c r="T328" t="n">
        <v>2078.44</v>
      </c>
      <c r="U328" t="n">
        <v>0.6899999999999999</v>
      </c>
      <c r="V328" t="n">
        <v>0.77</v>
      </c>
      <c r="W328" t="n">
        <v>0.12</v>
      </c>
      <c r="X328" t="n">
        <v>0.11</v>
      </c>
      <c r="Y328" t="n">
        <v>0.5</v>
      </c>
      <c r="Z328" t="n">
        <v>10</v>
      </c>
    </row>
    <row r="329">
      <c r="A329" t="n">
        <v>33</v>
      </c>
      <c r="B329" t="n">
        <v>85</v>
      </c>
      <c r="C329" t="inlineStr">
        <is>
          <t xml:space="preserve">CONCLUIDO	</t>
        </is>
      </c>
      <c r="D329" t="n">
        <v>5.4912</v>
      </c>
      <c r="E329" t="n">
        <v>18.21</v>
      </c>
      <c r="F329" t="n">
        <v>15.67</v>
      </c>
      <c r="G329" t="n">
        <v>188.03</v>
      </c>
      <c r="H329" t="n">
        <v>2.76</v>
      </c>
      <c r="I329" t="n">
        <v>5</v>
      </c>
      <c r="J329" t="n">
        <v>218.71</v>
      </c>
      <c r="K329" t="n">
        <v>51.39</v>
      </c>
      <c r="L329" t="n">
        <v>34</v>
      </c>
      <c r="M329" t="n">
        <v>3</v>
      </c>
      <c r="N329" t="n">
        <v>48.32</v>
      </c>
      <c r="O329" t="n">
        <v>27208.22</v>
      </c>
      <c r="P329" t="n">
        <v>185.55</v>
      </c>
      <c r="Q329" t="n">
        <v>198.04</v>
      </c>
      <c r="R329" t="n">
        <v>29.56</v>
      </c>
      <c r="S329" t="n">
        <v>21.27</v>
      </c>
      <c r="T329" t="n">
        <v>1442.94</v>
      </c>
      <c r="U329" t="n">
        <v>0.72</v>
      </c>
      <c r="V329" t="n">
        <v>0.77</v>
      </c>
      <c r="W329" t="n">
        <v>0.12</v>
      </c>
      <c r="X329" t="n">
        <v>0.07000000000000001</v>
      </c>
      <c r="Y329" t="n">
        <v>0.5</v>
      </c>
      <c r="Z329" t="n">
        <v>10</v>
      </c>
    </row>
    <row r="330">
      <c r="A330" t="n">
        <v>34</v>
      </c>
      <c r="B330" t="n">
        <v>85</v>
      </c>
      <c r="C330" t="inlineStr">
        <is>
          <t xml:space="preserve">CONCLUIDO	</t>
        </is>
      </c>
      <c r="D330" t="n">
        <v>5.4942</v>
      </c>
      <c r="E330" t="n">
        <v>18.2</v>
      </c>
      <c r="F330" t="n">
        <v>15.66</v>
      </c>
      <c r="G330" t="n">
        <v>187.91</v>
      </c>
      <c r="H330" t="n">
        <v>2.82</v>
      </c>
      <c r="I330" t="n">
        <v>5</v>
      </c>
      <c r="J330" t="n">
        <v>220.36</v>
      </c>
      <c r="K330" t="n">
        <v>51.39</v>
      </c>
      <c r="L330" t="n">
        <v>35</v>
      </c>
      <c r="M330" t="n">
        <v>3</v>
      </c>
      <c r="N330" t="n">
        <v>48.97</v>
      </c>
      <c r="O330" t="n">
        <v>27411.55</v>
      </c>
      <c r="P330" t="n">
        <v>186.21</v>
      </c>
      <c r="Q330" t="n">
        <v>198.04</v>
      </c>
      <c r="R330" t="n">
        <v>29.17</v>
      </c>
      <c r="S330" t="n">
        <v>21.27</v>
      </c>
      <c r="T330" t="n">
        <v>1246.69</v>
      </c>
      <c r="U330" t="n">
        <v>0.73</v>
      </c>
      <c r="V330" t="n">
        <v>0.77</v>
      </c>
      <c r="W330" t="n">
        <v>0.12</v>
      </c>
      <c r="X330" t="n">
        <v>0.07000000000000001</v>
      </c>
      <c r="Y330" t="n">
        <v>0.5</v>
      </c>
      <c r="Z330" t="n">
        <v>10</v>
      </c>
    </row>
    <row r="331">
      <c r="A331" t="n">
        <v>35</v>
      </c>
      <c r="B331" t="n">
        <v>85</v>
      </c>
      <c r="C331" t="inlineStr">
        <is>
          <t xml:space="preserve">CONCLUIDO	</t>
        </is>
      </c>
      <c r="D331" t="n">
        <v>5.4876</v>
      </c>
      <c r="E331" t="n">
        <v>18.22</v>
      </c>
      <c r="F331" t="n">
        <v>15.68</v>
      </c>
      <c r="G331" t="n">
        <v>188.17</v>
      </c>
      <c r="H331" t="n">
        <v>2.88</v>
      </c>
      <c r="I331" t="n">
        <v>5</v>
      </c>
      <c r="J331" t="n">
        <v>222.01</v>
      </c>
      <c r="K331" t="n">
        <v>51.39</v>
      </c>
      <c r="L331" t="n">
        <v>36</v>
      </c>
      <c r="M331" t="n">
        <v>3</v>
      </c>
      <c r="N331" t="n">
        <v>49.62</v>
      </c>
      <c r="O331" t="n">
        <v>27615.8</v>
      </c>
      <c r="P331" t="n">
        <v>186.88</v>
      </c>
      <c r="Q331" t="n">
        <v>198.04</v>
      </c>
      <c r="R331" t="n">
        <v>30.03</v>
      </c>
      <c r="S331" t="n">
        <v>21.27</v>
      </c>
      <c r="T331" t="n">
        <v>1679.1</v>
      </c>
      <c r="U331" t="n">
        <v>0.71</v>
      </c>
      <c r="V331" t="n">
        <v>0.77</v>
      </c>
      <c r="W331" t="n">
        <v>0.12</v>
      </c>
      <c r="X331" t="n">
        <v>0.09</v>
      </c>
      <c r="Y331" t="n">
        <v>0.5</v>
      </c>
      <c r="Z331" t="n">
        <v>10</v>
      </c>
    </row>
    <row r="332">
      <c r="A332" t="n">
        <v>36</v>
      </c>
      <c r="B332" t="n">
        <v>85</v>
      </c>
      <c r="C332" t="inlineStr">
        <is>
          <t xml:space="preserve">CONCLUIDO	</t>
        </is>
      </c>
      <c r="D332" t="n">
        <v>5.4884</v>
      </c>
      <c r="E332" t="n">
        <v>18.22</v>
      </c>
      <c r="F332" t="n">
        <v>15.68</v>
      </c>
      <c r="G332" t="n">
        <v>188.14</v>
      </c>
      <c r="H332" t="n">
        <v>2.94</v>
      </c>
      <c r="I332" t="n">
        <v>5</v>
      </c>
      <c r="J332" t="n">
        <v>223.68</v>
      </c>
      <c r="K332" t="n">
        <v>51.39</v>
      </c>
      <c r="L332" t="n">
        <v>37</v>
      </c>
      <c r="M332" t="n">
        <v>3</v>
      </c>
      <c r="N332" t="n">
        <v>50.29</v>
      </c>
      <c r="O332" t="n">
        <v>27821.09</v>
      </c>
      <c r="P332" t="n">
        <v>187.26</v>
      </c>
      <c r="Q332" t="n">
        <v>198.04</v>
      </c>
      <c r="R332" t="n">
        <v>29.99</v>
      </c>
      <c r="S332" t="n">
        <v>21.27</v>
      </c>
      <c r="T332" t="n">
        <v>1660.33</v>
      </c>
      <c r="U332" t="n">
        <v>0.71</v>
      </c>
      <c r="V332" t="n">
        <v>0.77</v>
      </c>
      <c r="W332" t="n">
        <v>0.11</v>
      </c>
      <c r="X332" t="n">
        <v>0.08</v>
      </c>
      <c r="Y332" t="n">
        <v>0.5</v>
      </c>
      <c r="Z332" t="n">
        <v>10</v>
      </c>
    </row>
    <row r="333">
      <c r="A333" t="n">
        <v>37</v>
      </c>
      <c r="B333" t="n">
        <v>85</v>
      </c>
      <c r="C333" t="inlineStr">
        <is>
          <t xml:space="preserve">CONCLUIDO	</t>
        </is>
      </c>
      <c r="D333" t="n">
        <v>5.4891</v>
      </c>
      <c r="E333" t="n">
        <v>18.22</v>
      </c>
      <c r="F333" t="n">
        <v>15.68</v>
      </c>
      <c r="G333" t="n">
        <v>188.11</v>
      </c>
      <c r="H333" t="n">
        <v>3</v>
      </c>
      <c r="I333" t="n">
        <v>5</v>
      </c>
      <c r="J333" t="n">
        <v>225.35</v>
      </c>
      <c r="K333" t="n">
        <v>51.39</v>
      </c>
      <c r="L333" t="n">
        <v>38</v>
      </c>
      <c r="M333" t="n">
        <v>3</v>
      </c>
      <c r="N333" t="n">
        <v>50.96</v>
      </c>
      <c r="O333" t="n">
        <v>28027.19</v>
      </c>
      <c r="P333" t="n">
        <v>187.7</v>
      </c>
      <c r="Q333" t="n">
        <v>198.04</v>
      </c>
      <c r="R333" t="n">
        <v>29.8</v>
      </c>
      <c r="S333" t="n">
        <v>21.27</v>
      </c>
      <c r="T333" t="n">
        <v>1562.46</v>
      </c>
      <c r="U333" t="n">
        <v>0.71</v>
      </c>
      <c r="V333" t="n">
        <v>0.77</v>
      </c>
      <c r="W333" t="n">
        <v>0.12</v>
      </c>
      <c r="X333" t="n">
        <v>0.08</v>
      </c>
      <c r="Y333" t="n">
        <v>0.5</v>
      </c>
      <c r="Z333" t="n">
        <v>10</v>
      </c>
    </row>
    <row r="334">
      <c r="A334" t="n">
        <v>38</v>
      </c>
      <c r="B334" t="n">
        <v>85</v>
      </c>
      <c r="C334" t="inlineStr">
        <is>
          <t xml:space="preserve">CONCLUIDO	</t>
        </is>
      </c>
      <c r="D334" t="n">
        <v>5.4936</v>
      </c>
      <c r="E334" t="n">
        <v>18.2</v>
      </c>
      <c r="F334" t="n">
        <v>15.66</v>
      </c>
      <c r="G334" t="n">
        <v>187.93</v>
      </c>
      <c r="H334" t="n">
        <v>3.05</v>
      </c>
      <c r="I334" t="n">
        <v>5</v>
      </c>
      <c r="J334" t="n">
        <v>227.03</v>
      </c>
      <c r="K334" t="n">
        <v>51.39</v>
      </c>
      <c r="L334" t="n">
        <v>39</v>
      </c>
      <c r="M334" t="n">
        <v>3</v>
      </c>
      <c r="N334" t="n">
        <v>51.64</v>
      </c>
      <c r="O334" t="n">
        <v>28234.24</v>
      </c>
      <c r="P334" t="n">
        <v>187.05</v>
      </c>
      <c r="Q334" t="n">
        <v>198.04</v>
      </c>
      <c r="R334" t="n">
        <v>29.31</v>
      </c>
      <c r="S334" t="n">
        <v>21.27</v>
      </c>
      <c r="T334" t="n">
        <v>1316.87</v>
      </c>
      <c r="U334" t="n">
        <v>0.73</v>
      </c>
      <c r="V334" t="n">
        <v>0.77</v>
      </c>
      <c r="W334" t="n">
        <v>0.12</v>
      </c>
      <c r="X334" t="n">
        <v>0.07000000000000001</v>
      </c>
      <c r="Y334" t="n">
        <v>0.5</v>
      </c>
      <c r="Z334" t="n">
        <v>10</v>
      </c>
    </row>
    <row r="335">
      <c r="A335" t="n">
        <v>39</v>
      </c>
      <c r="B335" t="n">
        <v>85</v>
      </c>
      <c r="C335" t="inlineStr">
        <is>
          <t xml:space="preserve">CONCLUIDO	</t>
        </is>
      </c>
      <c r="D335" t="n">
        <v>5.4876</v>
      </c>
      <c r="E335" t="n">
        <v>18.22</v>
      </c>
      <c r="F335" t="n">
        <v>15.68</v>
      </c>
      <c r="G335" t="n">
        <v>188.17</v>
      </c>
      <c r="H335" t="n">
        <v>3.11</v>
      </c>
      <c r="I335" t="n">
        <v>5</v>
      </c>
      <c r="J335" t="n">
        <v>228.71</v>
      </c>
      <c r="K335" t="n">
        <v>51.39</v>
      </c>
      <c r="L335" t="n">
        <v>40</v>
      </c>
      <c r="M335" t="n">
        <v>3</v>
      </c>
      <c r="N335" t="n">
        <v>52.32</v>
      </c>
      <c r="O335" t="n">
        <v>28442.24</v>
      </c>
      <c r="P335" t="n">
        <v>186.55</v>
      </c>
      <c r="Q335" t="n">
        <v>198.04</v>
      </c>
      <c r="R335" t="n">
        <v>29.97</v>
      </c>
      <c r="S335" t="n">
        <v>21.27</v>
      </c>
      <c r="T335" t="n">
        <v>1648.87</v>
      </c>
      <c r="U335" t="n">
        <v>0.71</v>
      </c>
      <c r="V335" t="n">
        <v>0.77</v>
      </c>
      <c r="W335" t="n">
        <v>0.12</v>
      </c>
      <c r="X335" t="n">
        <v>0.09</v>
      </c>
      <c r="Y335" t="n">
        <v>0.5</v>
      </c>
      <c r="Z335" t="n">
        <v>10</v>
      </c>
    </row>
    <row r="336">
      <c r="A336" t="n">
        <v>0</v>
      </c>
      <c r="B336" t="n">
        <v>20</v>
      </c>
      <c r="C336" t="inlineStr">
        <is>
          <t xml:space="preserve">CONCLUIDO	</t>
        </is>
      </c>
      <c r="D336" t="n">
        <v>5.1153</v>
      </c>
      <c r="E336" t="n">
        <v>19.55</v>
      </c>
      <c r="F336" t="n">
        <v>16.96</v>
      </c>
      <c r="G336" t="n">
        <v>14.75</v>
      </c>
      <c r="H336" t="n">
        <v>0.34</v>
      </c>
      <c r="I336" t="n">
        <v>69</v>
      </c>
      <c r="J336" t="n">
        <v>51.33</v>
      </c>
      <c r="K336" t="n">
        <v>24.83</v>
      </c>
      <c r="L336" t="n">
        <v>1</v>
      </c>
      <c r="M336" t="n">
        <v>67</v>
      </c>
      <c r="N336" t="n">
        <v>5.51</v>
      </c>
      <c r="O336" t="n">
        <v>6564.78</v>
      </c>
      <c r="P336" t="n">
        <v>94.39</v>
      </c>
      <c r="Q336" t="n">
        <v>198.04</v>
      </c>
      <c r="R336" t="n">
        <v>69.59999999999999</v>
      </c>
      <c r="S336" t="n">
        <v>21.27</v>
      </c>
      <c r="T336" t="n">
        <v>21144.92</v>
      </c>
      <c r="U336" t="n">
        <v>0.31</v>
      </c>
      <c r="V336" t="n">
        <v>0.72</v>
      </c>
      <c r="W336" t="n">
        <v>0.22</v>
      </c>
      <c r="X336" t="n">
        <v>1.36</v>
      </c>
      <c r="Y336" t="n">
        <v>0.5</v>
      </c>
      <c r="Z336" t="n">
        <v>10</v>
      </c>
    </row>
    <row r="337">
      <c r="A337" t="n">
        <v>1</v>
      </c>
      <c r="B337" t="n">
        <v>20</v>
      </c>
      <c r="C337" t="inlineStr">
        <is>
          <t xml:space="preserve">CONCLUIDO	</t>
        </is>
      </c>
      <c r="D337" t="n">
        <v>5.4322</v>
      </c>
      <c r="E337" t="n">
        <v>18.41</v>
      </c>
      <c r="F337" t="n">
        <v>16.26</v>
      </c>
      <c r="G337" t="n">
        <v>29.56</v>
      </c>
      <c r="H337" t="n">
        <v>0.66</v>
      </c>
      <c r="I337" t="n">
        <v>33</v>
      </c>
      <c r="J337" t="n">
        <v>52.47</v>
      </c>
      <c r="K337" t="n">
        <v>24.83</v>
      </c>
      <c r="L337" t="n">
        <v>2</v>
      </c>
      <c r="M337" t="n">
        <v>31</v>
      </c>
      <c r="N337" t="n">
        <v>5.64</v>
      </c>
      <c r="O337" t="n">
        <v>6705.1</v>
      </c>
      <c r="P337" t="n">
        <v>87.77</v>
      </c>
      <c r="Q337" t="n">
        <v>198.05</v>
      </c>
      <c r="R337" t="n">
        <v>47.93</v>
      </c>
      <c r="S337" t="n">
        <v>21.27</v>
      </c>
      <c r="T337" t="n">
        <v>10488.12</v>
      </c>
      <c r="U337" t="n">
        <v>0.44</v>
      </c>
      <c r="V337" t="n">
        <v>0.75</v>
      </c>
      <c r="W337" t="n">
        <v>0.16</v>
      </c>
      <c r="X337" t="n">
        <v>0.66</v>
      </c>
      <c r="Y337" t="n">
        <v>0.5</v>
      </c>
      <c r="Z337" t="n">
        <v>10</v>
      </c>
    </row>
    <row r="338">
      <c r="A338" t="n">
        <v>2</v>
      </c>
      <c r="B338" t="n">
        <v>20</v>
      </c>
      <c r="C338" t="inlineStr">
        <is>
          <t xml:space="preserve">CONCLUIDO	</t>
        </is>
      </c>
      <c r="D338" t="n">
        <v>5.5548</v>
      </c>
      <c r="E338" t="n">
        <v>18</v>
      </c>
      <c r="F338" t="n">
        <v>16</v>
      </c>
      <c r="G338" t="n">
        <v>45.71</v>
      </c>
      <c r="H338" t="n">
        <v>0.97</v>
      </c>
      <c r="I338" t="n">
        <v>21</v>
      </c>
      <c r="J338" t="n">
        <v>53.61</v>
      </c>
      <c r="K338" t="n">
        <v>24.83</v>
      </c>
      <c r="L338" t="n">
        <v>3</v>
      </c>
      <c r="M338" t="n">
        <v>19</v>
      </c>
      <c r="N338" t="n">
        <v>5.78</v>
      </c>
      <c r="O338" t="n">
        <v>6845.59</v>
      </c>
      <c r="P338" t="n">
        <v>83.61</v>
      </c>
      <c r="Q338" t="n">
        <v>198.05</v>
      </c>
      <c r="R338" t="n">
        <v>39.71</v>
      </c>
      <c r="S338" t="n">
        <v>21.27</v>
      </c>
      <c r="T338" t="n">
        <v>6439.61</v>
      </c>
      <c r="U338" t="n">
        <v>0.54</v>
      </c>
      <c r="V338" t="n">
        <v>0.76</v>
      </c>
      <c r="W338" t="n">
        <v>0.14</v>
      </c>
      <c r="X338" t="n">
        <v>0.4</v>
      </c>
      <c r="Y338" t="n">
        <v>0.5</v>
      </c>
      <c r="Z338" t="n">
        <v>10</v>
      </c>
    </row>
    <row r="339">
      <c r="A339" t="n">
        <v>3</v>
      </c>
      <c r="B339" t="n">
        <v>20</v>
      </c>
      <c r="C339" t="inlineStr">
        <is>
          <t xml:space="preserve">CONCLUIDO	</t>
        </is>
      </c>
      <c r="D339" t="n">
        <v>5.6056</v>
      </c>
      <c r="E339" t="n">
        <v>17.84</v>
      </c>
      <c r="F339" t="n">
        <v>15.9</v>
      </c>
      <c r="G339" t="n">
        <v>59.61</v>
      </c>
      <c r="H339" t="n">
        <v>1.27</v>
      </c>
      <c r="I339" t="n">
        <v>16</v>
      </c>
      <c r="J339" t="n">
        <v>54.75</v>
      </c>
      <c r="K339" t="n">
        <v>24.83</v>
      </c>
      <c r="L339" t="n">
        <v>4</v>
      </c>
      <c r="M339" t="n">
        <v>14</v>
      </c>
      <c r="N339" t="n">
        <v>5.92</v>
      </c>
      <c r="O339" t="n">
        <v>6986.39</v>
      </c>
      <c r="P339" t="n">
        <v>80</v>
      </c>
      <c r="Q339" t="n">
        <v>198.04</v>
      </c>
      <c r="R339" t="n">
        <v>36.67</v>
      </c>
      <c r="S339" t="n">
        <v>21.27</v>
      </c>
      <c r="T339" t="n">
        <v>4942.77</v>
      </c>
      <c r="U339" t="n">
        <v>0.58</v>
      </c>
      <c r="V339" t="n">
        <v>0.76</v>
      </c>
      <c r="W339" t="n">
        <v>0.13</v>
      </c>
      <c r="X339" t="n">
        <v>0.3</v>
      </c>
      <c r="Y339" t="n">
        <v>0.5</v>
      </c>
      <c r="Z339" t="n">
        <v>10</v>
      </c>
    </row>
    <row r="340">
      <c r="A340" t="n">
        <v>4</v>
      </c>
      <c r="B340" t="n">
        <v>20</v>
      </c>
      <c r="C340" t="inlineStr">
        <is>
          <t xml:space="preserve">CONCLUIDO	</t>
        </is>
      </c>
      <c r="D340" t="n">
        <v>5.6436</v>
      </c>
      <c r="E340" t="n">
        <v>17.72</v>
      </c>
      <c r="F340" t="n">
        <v>15.82</v>
      </c>
      <c r="G340" t="n">
        <v>79.12</v>
      </c>
      <c r="H340" t="n">
        <v>1.55</v>
      </c>
      <c r="I340" t="n">
        <v>12</v>
      </c>
      <c r="J340" t="n">
        <v>55.89</v>
      </c>
      <c r="K340" t="n">
        <v>24.83</v>
      </c>
      <c r="L340" t="n">
        <v>5</v>
      </c>
      <c r="M340" t="n">
        <v>9</v>
      </c>
      <c r="N340" t="n">
        <v>6.07</v>
      </c>
      <c r="O340" t="n">
        <v>7127.49</v>
      </c>
      <c r="P340" t="n">
        <v>75.98</v>
      </c>
      <c r="Q340" t="n">
        <v>198.04</v>
      </c>
      <c r="R340" t="n">
        <v>34.37</v>
      </c>
      <c r="S340" t="n">
        <v>21.27</v>
      </c>
      <c r="T340" t="n">
        <v>3814.14</v>
      </c>
      <c r="U340" t="n">
        <v>0.62</v>
      </c>
      <c r="V340" t="n">
        <v>0.77</v>
      </c>
      <c r="W340" t="n">
        <v>0.13</v>
      </c>
      <c r="X340" t="n">
        <v>0.23</v>
      </c>
      <c r="Y340" t="n">
        <v>0.5</v>
      </c>
      <c r="Z340" t="n">
        <v>10</v>
      </c>
    </row>
    <row r="341">
      <c r="A341" t="n">
        <v>5</v>
      </c>
      <c r="B341" t="n">
        <v>20</v>
      </c>
      <c r="C341" t="inlineStr">
        <is>
          <t xml:space="preserve">CONCLUIDO	</t>
        </is>
      </c>
      <c r="D341" t="n">
        <v>5.6525</v>
      </c>
      <c r="E341" t="n">
        <v>17.69</v>
      </c>
      <c r="F341" t="n">
        <v>15.81</v>
      </c>
      <c r="G341" t="n">
        <v>86.23</v>
      </c>
      <c r="H341" t="n">
        <v>1.82</v>
      </c>
      <c r="I341" t="n">
        <v>11</v>
      </c>
      <c r="J341" t="n">
        <v>57.04</v>
      </c>
      <c r="K341" t="n">
        <v>24.83</v>
      </c>
      <c r="L341" t="n">
        <v>6</v>
      </c>
      <c r="M341" t="n">
        <v>1</v>
      </c>
      <c r="N341" t="n">
        <v>6.21</v>
      </c>
      <c r="O341" t="n">
        <v>7268.89</v>
      </c>
      <c r="P341" t="n">
        <v>75.86</v>
      </c>
      <c r="Q341" t="n">
        <v>198.04</v>
      </c>
      <c r="R341" t="n">
        <v>33.63</v>
      </c>
      <c r="S341" t="n">
        <v>21.27</v>
      </c>
      <c r="T341" t="n">
        <v>3446.95</v>
      </c>
      <c r="U341" t="n">
        <v>0.63</v>
      </c>
      <c r="V341" t="n">
        <v>0.77</v>
      </c>
      <c r="W341" t="n">
        <v>0.14</v>
      </c>
      <c r="X341" t="n">
        <v>0.21</v>
      </c>
      <c r="Y341" t="n">
        <v>0.5</v>
      </c>
      <c r="Z341" t="n">
        <v>10</v>
      </c>
    </row>
    <row r="342">
      <c r="A342" t="n">
        <v>6</v>
      </c>
      <c r="B342" t="n">
        <v>20</v>
      </c>
      <c r="C342" t="inlineStr">
        <is>
          <t xml:space="preserve">CONCLUIDO	</t>
        </is>
      </c>
      <c r="D342" t="n">
        <v>5.6526</v>
      </c>
      <c r="E342" t="n">
        <v>17.69</v>
      </c>
      <c r="F342" t="n">
        <v>15.81</v>
      </c>
      <c r="G342" t="n">
        <v>86.23</v>
      </c>
      <c r="H342" t="n">
        <v>2.09</v>
      </c>
      <c r="I342" t="n">
        <v>11</v>
      </c>
      <c r="J342" t="n">
        <v>58.19</v>
      </c>
      <c r="K342" t="n">
        <v>24.83</v>
      </c>
      <c r="L342" t="n">
        <v>7</v>
      </c>
      <c r="M342" t="n">
        <v>0</v>
      </c>
      <c r="N342" t="n">
        <v>6.36</v>
      </c>
      <c r="O342" t="n">
        <v>7410.59</v>
      </c>
      <c r="P342" t="n">
        <v>77.3</v>
      </c>
      <c r="Q342" t="n">
        <v>198.04</v>
      </c>
      <c r="R342" t="n">
        <v>33.58</v>
      </c>
      <c r="S342" t="n">
        <v>21.27</v>
      </c>
      <c r="T342" t="n">
        <v>3421.72</v>
      </c>
      <c r="U342" t="n">
        <v>0.63</v>
      </c>
      <c r="V342" t="n">
        <v>0.77</v>
      </c>
      <c r="W342" t="n">
        <v>0.14</v>
      </c>
      <c r="X342" t="n">
        <v>0.21</v>
      </c>
      <c r="Y342" t="n">
        <v>0.5</v>
      </c>
      <c r="Z342" t="n">
        <v>10</v>
      </c>
    </row>
    <row r="343">
      <c r="A343" t="n">
        <v>0</v>
      </c>
      <c r="B343" t="n">
        <v>65</v>
      </c>
      <c r="C343" t="inlineStr">
        <is>
          <t xml:space="preserve">CONCLUIDO	</t>
        </is>
      </c>
      <c r="D343" t="n">
        <v>4.0461</v>
      </c>
      <c r="E343" t="n">
        <v>24.72</v>
      </c>
      <c r="F343" t="n">
        <v>18.56</v>
      </c>
      <c r="G343" t="n">
        <v>7.63</v>
      </c>
      <c r="H343" t="n">
        <v>0.13</v>
      </c>
      <c r="I343" t="n">
        <v>146</v>
      </c>
      <c r="J343" t="n">
        <v>133.21</v>
      </c>
      <c r="K343" t="n">
        <v>46.47</v>
      </c>
      <c r="L343" t="n">
        <v>1</v>
      </c>
      <c r="M343" t="n">
        <v>144</v>
      </c>
      <c r="N343" t="n">
        <v>20.75</v>
      </c>
      <c r="O343" t="n">
        <v>16663.42</v>
      </c>
      <c r="P343" t="n">
        <v>201.75</v>
      </c>
      <c r="Q343" t="n">
        <v>198.05</v>
      </c>
      <c r="R343" t="n">
        <v>119.89</v>
      </c>
      <c r="S343" t="n">
        <v>21.27</v>
      </c>
      <c r="T343" t="n">
        <v>45905.36</v>
      </c>
      <c r="U343" t="n">
        <v>0.18</v>
      </c>
      <c r="V343" t="n">
        <v>0.65</v>
      </c>
      <c r="W343" t="n">
        <v>0.34</v>
      </c>
      <c r="X343" t="n">
        <v>2.97</v>
      </c>
      <c r="Y343" t="n">
        <v>0.5</v>
      </c>
      <c r="Z343" t="n">
        <v>10</v>
      </c>
    </row>
    <row r="344">
      <c r="A344" t="n">
        <v>1</v>
      </c>
      <c r="B344" t="n">
        <v>65</v>
      </c>
      <c r="C344" t="inlineStr">
        <is>
          <t xml:space="preserve">CONCLUIDO	</t>
        </is>
      </c>
      <c r="D344" t="n">
        <v>4.7802</v>
      </c>
      <c r="E344" t="n">
        <v>20.92</v>
      </c>
      <c r="F344" t="n">
        <v>16.92</v>
      </c>
      <c r="G344" t="n">
        <v>15.15</v>
      </c>
      <c r="H344" t="n">
        <v>0.26</v>
      </c>
      <c r="I344" t="n">
        <v>67</v>
      </c>
      <c r="J344" t="n">
        <v>134.55</v>
      </c>
      <c r="K344" t="n">
        <v>46.47</v>
      </c>
      <c r="L344" t="n">
        <v>2</v>
      </c>
      <c r="M344" t="n">
        <v>65</v>
      </c>
      <c r="N344" t="n">
        <v>21.09</v>
      </c>
      <c r="O344" t="n">
        <v>16828.84</v>
      </c>
      <c r="P344" t="n">
        <v>182.95</v>
      </c>
      <c r="Q344" t="n">
        <v>198.06</v>
      </c>
      <c r="R344" t="n">
        <v>68.34999999999999</v>
      </c>
      <c r="S344" t="n">
        <v>21.27</v>
      </c>
      <c r="T344" t="n">
        <v>20530.24</v>
      </c>
      <c r="U344" t="n">
        <v>0.31</v>
      </c>
      <c r="V344" t="n">
        <v>0.72</v>
      </c>
      <c r="W344" t="n">
        <v>0.21</v>
      </c>
      <c r="X344" t="n">
        <v>1.32</v>
      </c>
      <c r="Y344" t="n">
        <v>0.5</v>
      </c>
      <c r="Z344" t="n">
        <v>10</v>
      </c>
    </row>
    <row r="345">
      <c r="A345" t="n">
        <v>2</v>
      </c>
      <c r="B345" t="n">
        <v>65</v>
      </c>
      <c r="C345" t="inlineStr">
        <is>
          <t xml:space="preserve">CONCLUIDO	</t>
        </is>
      </c>
      <c r="D345" t="n">
        <v>5.0415</v>
      </c>
      <c r="E345" t="n">
        <v>19.84</v>
      </c>
      <c r="F345" t="n">
        <v>16.46</v>
      </c>
      <c r="G345" t="n">
        <v>22.44</v>
      </c>
      <c r="H345" t="n">
        <v>0.39</v>
      </c>
      <c r="I345" t="n">
        <v>44</v>
      </c>
      <c r="J345" t="n">
        <v>135.9</v>
      </c>
      <c r="K345" t="n">
        <v>46.47</v>
      </c>
      <c r="L345" t="n">
        <v>3</v>
      </c>
      <c r="M345" t="n">
        <v>42</v>
      </c>
      <c r="N345" t="n">
        <v>21.43</v>
      </c>
      <c r="O345" t="n">
        <v>16994.64</v>
      </c>
      <c r="P345" t="n">
        <v>177.22</v>
      </c>
      <c r="Q345" t="n">
        <v>198.04</v>
      </c>
      <c r="R345" t="n">
        <v>54.3</v>
      </c>
      <c r="S345" t="n">
        <v>21.27</v>
      </c>
      <c r="T345" t="n">
        <v>13615.61</v>
      </c>
      <c r="U345" t="n">
        <v>0.39</v>
      </c>
      <c r="V345" t="n">
        <v>0.74</v>
      </c>
      <c r="W345" t="n">
        <v>0.17</v>
      </c>
      <c r="X345" t="n">
        <v>0.86</v>
      </c>
      <c r="Y345" t="n">
        <v>0.5</v>
      </c>
      <c r="Z345" t="n">
        <v>10</v>
      </c>
    </row>
    <row r="346">
      <c r="A346" t="n">
        <v>3</v>
      </c>
      <c r="B346" t="n">
        <v>65</v>
      </c>
      <c r="C346" t="inlineStr">
        <is>
          <t xml:space="preserve">CONCLUIDO	</t>
        </is>
      </c>
      <c r="D346" t="n">
        <v>5.1726</v>
      </c>
      <c r="E346" t="n">
        <v>19.33</v>
      </c>
      <c r="F346" t="n">
        <v>16.25</v>
      </c>
      <c r="G346" t="n">
        <v>29.55</v>
      </c>
      <c r="H346" t="n">
        <v>0.52</v>
      </c>
      <c r="I346" t="n">
        <v>33</v>
      </c>
      <c r="J346" t="n">
        <v>137.25</v>
      </c>
      <c r="K346" t="n">
        <v>46.47</v>
      </c>
      <c r="L346" t="n">
        <v>4</v>
      </c>
      <c r="M346" t="n">
        <v>31</v>
      </c>
      <c r="N346" t="n">
        <v>21.78</v>
      </c>
      <c r="O346" t="n">
        <v>17160.92</v>
      </c>
      <c r="P346" t="n">
        <v>174.2</v>
      </c>
      <c r="Q346" t="n">
        <v>198.04</v>
      </c>
      <c r="R346" t="n">
        <v>47.97</v>
      </c>
      <c r="S346" t="n">
        <v>21.27</v>
      </c>
      <c r="T346" t="n">
        <v>10508.57</v>
      </c>
      <c r="U346" t="n">
        <v>0.44</v>
      </c>
      <c r="V346" t="n">
        <v>0.75</v>
      </c>
      <c r="W346" t="n">
        <v>0.16</v>
      </c>
      <c r="X346" t="n">
        <v>0.66</v>
      </c>
      <c r="Y346" t="n">
        <v>0.5</v>
      </c>
      <c r="Z346" t="n">
        <v>10</v>
      </c>
    </row>
    <row r="347">
      <c r="A347" t="n">
        <v>4</v>
      </c>
      <c r="B347" t="n">
        <v>65</v>
      </c>
      <c r="C347" t="inlineStr">
        <is>
          <t xml:space="preserve">CONCLUIDO	</t>
        </is>
      </c>
      <c r="D347" t="n">
        <v>5.2658</v>
      </c>
      <c r="E347" t="n">
        <v>18.99</v>
      </c>
      <c r="F347" t="n">
        <v>16.1</v>
      </c>
      <c r="G347" t="n">
        <v>37.16</v>
      </c>
      <c r="H347" t="n">
        <v>0.64</v>
      </c>
      <c r="I347" t="n">
        <v>26</v>
      </c>
      <c r="J347" t="n">
        <v>138.6</v>
      </c>
      <c r="K347" t="n">
        <v>46.47</v>
      </c>
      <c r="L347" t="n">
        <v>5</v>
      </c>
      <c r="M347" t="n">
        <v>24</v>
      </c>
      <c r="N347" t="n">
        <v>22.13</v>
      </c>
      <c r="O347" t="n">
        <v>17327.69</v>
      </c>
      <c r="P347" t="n">
        <v>171.97</v>
      </c>
      <c r="Q347" t="n">
        <v>198.05</v>
      </c>
      <c r="R347" t="n">
        <v>43.13</v>
      </c>
      <c r="S347" t="n">
        <v>21.27</v>
      </c>
      <c r="T347" t="n">
        <v>8125.13</v>
      </c>
      <c r="U347" t="n">
        <v>0.49</v>
      </c>
      <c r="V347" t="n">
        <v>0.75</v>
      </c>
      <c r="W347" t="n">
        <v>0.15</v>
      </c>
      <c r="X347" t="n">
        <v>0.51</v>
      </c>
      <c r="Y347" t="n">
        <v>0.5</v>
      </c>
      <c r="Z347" t="n">
        <v>10</v>
      </c>
    </row>
    <row r="348">
      <c r="A348" t="n">
        <v>5</v>
      </c>
      <c r="B348" t="n">
        <v>65</v>
      </c>
      <c r="C348" t="inlineStr">
        <is>
          <t xml:space="preserve">CONCLUIDO	</t>
        </is>
      </c>
      <c r="D348" t="n">
        <v>5.3203</v>
      </c>
      <c r="E348" t="n">
        <v>18.8</v>
      </c>
      <c r="F348" t="n">
        <v>16.02</v>
      </c>
      <c r="G348" t="n">
        <v>43.68</v>
      </c>
      <c r="H348" t="n">
        <v>0.76</v>
      </c>
      <c r="I348" t="n">
        <v>22</v>
      </c>
      <c r="J348" t="n">
        <v>139.95</v>
      </c>
      <c r="K348" t="n">
        <v>46.47</v>
      </c>
      <c r="L348" t="n">
        <v>6</v>
      </c>
      <c r="M348" t="n">
        <v>20</v>
      </c>
      <c r="N348" t="n">
        <v>22.49</v>
      </c>
      <c r="O348" t="n">
        <v>17494.97</v>
      </c>
      <c r="P348" t="n">
        <v>170.54</v>
      </c>
      <c r="Q348" t="n">
        <v>198.04</v>
      </c>
      <c r="R348" t="n">
        <v>40.36</v>
      </c>
      <c r="S348" t="n">
        <v>21.27</v>
      </c>
      <c r="T348" t="n">
        <v>6757.68</v>
      </c>
      <c r="U348" t="n">
        <v>0.53</v>
      </c>
      <c r="V348" t="n">
        <v>0.76</v>
      </c>
      <c r="W348" t="n">
        <v>0.15</v>
      </c>
      <c r="X348" t="n">
        <v>0.42</v>
      </c>
      <c r="Y348" t="n">
        <v>0.5</v>
      </c>
      <c r="Z348" t="n">
        <v>10</v>
      </c>
    </row>
    <row r="349">
      <c r="A349" t="n">
        <v>6</v>
      </c>
      <c r="B349" t="n">
        <v>65</v>
      </c>
      <c r="C349" t="inlineStr">
        <is>
          <t xml:space="preserve">CONCLUIDO	</t>
        </is>
      </c>
      <c r="D349" t="n">
        <v>5.3671</v>
      </c>
      <c r="E349" t="n">
        <v>18.63</v>
      </c>
      <c r="F349" t="n">
        <v>15.93</v>
      </c>
      <c r="G349" t="n">
        <v>50.32</v>
      </c>
      <c r="H349" t="n">
        <v>0.88</v>
      </c>
      <c r="I349" t="n">
        <v>19</v>
      </c>
      <c r="J349" t="n">
        <v>141.31</v>
      </c>
      <c r="K349" t="n">
        <v>46.47</v>
      </c>
      <c r="L349" t="n">
        <v>7</v>
      </c>
      <c r="M349" t="n">
        <v>17</v>
      </c>
      <c r="N349" t="n">
        <v>22.85</v>
      </c>
      <c r="O349" t="n">
        <v>17662.75</v>
      </c>
      <c r="P349" t="n">
        <v>168.69</v>
      </c>
      <c r="Q349" t="n">
        <v>198.05</v>
      </c>
      <c r="R349" t="n">
        <v>37.45</v>
      </c>
      <c r="S349" t="n">
        <v>21.27</v>
      </c>
      <c r="T349" t="n">
        <v>5318.35</v>
      </c>
      <c r="U349" t="n">
        <v>0.57</v>
      </c>
      <c r="V349" t="n">
        <v>0.76</v>
      </c>
      <c r="W349" t="n">
        <v>0.14</v>
      </c>
      <c r="X349" t="n">
        <v>0.34</v>
      </c>
      <c r="Y349" t="n">
        <v>0.5</v>
      </c>
      <c r="Z349" t="n">
        <v>10</v>
      </c>
    </row>
    <row r="350">
      <c r="A350" t="n">
        <v>7</v>
      </c>
      <c r="B350" t="n">
        <v>65</v>
      </c>
      <c r="C350" t="inlineStr">
        <is>
          <t xml:space="preserve">CONCLUIDO	</t>
        </is>
      </c>
      <c r="D350" t="n">
        <v>5.4009</v>
      </c>
      <c r="E350" t="n">
        <v>18.52</v>
      </c>
      <c r="F350" t="n">
        <v>15.9</v>
      </c>
      <c r="G350" t="n">
        <v>59.62</v>
      </c>
      <c r="H350" t="n">
        <v>0.99</v>
      </c>
      <c r="I350" t="n">
        <v>16</v>
      </c>
      <c r="J350" t="n">
        <v>142.68</v>
      </c>
      <c r="K350" t="n">
        <v>46.47</v>
      </c>
      <c r="L350" t="n">
        <v>8</v>
      </c>
      <c r="M350" t="n">
        <v>14</v>
      </c>
      <c r="N350" t="n">
        <v>23.21</v>
      </c>
      <c r="O350" t="n">
        <v>17831.04</v>
      </c>
      <c r="P350" t="n">
        <v>167.57</v>
      </c>
      <c r="Q350" t="n">
        <v>198.05</v>
      </c>
      <c r="R350" t="n">
        <v>36.85</v>
      </c>
      <c r="S350" t="n">
        <v>21.27</v>
      </c>
      <c r="T350" t="n">
        <v>5034.69</v>
      </c>
      <c r="U350" t="n">
        <v>0.58</v>
      </c>
      <c r="V350" t="n">
        <v>0.76</v>
      </c>
      <c r="W350" t="n">
        <v>0.13</v>
      </c>
      <c r="X350" t="n">
        <v>0.31</v>
      </c>
      <c r="Y350" t="n">
        <v>0.5</v>
      </c>
      <c r="Z350" t="n">
        <v>10</v>
      </c>
    </row>
    <row r="351">
      <c r="A351" t="n">
        <v>8</v>
      </c>
      <c r="B351" t="n">
        <v>65</v>
      </c>
      <c r="C351" t="inlineStr">
        <is>
          <t xml:space="preserve">CONCLUIDO	</t>
        </is>
      </c>
      <c r="D351" t="n">
        <v>5.4131</v>
      </c>
      <c r="E351" t="n">
        <v>18.47</v>
      </c>
      <c r="F351" t="n">
        <v>15.88</v>
      </c>
      <c r="G351" t="n">
        <v>63.54</v>
      </c>
      <c r="H351" t="n">
        <v>1.11</v>
      </c>
      <c r="I351" t="n">
        <v>15</v>
      </c>
      <c r="J351" t="n">
        <v>144.05</v>
      </c>
      <c r="K351" t="n">
        <v>46.47</v>
      </c>
      <c r="L351" t="n">
        <v>9</v>
      </c>
      <c r="M351" t="n">
        <v>13</v>
      </c>
      <c r="N351" t="n">
        <v>23.58</v>
      </c>
      <c r="O351" t="n">
        <v>17999.83</v>
      </c>
      <c r="P351" t="n">
        <v>166.42</v>
      </c>
      <c r="Q351" t="n">
        <v>198.04</v>
      </c>
      <c r="R351" t="n">
        <v>36.39</v>
      </c>
      <c r="S351" t="n">
        <v>21.27</v>
      </c>
      <c r="T351" t="n">
        <v>4806.71</v>
      </c>
      <c r="U351" t="n">
        <v>0.58</v>
      </c>
      <c r="V351" t="n">
        <v>0.76</v>
      </c>
      <c r="W351" t="n">
        <v>0.13</v>
      </c>
      <c r="X351" t="n">
        <v>0.29</v>
      </c>
      <c r="Y351" t="n">
        <v>0.5</v>
      </c>
      <c r="Z351" t="n">
        <v>10</v>
      </c>
    </row>
    <row r="352">
      <c r="A352" t="n">
        <v>9</v>
      </c>
      <c r="B352" t="n">
        <v>65</v>
      </c>
      <c r="C352" t="inlineStr">
        <is>
          <t xml:space="preserve">CONCLUIDO	</t>
        </is>
      </c>
      <c r="D352" t="n">
        <v>5.4451</v>
      </c>
      <c r="E352" t="n">
        <v>18.36</v>
      </c>
      <c r="F352" t="n">
        <v>15.83</v>
      </c>
      <c r="G352" t="n">
        <v>73.06999999999999</v>
      </c>
      <c r="H352" t="n">
        <v>1.22</v>
      </c>
      <c r="I352" t="n">
        <v>13</v>
      </c>
      <c r="J352" t="n">
        <v>145.42</v>
      </c>
      <c r="K352" t="n">
        <v>46.47</v>
      </c>
      <c r="L352" t="n">
        <v>10</v>
      </c>
      <c r="M352" t="n">
        <v>11</v>
      </c>
      <c r="N352" t="n">
        <v>23.95</v>
      </c>
      <c r="O352" t="n">
        <v>18169.15</v>
      </c>
      <c r="P352" t="n">
        <v>165.52</v>
      </c>
      <c r="Q352" t="n">
        <v>198.04</v>
      </c>
      <c r="R352" t="n">
        <v>34.59</v>
      </c>
      <c r="S352" t="n">
        <v>21.27</v>
      </c>
      <c r="T352" t="n">
        <v>3916.94</v>
      </c>
      <c r="U352" t="n">
        <v>0.61</v>
      </c>
      <c r="V352" t="n">
        <v>0.77</v>
      </c>
      <c r="W352" t="n">
        <v>0.13</v>
      </c>
      <c r="X352" t="n">
        <v>0.24</v>
      </c>
      <c r="Y352" t="n">
        <v>0.5</v>
      </c>
      <c r="Z352" t="n">
        <v>10</v>
      </c>
    </row>
    <row r="353">
      <c r="A353" t="n">
        <v>10</v>
      </c>
      <c r="B353" t="n">
        <v>65</v>
      </c>
      <c r="C353" t="inlineStr">
        <is>
          <t xml:space="preserve">CONCLUIDO	</t>
        </is>
      </c>
      <c r="D353" t="n">
        <v>5.4565</v>
      </c>
      <c r="E353" t="n">
        <v>18.33</v>
      </c>
      <c r="F353" t="n">
        <v>15.82</v>
      </c>
      <c r="G353" t="n">
        <v>79.09999999999999</v>
      </c>
      <c r="H353" t="n">
        <v>1.33</v>
      </c>
      <c r="I353" t="n">
        <v>12</v>
      </c>
      <c r="J353" t="n">
        <v>146.8</v>
      </c>
      <c r="K353" t="n">
        <v>46.47</v>
      </c>
      <c r="L353" t="n">
        <v>11</v>
      </c>
      <c r="M353" t="n">
        <v>10</v>
      </c>
      <c r="N353" t="n">
        <v>24.33</v>
      </c>
      <c r="O353" t="n">
        <v>18338.99</v>
      </c>
      <c r="P353" t="n">
        <v>164.46</v>
      </c>
      <c r="Q353" t="n">
        <v>198.04</v>
      </c>
      <c r="R353" t="n">
        <v>34.4</v>
      </c>
      <c r="S353" t="n">
        <v>21.27</v>
      </c>
      <c r="T353" t="n">
        <v>3829.41</v>
      </c>
      <c r="U353" t="n">
        <v>0.62</v>
      </c>
      <c r="V353" t="n">
        <v>0.77</v>
      </c>
      <c r="W353" t="n">
        <v>0.12</v>
      </c>
      <c r="X353" t="n">
        <v>0.23</v>
      </c>
      <c r="Y353" t="n">
        <v>0.5</v>
      </c>
      <c r="Z353" t="n">
        <v>10</v>
      </c>
    </row>
    <row r="354">
      <c r="A354" t="n">
        <v>11</v>
      </c>
      <c r="B354" t="n">
        <v>65</v>
      </c>
      <c r="C354" t="inlineStr">
        <is>
          <t xml:space="preserve">CONCLUIDO	</t>
        </is>
      </c>
      <c r="D354" t="n">
        <v>5.4721</v>
      </c>
      <c r="E354" t="n">
        <v>18.27</v>
      </c>
      <c r="F354" t="n">
        <v>15.79</v>
      </c>
      <c r="G354" t="n">
        <v>86.15000000000001</v>
      </c>
      <c r="H354" t="n">
        <v>1.43</v>
      </c>
      <c r="I354" t="n">
        <v>11</v>
      </c>
      <c r="J354" t="n">
        <v>148.18</v>
      </c>
      <c r="K354" t="n">
        <v>46.47</v>
      </c>
      <c r="L354" t="n">
        <v>12</v>
      </c>
      <c r="M354" t="n">
        <v>9</v>
      </c>
      <c r="N354" t="n">
        <v>24.71</v>
      </c>
      <c r="O354" t="n">
        <v>18509.36</v>
      </c>
      <c r="P354" t="n">
        <v>163.43</v>
      </c>
      <c r="Q354" t="n">
        <v>198.04</v>
      </c>
      <c r="R354" t="n">
        <v>33.5</v>
      </c>
      <c r="S354" t="n">
        <v>21.27</v>
      </c>
      <c r="T354" t="n">
        <v>3383.72</v>
      </c>
      <c r="U354" t="n">
        <v>0.63</v>
      </c>
      <c r="V354" t="n">
        <v>0.77</v>
      </c>
      <c r="W354" t="n">
        <v>0.13</v>
      </c>
      <c r="X354" t="n">
        <v>0.2</v>
      </c>
      <c r="Y354" t="n">
        <v>0.5</v>
      </c>
      <c r="Z354" t="n">
        <v>10</v>
      </c>
    </row>
    <row r="355">
      <c r="A355" t="n">
        <v>12</v>
      </c>
      <c r="B355" t="n">
        <v>65</v>
      </c>
      <c r="C355" t="inlineStr">
        <is>
          <t xml:space="preserve">CONCLUIDO	</t>
        </is>
      </c>
      <c r="D355" t="n">
        <v>5.487</v>
      </c>
      <c r="E355" t="n">
        <v>18.23</v>
      </c>
      <c r="F355" t="n">
        <v>15.77</v>
      </c>
      <c r="G355" t="n">
        <v>94.64</v>
      </c>
      <c r="H355" t="n">
        <v>1.54</v>
      </c>
      <c r="I355" t="n">
        <v>10</v>
      </c>
      <c r="J355" t="n">
        <v>149.56</v>
      </c>
      <c r="K355" t="n">
        <v>46.47</v>
      </c>
      <c r="L355" t="n">
        <v>13</v>
      </c>
      <c r="M355" t="n">
        <v>8</v>
      </c>
      <c r="N355" t="n">
        <v>25.1</v>
      </c>
      <c r="O355" t="n">
        <v>18680.25</v>
      </c>
      <c r="P355" t="n">
        <v>162.55</v>
      </c>
      <c r="Q355" t="n">
        <v>198.04</v>
      </c>
      <c r="R355" t="n">
        <v>32.78</v>
      </c>
      <c r="S355" t="n">
        <v>21.27</v>
      </c>
      <c r="T355" t="n">
        <v>3027.46</v>
      </c>
      <c r="U355" t="n">
        <v>0.65</v>
      </c>
      <c r="V355" t="n">
        <v>0.77</v>
      </c>
      <c r="W355" t="n">
        <v>0.12</v>
      </c>
      <c r="X355" t="n">
        <v>0.18</v>
      </c>
      <c r="Y355" t="n">
        <v>0.5</v>
      </c>
      <c r="Z355" t="n">
        <v>10</v>
      </c>
    </row>
    <row r="356">
      <c r="A356" t="n">
        <v>13</v>
      </c>
      <c r="B356" t="n">
        <v>65</v>
      </c>
      <c r="C356" t="inlineStr">
        <is>
          <t xml:space="preserve">CONCLUIDO	</t>
        </is>
      </c>
      <c r="D356" t="n">
        <v>5.4835</v>
      </c>
      <c r="E356" t="n">
        <v>18.24</v>
      </c>
      <c r="F356" t="n">
        <v>15.78</v>
      </c>
      <c r="G356" t="n">
        <v>94.7</v>
      </c>
      <c r="H356" t="n">
        <v>1.64</v>
      </c>
      <c r="I356" t="n">
        <v>10</v>
      </c>
      <c r="J356" t="n">
        <v>150.95</v>
      </c>
      <c r="K356" t="n">
        <v>46.47</v>
      </c>
      <c r="L356" t="n">
        <v>14</v>
      </c>
      <c r="M356" t="n">
        <v>8</v>
      </c>
      <c r="N356" t="n">
        <v>25.49</v>
      </c>
      <c r="O356" t="n">
        <v>18851.69</v>
      </c>
      <c r="P356" t="n">
        <v>162.34</v>
      </c>
      <c r="Q356" t="n">
        <v>198.05</v>
      </c>
      <c r="R356" t="n">
        <v>33.38</v>
      </c>
      <c r="S356" t="n">
        <v>21.27</v>
      </c>
      <c r="T356" t="n">
        <v>3325.65</v>
      </c>
      <c r="U356" t="n">
        <v>0.64</v>
      </c>
      <c r="V356" t="n">
        <v>0.77</v>
      </c>
      <c r="W356" t="n">
        <v>0.12</v>
      </c>
      <c r="X356" t="n">
        <v>0.19</v>
      </c>
      <c r="Y356" t="n">
        <v>0.5</v>
      </c>
      <c r="Z356" t="n">
        <v>10</v>
      </c>
    </row>
    <row r="357">
      <c r="A357" t="n">
        <v>14</v>
      </c>
      <c r="B357" t="n">
        <v>65</v>
      </c>
      <c r="C357" t="inlineStr">
        <is>
          <t xml:space="preserve">CONCLUIDO	</t>
        </is>
      </c>
      <c r="D357" t="n">
        <v>5.499</v>
      </c>
      <c r="E357" t="n">
        <v>18.19</v>
      </c>
      <c r="F357" t="n">
        <v>15.76</v>
      </c>
      <c r="G357" t="n">
        <v>105.07</v>
      </c>
      <c r="H357" t="n">
        <v>1.74</v>
      </c>
      <c r="I357" t="n">
        <v>9</v>
      </c>
      <c r="J357" t="n">
        <v>152.35</v>
      </c>
      <c r="K357" t="n">
        <v>46.47</v>
      </c>
      <c r="L357" t="n">
        <v>15</v>
      </c>
      <c r="M357" t="n">
        <v>7</v>
      </c>
      <c r="N357" t="n">
        <v>25.88</v>
      </c>
      <c r="O357" t="n">
        <v>19023.66</v>
      </c>
      <c r="P357" t="n">
        <v>161.4</v>
      </c>
      <c r="Q357" t="n">
        <v>198.05</v>
      </c>
      <c r="R357" t="n">
        <v>32.44</v>
      </c>
      <c r="S357" t="n">
        <v>21.27</v>
      </c>
      <c r="T357" t="n">
        <v>2862.27</v>
      </c>
      <c r="U357" t="n">
        <v>0.66</v>
      </c>
      <c r="V357" t="n">
        <v>0.77</v>
      </c>
      <c r="W357" t="n">
        <v>0.12</v>
      </c>
      <c r="X357" t="n">
        <v>0.17</v>
      </c>
      <c r="Y357" t="n">
        <v>0.5</v>
      </c>
      <c r="Z357" t="n">
        <v>10</v>
      </c>
    </row>
    <row r="358">
      <c r="A358" t="n">
        <v>15</v>
      </c>
      <c r="B358" t="n">
        <v>65</v>
      </c>
      <c r="C358" t="inlineStr">
        <is>
          <t xml:space="preserve">CONCLUIDO	</t>
        </is>
      </c>
      <c r="D358" t="n">
        <v>5.5007</v>
      </c>
      <c r="E358" t="n">
        <v>18.18</v>
      </c>
      <c r="F358" t="n">
        <v>15.75</v>
      </c>
      <c r="G358" t="n">
        <v>105.03</v>
      </c>
      <c r="H358" t="n">
        <v>1.84</v>
      </c>
      <c r="I358" t="n">
        <v>9</v>
      </c>
      <c r="J358" t="n">
        <v>153.75</v>
      </c>
      <c r="K358" t="n">
        <v>46.47</v>
      </c>
      <c r="L358" t="n">
        <v>16</v>
      </c>
      <c r="M358" t="n">
        <v>7</v>
      </c>
      <c r="N358" t="n">
        <v>26.28</v>
      </c>
      <c r="O358" t="n">
        <v>19196.18</v>
      </c>
      <c r="P358" t="n">
        <v>160.12</v>
      </c>
      <c r="Q358" t="n">
        <v>198.04</v>
      </c>
      <c r="R358" t="n">
        <v>32.25</v>
      </c>
      <c r="S358" t="n">
        <v>21.27</v>
      </c>
      <c r="T358" t="n">
        <v>2769.71</v>
      </c>
      <c r="U358" t="n">
        <v>0.66</v>
      </c>
      <c r="V358" t="n">
        <v>0.77</v>
      </c>
      <c r="W358" t="n">
        <v>0.12</v>
      </c>
      <c r="X358" t="n">
        <v>0.16</v>
      </c>
      <c r="Y358" t="n">
        <v>0.5</v>
      </c>
      <c r="Z358" t="n">
        <v>10</v>
      </c>
    </row>
    <row r="359">
      <c r="A359" t="n">
        <v>16</v>
      </c>
      <c r="B359" t="n">
        <v>65</v>
      </c>
      <c r="C359" t="inlineStr">
        <is>
          <t xml:space="preserve">CONCLUIDO	</t>
        </is>
      </c>
      <c r="D359" t="n">
        <v>5.5228</v>
      </c>
      <c r="E359" t="n">
        <v>18.11</v>
      </c>
      <c r="F359" t="n">
        <v>15.71</v>
      </c>
      <c r="G359" t="n">
        <v>117.81</v>
      </c>
      <c r="H359" t="n">
        <v>1.94</v>
      </c>
      <c r="I359" t="n">
        <v>8</v>
      </c>
      <c r="J359" t="n">
        <v>155.15</v>
      </c>
      <c r="K359" t="n">
        <v>46.47</v>
      </c>
      <c r="L359" t="n">
        <v>17</v>
      </c>
      <c r="M359" t="n">
        <v>6</v>
      </c>
      <c r="N359" t="n">
        <v>26.68</v>
      </c>
      <c r="O359" t="n">
        <v>19369.26</v>
      </c>
      <c r="P359" t="n">
        <v>159.57</v>
      </c>
      <c r="Q359" t="n">
        <v>198.05</v>
      </c>
      <c r="R359" t="n">
        <v>30.81</v>
      </c>
      <c r="S359" t="n">
        <v>21.27</v>
      </c>
      <c r="T359" t="n">
        <v>2053.24</v>
      </c>
      <c r="U359" t="n">
        <v>0.6899999999999999</v>
      </c>
      <c r="V359" t="n">
        <v>0.77</v>
      </c>
      <c r="W359" t="n">
        <v>0.12</v>
      </c>
      <c r="X359" t="n">
        <v>0.11</v>
      </c>
      <c r="Y359" t="n">
        <v>0.5</v>
      </c>
      <c r="Z359" t="n">
        <v>10</v>
      </c>
    </row>
    <row r="360">
      <c r="A360" t="n">
        <v>17</v>
      </c>
      <c r="B360" t="n">
        <v>65</v>
      </c>
      <c r="C360" t="inlineStr">
        <is>
          <t xml:space="preserve">CONCLUIDO	</t>
        </is>
      </c>
      <c r="D360" t="n">
        <v>5.5133</v>
      </c>
      <c r="E360" t="n">
        <v>18.14</v>
      </c>
      <c r="F360" t="n">
        <v>15.74</v>
      </c>
      <c r="G360" t="n">
        <v>118.05</v>
      </c>
      <c r="H360" t="n">
        <v>2.04</v>
      </c>
      <c r="I360" t="n">
        <v>8</v>
      </c>
      <c r="J360" t="n">
        <v>156.56</v>
      </c>
      <c r="K360" t="n">
        <v>46.47</v>
      </c>
      <c r="L360" t="n">
        <v>18</v>
      </c>
      <c r="M360" t="n">
        <v>6</v>
      </c>
      <c r="N360" t="n">
        <v>27.09</v>
      </c>
      <c r="O360" t="n">
        <v>19542.89</v>
      </c>
      <c r="P360" t="n">
        <v>159.32</v>
      </c>
      <c r="Q360" t="n">
        <v>198.05</v>
      </c>
      <c r="R360" t="n">
        <v>31.85</v>
      </c>
      <c r="S360" t="n">
        <v>21.27</v>
      </c>
      <c r="T360" t="n">
        <v>2572.53</v>
      </c>
      <c r="U360" t="n">
        <v>0.67</v>
      </c>
      <c r="V360" t="n">
        <v>0.77</v>
      </c>
      <c r="W360" t="n">
        <v>0.12</v>
      </c>
      <c r="X360" t="n">
        <v>0.15</v>
      </c>
      <c r="Y360" t="n">
        <v>0.5</v>
      </c>
      <c r="Z360" t="n">
        <v>10</v>
      </c>
    </row>
    <row r="361">
      <c r="A361" t="n">
        <v>18</v>
      </c>
      <c r="B361" t="n">
        <v>65</v>
      </c>
      <c r="C361" t="inlineStr">
        <is>
          <t xml:space="preserve">CONCLUIDO	</t>
        </is>
      </c>
      <c r="D361" t="n">
        <v>5.5299</v>
      </c>
      <c r="E361" t="n">
        <v>18.08</v>
      </c>
      <c r="F361" t="n">
        <v>15.71</v>
      </c>
      <c r="G361" t="n">
        <v>134.68</v>
      </c>
      <c r="H361" t="n">
        <v>2.13</v>
      </c>
      <c r="I361" t="n">
        <v>7</v>
      </c>
      <c r="J361" t="n">
        <v>157.97</v>
      </c>
      <c r="K361" t="n">
        <v>46.47</v>
      </c>
      <c r="L361" t="n">
        <v>19</v>
      </c>
      <c r="M361" t="n">
        <v>5</v>
      </c>
      <c r="N361" t="n">
        <v>27.5</v>
      </c>
      <c r="O361" t="n">
        <v>19717.08</v>
      </c>
      <c r="P361" t="n">
        <v>157.28</v>
      </c>
      <c r="Q361" t="n">
        <v>198.04</v>
      </c>
      <c r="R361" t="n">
        <v>30.97</v>
      </c>
      <c r="S361" t="n">
        <v>21.27</v>
      </c>
      <c r="T361" t="n">
        <v>2137.8</v>
      </c>
      <c r="U361" t="n">
        <v>0.6899999999999999</v>
      </c>
      <c r="V361" t="n">
        <v>0.77</v>
      </c>
      <c r="W361" t="n">
        <v>0.12</v>
      </c>
      <c r="X361" t="n">
        <v>0.12</v>
      </c>
      <c r="Y361" t="n">
        <v>0.5</v>
      </c>
      <c r="Z361" t="n">
        <v>10</v>
      </c>
    </row>
    <row r="362">
      <c r="A362" t="n">
        <v>19</v>
      </c>
      <c r="B362" t="n">
        <v>65</v>
      </c>
      <c r="C362" t="inlineStr">
        <is>
          <t xml:space="preserve">CONCLUIDO	</t>
        </is>
      </c>
      <c r="D362" t="n">
        <v>5.5357</v>
      </c>
      <c r="E362" t="n">
        <v>18.06</v>
      </c>
      <c r="F362" t="n">
        <v>15.69</v>
      </c>
      <c r="G362" t="n">
        <v>134.52</v>
      </c>
      <c r="H362" t="n">
        <v>2.22</v>
      </c>
      <c r="I362" t="n">
        <v>7</v>
      </c>
      <c r="J362" t="n">
        <v>159.39</v>
      </c>
      <c r="K362" t="n">
        <v>46.47</v>
      </c>
      <c r="L362" t="n">
        <v>20</v>
      </c>
      <c r="M362" t="n">
        <v>5</v>
      </c>
      <c r="N362" t="n">
        <v>27.92</v>
      </c>
      <c r="O362" t="n">
        <v>19891.97</v>
      </c>
      <c r="P362" t="n">
        <v>157.28</v>
      </c>
      <c r="Q362" t="n">
        <v>198.04</v>
      </c>
      <c r="R362" t="n">
        <v>30.4</v>
      </c>
      <c r="S362" t="n">
        <v>21.27</v>
      </c>
      <c r="T362" t="n">
        <v>1853.88</v>
      </c>
      <c r="U362" t="n">
        <v>0.7</v>
      </c>
      <c r="V362" t="n">
        <v>0.77</v>
      </c>
      <c r="W362" t="n">
        <v>0.12</v>
      </c>
      <c r="X362" t="n">
        <v>0.1</v>
      </c>
      <c r="Y362" t="n">
        <v>0.5</v>
      </c>
      <c r="Z362" t="n">
        <v>10</v>
      </c>
    </row>
    <row r="363">
      <c r="A363" t="n">
        <v>20</v>
      </c>
      <c r="B363" t="n">
        <v>65</v>
      </c>
      <c r="C363" t="inlineStr">
        <is>
          <t xml:space="preserve">CONCLUIDO	</t>
        </is>
      </c>
      <c r="D363" t="n">
        <v>5.5262</v>
      </c>
      <c r="E363" t="n">
        <v>18.1</v>
      </c>
      <c r="F363" t="n">
        <v>15.72</v>
      </c>
      <c r="G363" t="n">
        <v>134.78</v>
      </c>
      <c r="H363" t="n">
        <v>2.31</v>
      </c>
      <c r="I363" t="n">
        <v>7</v>
      </c>
      <c r="J363" t="n">
        <v>160.81</v>
      </c>
      <c r="K363" t="n">
        <v>46.47</v>
      </c>
      <c r="L363" t="n">
        <v>21</v>
      </c>
      <c r="M363" t="n">
        <v>5</v>
      </c>
      <c r="N363" t="n">
        <v>28.34</v>
      </c>
      <c r="O363" t="n">
        <v>20067.32</v>
      </c>
      <c r="P363" t="n">
        <v>156.61</v>
      </c>
      <c r="Q363" t="n">
        <v>198.04</v>
      </c>
      <c r="R363" t="n">
        <v>31.37</v>
      </c>
      <c r="S363" t="n">
        <v>21.27</v>
      </c>
      <c r="T363" t="n">
        <v>2337.83</v>
      </c>
      <c r="U363" t="n">
        <v>0.68</v>
      </c>
      <c r="V363" t="n">
        <v>0.77</v>
      </c>
      <c r="W363" t="n">
        <v>0.12</v>
      </c>
      <c r="X363" t="n">
        <v>0.13</v>
      </c>
      <c r="Y363" t="n">
        <v>0.5</v>
      </c>
      <c r="Z363" t="n">
        <v>10</v>
      </c>
    </row>
    <row r="364">
      <c r="A364" t="n">
        <v>21</v>
      </c>
      <c r="B364" t="n">
        <v>65</v>
      </c>
      <c r="C364" t="inlineStr">
        <is>
          <t xml:space="preserve">CONCLUIDO	</t>
        </is>
      </c>
      <c r="D364" t="n">
        <v>5.5266</v>
      </c>
      <c r="E364" t="n">
        <v>18.09</v>
      </c>
      <c r="F364" t="n">
        <v>15.72</v>
      </c>
      <c r="G364" t="n">
        <v>134.77</v>
      </c>
      <c r="H364" t="n">
        <v>2.4</v>
      </c>
      <c r="I364" t="n">
        <v>7</v>
      </c>
      <c r="J364" t="n">
        <v>162.24</v>
      </c>
      <c r="K364" t="n">
        <v>46.47</v>
      </c>
      <c r="L364" t="n">
        <v>22</v>
      </c>
      <c r="M364" t="n">
        <v>5</v>
      </c>
      <c r="N364" t="n">
        <v>28.77</v>
      </c>
      <c r="O364" t="n">
        <v>20243.25</v>
      </c>
      <c r="P364" t="n">
        <v>155.02</v>
      </c>
      <c r="Q364" t="n">
        <v>198.04</v>
      </c>
      <c r="R364" t="n">
        <v>31.36</v>
      </c>
      <c r="S364" t="n">
        <v>21.27</v>
      </c>
      <c r="T364" t="n">
        <v>2335.04</v>
      </c>
      <c r="U364" t="n">
        <v>0.68</v>
      </c>
      <c r="V364" t="n">
        <v>0.77</v>
      </c>
      <c r="W364" t="n">
        <v>0.12</v>
      </c>
      <c r="X364" t="n">
        <v>0.13</v>
      </c>
      <c r="Y364" t="n">
        <v>0.5</v>
      </c>
      <c r="Z364" t="n">
        <v>10</v>
      </c>
    </row>
    <row r="365">
      <c r="A365" t="n">
        <v>22</v>
      </c>
      <c r="B365" t="n">
        <v>65</v>
      </c>
      <c r="C365" t="inlineStr">
        <is>
          <t xml:space="preserve">CONCLUIDO	</t>
        </is>
      </c>
      <c r="D365" t="n">
        <v>5.5477</v>
      </c>
      <c r="E365" t="n">
        <v>18.03</v>
      </c>
      <c r="F365" t="n">
        <v>15.68</v>
      </c>
      <c r="G365" t="n">
        <v>156.82</v>
      </c>
      <c r="H365" t="n">
        <v>2.49</v>
      </c>
      <c r="I365" t="n">
        <v>6</v>
      </c>
      <c r="J365" t="n">
        <v>163.67</v>
      </c>
      <c r="K365" t="n">
        <v>46.47</v>
      </c>
      <c r="L365" t="n">
        <v>23</v>
      </c>
      <c r="M365" t="n">
        <v>4</v>
      </c>
      <c r="N365" t="n">
        <v>29.2</v>
      </c>
      <c r="O365" t="n">
        <v>20419.76</v>
      </c>
      <c r="P365" t="n">
        <v>154.58</v>
      </c>
      <c r="Q365" t="n">
        <v>198.04</v>
      </c>
      <c r="R365" t="n">
        <v>30.01</v>
      </c>
      <c r="S365" t="n">
        <v>21.27</v>
      </c>
      <c r="T365" t="n">
        <v>1663.11</v>
      </c>
      <c r="U365" t="n">
        <v>0.71</v>
      </c>
      <c r="V365" t="n">
        <v>0.77</v>
      </c>
      <c r="W365" t="n">
        <v>0.12</v>
      </c>
      <c r="X365" t="n">
        <v>0.09</v>
      </c>
      <c r="Y365" t="n">
        <v>0.5</v>
      </c>
      <c r="Z365" t="n">
        <v>10</v>
      </c>
    </row>
    <row r="366">
      <c r="A366" t="n">
        <v>23</v>
      </c>
      <c r="B366" t="n">
        <v>65</v>
      </c>
      <c r="C366" t="inlineStr">
        <is>
          <t xml:space="preserve">CONCLUIDO	</t>
        </is>
      </c>
      <c r="D366" t="n">
        <v>5.5401</v>
      </c>
      <c r="E366" t="n">
        <v>18.05</v>
      </c>
      <c r="F366" t="n">
        <v>15.71</v>
      </c>
      <c r="G366" t="n">
        <v>157.07</v>
      </c>
      <c r="H366" t="n">
        <v>2.58</v>
      </c>
      <c r="I366" t="n">
        <v>6</v>
      </c>
      <c r="J366" t="n">
        <v>165.1</v>
      </c>
      <c r="K366" t="n">
        <v>46.47</v>
      </c>
      <c r="L366" t="n">
        <v>24</v>
      </c>
      <c r="M366" t="n">
        <v>4</v>
      </c>
      <c r="N366" t="n">
        <v>29.64</v>
      </c>
      <c r="O366" t="n">
        <v>20596.86</v>
      </c>
      <c r="P366" t="n">
        <v>155.08</v>
      </c>
      <c r="Q366" t="n">
        <v>198.04</v>
      </c>
      <c r="R366" t="n">
        <v>30.82</v>
      </c>
      <c r="S366" t="n">
        <v>21.27</v>
      </c>
      <c r="T366" t="n">
        <v>2065.67</v>
      </c>
      <c r="U366" t="n">
        <v>0.6899999999999999</v>
      </c>
      <c r="V366" t="n">
        <v>0.77</v>
      </c>
      <c r="W366" t="n">
        <v>0.12</v>
      </c>
      <c r="X366" t="n">
        <v>0.11</v>
      </c>
      <c r="Y366" t="n">
        <v>0.5</v>
      </c>
      <c r="Z366" t="n">
        <v>10</v>
      </c>
    </row>
    <row r="367">
      <c r="A367" t="n">
        <v>24</v>
      </c>
      <c r="B367" t="n">
        <v>65</v>
      </c>
      <c r="C367" t="inlineStr">
        <is>
          <t xml:space="preserve">CONCLUIDO	</t>
        </is>
      </c>
      <c r="D367" t="n">
        <v>5.5409</v>
      </c>
      <c r="E367" t="n">
        <v>18.05</v>
      </c>
      <c r="F367" t="n">
        <v>15.7</v>
      </c>
      <c r="G367" t="n">
        <v>157.04</v>
      </c>
      <c r="H367" t="n">
        <v>2.66</v>
      </c>
      <c r="I367" t="n">
        <v>6</v>
      </c>
      <c r="J367" t="n">
        <v>166.54</v>
      </c>
      <c r="K367" t="n">
        <v>46.47</v>
      </c>
      <c r="L367" t="n">
        <v>25</v>
      </c>
      <c r="M367" t="n">
        <v>4</v>
      </c>
      <c r="N367" t="n">
        <v>30.08</v>
      </c>
      <c r="O367" t="n">
        <v>20774.56</v>
      </c>
      <c r="P367" t="n">
        <v>154.02</v>
      </c>
      <c r="Q367" t="n">
        <v>198.04</v>
      </c>
      <c r="R367" t="n">
        <v>30.68</v>
      </c>
      <c r="S367" t="n">
        <v>21.27</v>
      </c>
      <c r="T367" t="n">
        <v>1998.3</v>
      </c>
      <c r="U367" t="n">
        <v>0.6899999999999999</v>
      </c>
      <c r="V367" t="n">
        <v>0.77</v>
      </c>
      <c r="W367" t="n">
        <v>0.12</v>
      </c>
      <c r="X367" t="n">
        <v>0.11</v>
      </c>
      <c r="Y367" t="n">
        <v>0.5</v>
      </c>
      <c r="Z367" t="n">
        <v>10</v>
      </c>
    </row>
    <row r="368">
      <c r="A368" t="n">
        <v>25</v>
      </c>
      <c r="B368" t="n">
        <v>65</v>
      </c>
      <c r="C368" t="inlineStr">
        <is>
          <t xml:space="preserve">CONCLUIDO	</t>
        </is>
      </c>
      <c r="D368" t="n">
        <v>5.5452</v>
      </c>
      <c r="E368" t="n">
        <v>18.03</v>
      </c>
      <c r="F368" t="n">
        <v>15.69</v>
      </c>
      <c r="G368" t="n">
        <v>156.9</v>
      </c>
      <c r="H368" t="n">
        <v>2.74</v>
      </c>
      <c r="I368" t="n">
        <v>6</v>
      </c>
      <c r="J368" t="n">
        <v>167.99</v>
      </c>
      <c r="K368" t="n">
        <v>46.47</v>
      </c>
      <c r="L368" t="n">
        <v>26</v>
      </c>
      <c r="M368" t="n">
        <v>4</v>
      </c>
      <c r="N368" t="n">
        <v>30.52</v>
      </c>
      <c r="O368" t="n">
        <v>20952.87</v>
      </c>
      <c r="P368" t="n">
        <v>152.57</v>
      </c>
      <c r="Q368" t="n">
        <v>198.04</v>
      </c>
      <c r="R368" t="n">
        <v>30.34</v>
      </c>
      <c r="S368" t="n">
        <v>21.27</v>
      </c>
      <c r="T368" t="n">
        <v>1827.81</v>
      </c>
      <c r="U368" t="n">
        <v>0.7</v>
      </c>
      <c r="V368" t="n">
        <v>0.77</v>
      </c>
      <c r="W368" t="n">
        <v>0.12</v>
      </c>
      <c r="X368" t="n">
        <v>0.1</v>
      </c>
      <c r="Y368" t="n">
        <v>0.5</v>
      </c>
      <c r="Z368" t="n">
        <v>10</v>
      </c>
    </row>
    <row r="369">
      <c r="A369" t="n">
        <v>26</v>
      </c>
      <c r="B369" t="n">
        <v>65</v>
      </c>
      <c r="C369" t="inlineStr">
        <is>
          <t xml:space="preserve">CONCLUIDO	</t>
        </is>
      </c>
      <c r="D369" t="n">
        <v>5.5562</v>
      </c>
      <c r="E369" t="n">
        <v>18</v>
      </c>
      <c r="F369" t="n">
        <v>15.68</v>
      </c>
      <c r="G369" t="n">
        <v>188.18</v>
      </c>
      <c r="H369" t="n">
        <v>2.82</v>
      </c>
      <c r="I369" t="n">
        <v>5</v>
      </c>
      <c r="J369" t="n">
        <v>169.44</v>
      </c>
      <c r="K369" t="n">
        <v>46.47</v>
      </c>
      <c r="L369" t="n">
        <v>27</v>
      </c>
      <c r="M369" t="n">
        <v>3</v>
      </c>
      <c r="N369" t="n">
        <v>30.97</v>
      </c>
      <c r="O369" t="n">
        <v>21131.78</v>
      </c>
      <c r="P369" t="n">
        <v>150.22</v>
      </c>
      <c r="Q369" t="n">
        <v>198.04</v>
      </c>
      <c r="R369" t="n">
        <v>30.04</v>
      </c>
      <c r="S369" t="n">
        <v>21.27</v>
      </c>
      <c r="T369" t="n">
        <v>1680.92</v>
      </c>
      <c r="U369" t="n">
        <v>0.71</v>
      </c>
      <c r="V369" t="n">
        <v>0.77</v>
      </c>
      <c r="W369" t="n">
        <v>0.12</v>
      </c>
      <c r="X369" t="n">
        <v>0.09</v>
      </c>
      <c r="Y369" t="n">
        <v>0.5</v>
      </c>
      <c r="Z369" t="n">
        <v>10</v>
      </c>
    </row>
    <row r="370">
      <c r="A370" t="n">
        <v>27</v>
      </c>
      <c r="B370" t="n">
        <v>65</v>
      </c>
      <c r="C370" t="inlineStr">
        <is>
          <t xml:space="preserve">CONCLUIDO	</t>
        </is>
      </c>
      <c r="D370" t="n">
        <v>5.5579</v>
      </c>
      <c r="E370" t="n">
        <v>17.99</v>
      </c>
      <c r="F370" t="n">
        <v>15.68</v>
      </c>
      <c r="G370" t="n">
        <v>188.11</v>
      </c>
      <c r="H370" t="n">
        <v>2.9</v>
      </c>
      <c r="I370" t="n">
        <v>5</v>
      </c>
      <c r="J370" t="n">
        <v>170.9</v>
      </c>
      <c r="K370" t="n">
        <v>46.47</v>
      </c>
      <c r="L370" t="n">
        <v>28</v>
      </c>
      <c r="M370" t="n">
        <v>3</v>
      </c>
      <c r="N370" t="n">
        <v>31.43</v>
      </c>
      <c r="O370" t="n">
        <v>21311.32</v>
      </c>
      <c r="P370" t="n">
        <v>150.95</v>
      </c>
      <c r="Q370" t="n">
        <v>198.04</v>
      </c>
      <c r="R370" t="n">
        <v>29.74</v>
      </c>
      <c r="S370" t="n">
        <v>21.27</v>
      </c>
      <c r="T370" t="n">
        <v>1531.8</v>
      </c>
      <c r="U370" t="n">
        <v>0.72</v>
      </c>
      <c r="V370" t="n">
        <v>0.77</v>
      </c>
      <c r="W370" t="n">
        <v>0.12</v>
      </c>
      <c r="X370" t="n">
        <v>0.08</v>
      </c>
      <c r="Y370" t="n">
        <v>0.5</v>
      </c>
      <c r="Z370" t="n">
        <v>10</v>
      </c>
    </row>
    <row r="371">
      <c r="A371" t="n">
        <v>28</v>
      </c>
      <c r="B371" t="n">
        <v>65</v>
      </c>
      <c r="C371" t="inlineStr">
        <is>
          <t xml:space="preserve">CONCLUIDO	</t>
        </is>
      </c>
      <c r="D371" t="n">
        <v>5.556</v>
      </c>
      <c r="E371" t="n">
        <v>18</v>
      </c>
      <c r="F371" t="n">
        <v>15.68</v>
      </c>
      <c r="G371" t="n">
        <v>188.19</v>
      </c>
      <c r="H371" t="n">
        <v>2.98</v>
      </c>
      <c r="I371" t="n">
        <v>5</v>
      </c>
      <c r="J371" t="n">
        <v>172.36</v>
      </c>
      <c r="K371" t="n">
        <v>46.47</v>
      </c>
      <c r="L371" t="n">
        <v>29</v>
      </c>
      <c r="M371" t="n">
        <v>3</v>
      </c>
      <c r="N371" t="n">
        <v>31.89</v>
      </c>
      <c r="O371" t="n">
        <v>21491.47</v>
      </c>
      <c r="P371" t="n">
        <v>151.2</v>
      </c>
      <c r="Q371" t="n">
        <v>198.04</v>
      </c>
      <c r="R371" t="n">
        <v>30.06</v>
      </c>
      <c r="S371" t="n">
        <v>21.27</v>
      </c>
      <c r="T371" t="n">
        <v>1694.99</v>
      </c>
      <c r="U371" t="n">
        <v>0.71</v>
      </c>
      <c r="V371" t="n">
        <v>0.77</v>
      </c>
      <c r="W371" t="n">
        <v>0.12</v>
      </c>
      <c r="X371" t="n">
        <v>0.09</v>
      </c>
      <c r="Y371" t="n">
        <v>0.5</v>
      </c>
      <c r="Z371" t="n">
        <v>10</v>
      </c>
    </row>
    <row r="372">
      <c r="A372" t="n">
        <v>29</v>
      </c>
      <c r="B372" t="n">
        <v>65</v>
      </c>
      <c r="C372" t="inlineStr">
        <is>
          <t xml:space="preserve">CONCLUIDO	</t>
        </is>
      </c>
      <c r="D372" t="n">
        <v>5.5564</v>
      </c>
      <c r="E372" t="n">
        <v>18</v>
      </c>
      <c r="F372" t="n">
        <v>15.68</v>
      </c>
      <c r="G372" t="n">
        <v>188.17</v>
      </c>
      <c r="H372" t="n">
        <v>3.06</v>
      </c>
      <c r="I372" t="n">
        <v>5</v>
      </c>
      <c r="J372" t="n">
        <v>173.82</v>
      </c>
      <c r="K372" t="n">
        <v>46.47</v>
      </c>
      <c r="L372" t="n">
        <v>30</v>
      </c>
      <c r="M372" t="n">
        <v>3</v>
      </c>
      <c r="N372" t="n">
        <v>32.36</v>
      </c>
      <c r="O372" t="n">
        <v>21672.25</v>
      </c>
      <c r="P372" t="n">
        <v>151.28</v>
      </c>
      <c r="Q372" t="n">
        <v>198.04</v>
      </c>
      <c r="R372" t="n">
        <v>29.96</v>
      </c>
      <c r="S372" t="n">
        <v>21.27</v>
      </c>
      <c r="T372" t="n">
        <v>1642.7</v>
      </c>
      <c r="U372" t="n">
        <v>0.71</v>
      </c>
      <c r="V372" t="n">
        <v>0.77</v>
      </c>
      <c r="W372" t="n">
        <v>0.12</v>
      </c>
      <c r="X372" t="n">
        <v>0.09</v>
      </c>
      <c r="Y372" t="n">
        <v>0.5</v>
      </c>
      <c r="Z372" t="n">
        <v>10</v>
      </c>
    </row>
    <row r="373">
      <c r="A373" t="n">
        <v>30</v>
      </c>
      <c r="B373" t="n">
        <v>65</v>
      </c>
      <c r="C373" t="inlineStr">
        <is>
          <t xml:space="preserve">CONCLUIDO	</t>
        </is>
      </c>
      <c r="D373" t="n">
        <v>5.5613</v>
      </c>
      <c r="E373" t="n">
        <v>17.98</v>
      </c>
      <c r="F373" t="n">
        <v>15.66</v>
      </c>
      <c r="G373" t="n">
        <v>187.98</v>
      </c>
      <c r="H373" t="n">
        <v>3.14</v>
      </c>
      <c r="I373" t="n">
        <v>5</v>
      </c>
      <c r="J373" t="n">
        <v>175.29</v>
      </c>
      <c r="K373" t="n">
        <v>46.47</v>
      </c>
      <c r="L373" t="n">
        <v>31</v>
      </c>
      <c r="M373" t="n">
        <v>3</v>
      </c>
      <c r="N373" t="n">
        <v>32.83</v>
      </c>
      <c r="O373" t="n">
        <v>21853.67</v>
      </c>
      <c r="P373" t="n">
        <v>150.87</v>
      </c>
      <c r="Q373" t="n">
        <v>198.04</v>
      </c>
      <c r="R373" t="n">
        <v>29.4</v>
      </c>
      <c r="S373" t="n">
        <v>21.27</v>
      </c>
      <c r="T373" t="n">
        <v>1363.87</v>
      </c>
      <c r="U373" t="n">
        <v>0.72</v>
      </c>
      <c r="V373" t="n">
        <v>0.77</v>
      </c>
      <c r="W373" t="n">
        <v>0.12</v>
      </c>
      <c r="X373" t="n">
        <v>0.07000000000000001</v>
      </c>
      <c r="Y373" t="n">
        <v>0.5</v>
      </c>
      <c r="Z373" t="n">
        <v>10</v>
      </c>
    </row>
    <row r="374">
      <c r="A374" t="n">
        <v>31</v>
      </c>
      <c r="B374" t="n">
        <v>65</v>
      </c>
      <c r="C374" t="inlineStr">
        <is>
          <t xml:space="preserve">CONCLUIDO	</t>
        </is>
      </c>
      <c r="D374" t="n">
        <v>5.5561</v>
      </c>
      <c r="E374" t="n">
        <v>18</v>
      </c>
      <c r="F374" t="n">
        <v>15.68</v>
      </c>
      <c r="G374" t="n">
        <v>188.18</v>
      </c>
      <c r="H374" t="n">
        <v>3.21</v>
      </c>
      <c r="I374" t="n">
        <v>5</v>
      </c>
      <c r="J374" t="n">
        <v>176.77</v>
      </c>
      <c r="K374" t="n">
        <v>46.47</v>
      </c>
      <c r="L374" t="n">
        <v>32</v>
      </c>
      <c r="M374" t="n">
        <v>3</v>
      </c>
      <c r="N374" t="n">
        <v>33.3</v>
      </c>
      <c r="O374" t="n">
        <v>22035.73</v>
      </c>
      <c r="P374" t="n">
        <v>149.94</v>
      </c>
      <c r="Q374" t="n">
        <v>198.04</v>
      </c>
      <c r="R374" t="n">
        <v>30.01</v>
      </c>
      <c r="S374" t="n">
        <v>21.27</v>
      </c>
      <c r="T374" t="n">
        <v>1670.21</v>
      </c>
      <c r="U374" t="n">
        <v>0.71</v>
      </c>
      <c r="V374" t="n">
        <v>0.77</v>
      </c>
      <c r="W374" t="n">
        <v>0.12</v>
      </c>
      <c r="X374" t="n">
        <v>0.09</v>
      </c>
      <c r="Y374" t="n">
        <v>0.5</v>
      </c>
      <c r="Z374" t="n">
        <v>10</v>
      </c>
    </row>
    <row r="375">
      <c r="A375" t="n">
        <v>32</v>
      </c>
      <c r="B375" t="n">
        <v>65</v>
      </c>
      <c r="C375" t="inlineStr">
        <is>
          <t xml:space="preserve">CONCLUIDO	</t>
        </is>
      </c>
      <c r="D375" t="n">
        <v>5.5561</v>
      </c>
      <c r="E375" t="n">
        <v>18</v>
      </c>
      <c r="F375" t="n">
        <v>15.68</v>
      </c>
      <c r="G375" t="n">
        <v>188.18</v>
      </c>
      <c r="H375" t="n">
        <v>3.28</v>
      </c>
      <c r="I375" t="n">
        <v>5</v>
      </c>
      <c r="J375" t="n">
        <v>178.25</v>
      </c>
      <c r="K375" t="n">
        <v>46.47</v>
      </c>
      <c r="L375" t="n">
        <v>33</v>
      </c>
      <c r="M375" t="n">
        <v>1</v>
      </c>
      <c r="N375" t="n">
        <v>33.79</v>
      </c>
      <c r="O375" t="n">
        <v>22218.44</v>
      </c>
      <c r="P375" t="n">
        <v>149.14</v>
      </c>
      <c r="Q375" t="n">
        <v>198.04</v>
      </c>
      <c r="R375" t="n">
        <v>29.92</v>
      </c>
      <c r="S375" t="n">
        <v>21.27</v>
      </c>
      <c r="T375" t="n">
        <v>1621.55</v>
      </c>
      <c r="U375" t="n">
        <v>0.71</v>
      </c>
      <c r="V375" t="n">
        <v>0.77</v>
      </c>
      <c r="W375" t="n">
        <v>0.12</v>
      </c>
      <c r="X375" t="n">
        <v>0.09</v>
      </c>
      <c r="Y375" t="n">
        <v>0.5</v>
      </c>
      <c r="Z375" t="n">
        <v>10</v>
      </c>
    </row>
    <row r="376">
      <c r="A376" t="n">
        <v>33</v>
      </c>
      <c r="B376" t="n">
        <v>65</v>
      </c>
      <c r="C376" t="inlineStr">
        <is>
          <t xml:space="preserve">CONCLUIDO	</t>
        </is>
      </c>
      <c r="D376" t="n">
        <v>5.5579</v>
      </c>
      <c r="E376" t="n">
        <v>17.99</v>
      </c>
      <c r="F376" t="n">
        <v>15.68</v>
      </c>
      <c r="G376" t="n">
        <v>188.11</v>
      </c>
      <c r="H376" t="n">
        <v>3.36</v>
      </c>
      <c r="I376" t="n">
        <v>5</v>
      </c>
      <c r="J376" t="n">
        <v>179.74</v>
      </c>
      <c r="K376" t="n">
        <v>46.47</v>
      </c>
      <c r="L376" t="n">
        <v>34</v>
      </c>
      <c r="M376" t="n">
        <v>1</v>
      </c>
      <c r="N376" t="n">
        <v>34.27</v>
      </c>
      <c r="O376" t="n">
        <v>22401.81</v>
      </c>
      <c r="P376" t="n">
        <v>149.12</v>
      </c>
      <c r="Q376" t="n">
        <v>198.04</v>
      </c>
      <c r="R376" t="n">
        <v>29.68</v>
      </c>
      <c r="S376" t="n">
        <v>21.27</v>
      </c>
      <c r="T376" t="n">
        <v>1502.86</v>
      </c>
      <c r="U376" t="n">
        <v>0.72</v>
      </c>
      <c r="V376" t="n">
        <v>0.77</v>
      </c>
      <c r="W376" t="n">
        <v>0.12</v>
      </c>
      <c r="X376" t="n">
        <v>0.08</v>
      </c>
      <c r="Y376" t="n">
        <v>0.5</v>
      </c>
      <c r="Z376" t="n">
        <v>10</v>
      </c>
    </row>
    <row r="377">
      <c r="A377" t="n">
        <v>34</v>
      </c>
      <c r="B377" t="n">
        <v>65</v>
      </c>
      <c r="C377" t="inlineStr">
        <is>
          <t xml:space="preserve">CONCLUIDO	</t>
        </is>
      </c>
      <c r="D377" t="n">
        <v>5.5568</v>
      </c>
      <c r="E377" t="n">
        <v>18</v>
      </c>
      <c r="F377" t="n">
        <v>15.68</v>
      </c>
      <c r="G377" t="n">
        <v>188.15</v>
      </c>
      <c r="H377" t="n">
        <v>3.43</v>
      </c>
      <c r="I377" t="n">
        <v>5</v>
      </c>
      <c r="J377" t="n">
        <v>181.23</v>
      </c>
      <c r="K377" t="n">
        <v>46.47</v>
      </c>
      <c r="L377" t="n">
        <v>35</v>
      </c>
      <c r="M377" t="n">
        <v>1</v>
      </c>
      <c r="N377" t="n">
        <v>34.76</v>
      </c>
      <c r="O377" t="n">
        <v>22585.84</v>
      </c>
      <c r="P377" t="n">
        <v>149.22</v>
      </c>
      <c r="Q377" t="n">
        <v>198.04</v>
      </c>
      <c r="R377" t="n">
        <v>29.87</v>
      </c>
      <c r="S377" t="n">
        <v>21.27</v>
      </c>
      <c r="T377" t="n">
        <v>1597.33</v>
      </c>
      <c r="U377" t="n">
        <v>0.71</v>
      </c>
      <c r="V377" t="n">
        <v>0.77</v>
      </c>
      <c r="W377" t="n">
        <v>0.12</v>
      </c>
      <c r="X377" t="n">
        <v>0.09</v>
      </c>
      <c r="Y377" t="n">
        <v>0.5</v>
      </c>
      <c r="Z377" t="n">
        <v>10</v>
      </c>
    </row>
    <row r="378">
      <c r="A378" t="n">
        <v>35</v>
      </c>
      <c r="B378" t="n">
        <v>65</v>
      </c>
      <c r="C378" t="inlineStr">
        <is>
          <t xml:space="preserve">CONCLUIDO	</t>
        </is>
      </c>
      <c r="D378" t="n">
        <v>5.5568</v>
      </c>
      <c r="E378" t="n">
        <v>18</v>
      </c>
      <c r="F378" t="n">
        <v>15.68</v>
      </c>
      <c r="G378" t="n">
        <v>188.15</v>
      </c>
      <c r="H378" t="n">
        <v>3.5</v>
      </c>
      <c r="I378" t="n">
        <v>5</v>
      </c>
      <c r="J378" t="n">
        <v>182.73</v>
      </c>
      <c r="K378" t="n">
        <v>46.47</v>
      </c>
      <c r="L378" t="n">
        <v>36</v>
      </c>
      <c r="M378" t="n">
        <v>1</v>
      </c>
      <c r="N378" t="n">
        <v>35.26</v>
      </c>
      <c r="O378" t="n">
        <v>22770.67</v>
      </c>
      <c r="P378" t="n">
        <v>149.13</v>
      </c>
      <c r="Q378" t="n">
        <v>198.04</v>
      </c>
      <c r="R378" t="n">
        <v>29.82</v>
      </c>
      <c r="S378" t="n">
        <v>21.27</v>
      </c>
      <c r="T378" t="n">
        <v>1572.91</v>
      </c>
      <c r="U378" t="n">
        <v>0.71</v>
      </c>
      <c r="V378" t="n">
        <v>0.77</v>
      </c>
      <c r="W378" t="n">
        <v>0.12</v>
      </c>
      <c r="X378" t="n">
        <v>0.09</v>
      </c>
      <c r="Y378" t="n">
        <v>0.5</v>
      </c>
      <c r="Z378" t="n">
        <v>10</v>
      </c>
    </row>
    <row r="379">
      <c r="A379" t="n">
        <v>36</v>
      </c>
      <c r="B379" t="n">
        <v>65</v>
      </c>
      <c r="C379" t="inlineStr">
        <is>
          <t xml:space="preserve">CONCLUIDO	</t>
        </is>
      </c>
      <c r="D379" t="n">
        <v>5.5576</v>
      </c>
      <c r="E379" t="n">
        <v>17.99</v>
      </c>
      <c r="F379" t="n">
        <v>15.68</v>
      </c>
      <c r="G379" t="n">
        <v>188.12</v>
      </c>
      <c r="H379" t="n">
        <v>3.56</v>
      </c>
      <c r="I379" t="n">
        <v>5</v>
      </c>
      <c r="J379" t="n">
        <v>184.23</v>
      </c>
      <c r="K379" t="n">
        <v>46.47</v>
      </c>
      <c r="L379" t="n">
        <v>37</v>
      </c>
      <c r="M379" t="n">
        <v>0</v>
      </c>
      <c r="N379" t="n">
        <v>35.77</v>
      </c>
      <c r="O379" t="n">
        <v>22956.06</v>
      </c>
      <c r="P379" t="n">
        <v>148.96</v>
      </c>
      <c r="Q379" t="n">
        <v>198.04</v>
      </c>
      <c r="R379" t="n">
        <v>29.73</v>
      </c>
      <c r="S379" t="n">
        <v>21.27</v>
      </c>
      <c r="T379" t="n">
        <v>1526.83</v>
      </c>
      <c r="U379" t="n">
        <v>0.72</v>
      </c>
      <c r="V379" t="n">
        <v>0.77</v>
      </c>
      <c r="W379" t="n">
        <v>0.12</v>
      </c>
      <c r="X379" t="n">
        <v>0.08</v>
      </c>
      <c r="Y379" t="n">
        <v>0.5</v>
      </c>
      <c r="Z379" t="n">
        <v>10</v>
      </c>
    </row>
    <row r="380">
      <c r="A380" t="n">
        <v>0</v>
      </c>
      <c r="B380" t="n">
        <v>75</v>
      </c>
      <c r="C380" t="inlineStr">
        <is>
          <t xml:space="preserve">CONCLUIDO	</t>
        </is>
      </c>
      <c r="D380" t="n">
        <v>3.8453</v>
      </c>
      <c r="E380" t="n">
        <v>26.01</v>
      </c>
      <c r="F380" t="n">
        <v>18.84</v>
      </c>
      <c r="G380" t="n">
        <v>7.07</v>
      </c>
      <c r="H380" t="n">
        <v>0.12</v>
      </c>
      <c r="I380" t="n">
        <v>160</v>
      </c>
      <c r="J380" t="n">
        <v>150.44</v>
      </c>
      <c r="K380" t="n">
        <v>49.1</v>
      </c>
      <c r="L380" t="n">
        <v>1</v>
      </c>
      <c r="M380" t="n">
        <v>158</v>
      </c>
      <c r="N380" t="n">
        <v>25.34</v>
      </c>
      <c r="O380" t="n">
        <v>18787.76</v>
      </c>
      <c r="P380" t="n">
        <v>221.8</v>
      </c>
      <c r="Q380" t="n">
        <v>198.11</v>
      </c>
      <c r="R380" t="n">
        <v>128.81</v>
      </c>
      <c r="S380" t="n">
        <v>21.27</v>
      </c>
      <c r="T380" t="n">
        <v>50295.09</v>
      </c>
      <c r="U380" t="n">
        <v>0.17</v>
      </c>
      <c r="V380" t="n">
        <v>0.64</v>
      </c>
      <c r="W380" t="n">
        <v>0.35</v>
      </c>
      <c r="X380" t="n">
        <v>3.24</v>
      </c>
      <c r="Y380" t="n">
        <v>0.5</v>
      </c>
      <c r="Z380" t="n">
        <v>10</v>
      </c>
    </row>
    <row r="381">
      <c r="A381" t="n">
        <v>1</v>
      </c>
      <c r="B381" t="n">
        <v>75</v>
      </c>
      <c r="C381" t="inlineStr">
        <is>
          <t xml:space="preserve">CONCLUIDO	</t>
        </is>
      </c>
      <c r="D381" t="n">
        <v>4.6398</v>
      </c>
      <c r="E381" t="n">
        <v>21.55</v>
      </c>
      <c r="F381" t="n">
        <v>17.05</v>
      </c>
      <c r="G381" t="n">
        <v>14.01</v>
      </c>
      <c r="H381" t="n">
        <v>0.23</v>
      </c>
      <c r="I381" t="n">
        <v>73</v>
      </c>
      <c r="J381" t="n">
        <v>151.83</v>
      </c>
      <c r="K381" t="n">
        <v>49.1</v>
      </c>
      <c r="L381" t="n">
        <v>2</v>
      </c>
      <c r="M381" t="n">
        <v>71</v>
      </c>
      <c r="N381" t="n">
        <v>25.73</v>
      </c>
      <c r="O381" t="n">
        <v>18959.54</v>
      </c>
      <c r="P381" t="n">
        <v>199.93</v>
      </c>
      <c r="Q381" t="n">
        <v>198.06</v>
      </c>
      <c r="R381" t="n">
        <v>72.61</v>
      </c>
      <c r="S381" t="n">
        <v>21.27</v>
      </c>
      <c r="T381" t="n">
        <v>22626.86</v>
      </c>
      <c r="U381" t="n">
        <v>0.29</v>
      </c>
      <c r="V381" t="n">
        <v>0.71</v>
      </c>
      <c r="W381" t="n">
        <v>0.22</v>
      </c>
      <c r="X381" t="n">
        <v>1.45</v>
      </c>
      <c r="Y381" t="n">
        <v>0.5</v>
      </c>
      <c r="Z381" t="n">
        <v>10</v>
      </c>
    </row>
    <row r="382">
      <c r="A382" t="n">
        <v>2</v>
      </c>
      <c r="B382" t="n">
        <v>75</v>
      </c>
      <c r="C382" t="inlineStr">
        <is>
          <t xml:space="preserve">CONCLUIDO	</t>
        </is>
      </c>
      <c r="D382" t="n">
        <v>4.9285</v>
      </c>
      <c r="E382" t="n">
        <v>20.29</v>
      </c>
      <c r="F382" t="n">
        <v>16.55</v>
      </c>
      <c r="G382" t="n">
        <v>20.68</v>
      </c>
      <c r="H382" t="n">
        <v>0.35</v>
      </c>
      <c r="I382" t="n">
        <v>48</v>
      </c>
      <c r="J382" t="n">
        <v>153.23</v>
      </c>
      <c r="K382" t="n">
        <v>49.1</v>
      </c>
      <c r="L382" t="n">
        <v>3</v>
      </c>
      <c r="M382" t="n">
        <v>46</v>
      </c>
      <c r="N382" t="n">
        <v>26.13</v>
      </c>
      <c r="O382" t="n">
        <v>19131.85</v>
      </c>
      <c r="P382" t="n">
        <v>193.44</v>
      </c>
      <c r="Q382" t="n">
        <v>198.06</v>
      </c>
      <c r="R382" t="n">
        <v>56.94</v>
      </c>
      <c r="S382" t="n">
        <v>21.27</v>
      </c>
      <c r="T382" t="n">
        <v>14920.24</v>
      </c>
      <c r="U382" t="n">
        <v>0.37</v>
      </c>
      <c r="V382" t="n">
        <v>0.73</v>
      </c>
      <c r="W382" t="n">
        <v>0.18</v>
      </c>
      <c r="X382" t="n">
        <v>0.95</v>
      </c>
      <c r="Y382" t="n">
        <v>0.5</v>
      </c>
      <c r="Z382" t="n">
        <v>10</v>
      </c>
    </row>
    <row r="383">
      <c r="A383" t="n">
        <v>3</v>
      </c>
      <c r="B383" t="n">
        <v>75</v>
      </c>
      <c r="C383" t="inlineStr">
        <is>
          <t xml:space="preserve">CONCLUIDO	</t>
        </is>
      </c>
      <c r="D383" t="n">
        <v>5.1334</v>
      </c>
      <c r="E383" t="n">
        <v>19.48</v>
      </c>
      <c r="F383" t="n">
        <v>16.13</v>
      </c>
      <c r="G383" t="n">
        <v>27.66</v>
      </c>
      <c r="H383" t="n">
        <v>0.46</v>
      </c>
      <c r="I383" t="n">
        <v>35</v>
      </c>
      <c r="J383" t="n">
        <v>154.63</v>
      </c>
      <c r="K383" t="n">
        <v>49.1</v>
      </c>
      <c r="L383" t="n">
        <v>4</v>
      </c>
      <c r="M383" t="n">
        <v>33</v>
      </c>
      <c r="N383" t="n">
        <v>26.53</v>
      </c>
      <c r="O383" t="n">
        <v>19304.72</v>
      </c>
      <c r="P383" t="n">
        <v>187.88</v>
      </c>
      <c r="Q383" t="n">
        <v>198.06</v>
      </c>
      <c r="R383" t="n">
        <v>43.85</v>
      </c>
      <c r="S383" t="n">
        <v>21.27</v>
      </c>
      <c r="T383" t="n">
        <v>8439.790000000001</v>
      </c>
      <c r="U383" t="n">
        <v>0.48</v>
      </c>
      <c r="V383" t="n">
        <v>0.75</v>
      </c>
      <c r="W383" t="n">
        <v>0.15</v>
      </c>
      <c r="X383" t="n">
        <v>0.54</v>
      </c>
      <c r="Y383" t="n">
        <v>0.5</v>
      </c>
      <c r="Z383" t="n">
        <v>10</v>
      </c>
    </row>
    <row r="384">
      <c r="A384" t="n">
        <v>4</v>
      </c>
      <c r="B384" t="n">
        <v>75</v>
      </c>
      <c r="C384" t="inlineStr">
        <is>
          <t xml:space="preserve">CONCLUIDO	</t>
        </is>
      </c>
      <c r="D384" t="n">
        <v>5.1883</v>
      </c>
      <c r="E384" t="n">
        <v>19.27</v>
      </c>
      <c r="F384" t="n">
        <v>16.14</v>
      </c>
      <c r="G384" t="n">
        <v>34.59</v>
      </c>
      <c r="H384" t="n">
        <v>0.57</v>
      </c>
      <c r="I384" t="n">
        <v>28</v>
      </c>
      <c r="J384" t="n">
        <v>156.03</v>
      </c>
      <c r="K384" t="n">
        <v>49.1</v>
      </c>
      <c r="L384" t="n">
        <v>5</v>
      </c>
      <c r="M384" t="n">
        <v>26</v>
      </c>
      <c r="N384" t="n">
        <v>26.94</v>
      </c>
      <c r="O384" t="n">
        <v>19478.15</v>
      </c>
      <c r="P384" t="n">
        <v>187.46</v>
      </c>
      <c r="Q384" t="n">
        <v>198.05</v>
      </c>
      <c r="R384" t="n">
        <v>44.39</v>
      </c>
      <c r="S384" t="n">
        <v>21.27</v>
      </c>
      <c r="T384" t="n">
        <v>8741.75</v>
      </c>
      <c r="U384" t="n">
        <v>0.48</v>
      </c>
      <c r="V384" t="n">
        <v>0.75</v>
      </c>
      <c r="W384" t="n">
        <v>0.15</v>
      </c>
      <c r="X384" t="n">
        <v>0.55</v>
      </c>
      <c r="Y384" t="n">
        <v>0.5</v>
      </c>
      <c r="Z384" t="n">
        <v>10</v>
      </c>
    </row>
    <row r="385">
      <c r="A385" t="n">
        <v>5</v>
      </c>
      <c r="B385" t="n">
        <v>75</v>
      </c>
      <c r="C385" t="inlineStr">
        <is>
          <t xml:space="preserve">CONCLUIDO	</t>
        </is>
      </c>
      <c r="D385" t="n">
        <v>5.2449</v>
      </c>
      <c r="E385" t="n">
        <v>19.07</v>
      </c>
      <c r="F385" t="n">
        <v>16.06</v>
      </c>
      <c r="G385" t="n">
        <v>40.14</v>
      </c>
      <c r="H385" t="n">
        <v>0.67</v>
      </c>
      <c r="I385" t="n">
        <v>24</v>
      </c>
      <c r="J385" t="n">
        <v>157.44</v>
      </c>
      <c r="K385" t="n">
        <v>49.1</v>
      </c>
      <c r="L385" t="n">
        <v>6</v>
      </c>
      <c r="M385" t="n">
        <v>22</v>
      </c>
      <c r="N385" t="n">
        <v>27.35</v>
      </c>
      <c r="O385" t="n">
        <v>19652.13</v>
      </c>
      <c r="P385" t="n">
        <v>185.88</v>
      </c>
      <c r="Q385" t="n">
        <v>198.04</v>
      </c>
      <c r="R385" t="n">
        <v>41.6</v>
      </c>
      <c r="S385" t="n">
        <v>21.27</v>
      </c>
      <c r="T385" t="n">
        <v>7365.66</v>
      </c>
      <c r="U385" t="n">
        <v>0.51</v>
      </c>
      <c r="V385" t="n">
        <v>0.76</v>
      </c>
      <c r="W385" t="n">
        <v>0.15</v>
      </c>
      <c r="X385" t="n">
        <v>0.46</v>
      </c>
      <c r="Y385" t="n">
        <v>0.5</v>
      </c>
      <c r="Z385" t="n">
        <v>10</v>
      </c>
    </row>
    <row r="386">
      <c r="A386" t="n">
        <v>6</v>
      </c>
      <c r="B386" t="n">
        <v>75</v>
      </c>
      <c r="C386" t="inlineStr">
        <is>
          <t xml:space="preserve">CONCLUIDO	</t>
        </is>
      </c>
      <c r="D386" t="n">
        <v>5.3024</v>
      </c>
      <c r="E386" t="n">
        <v>18.86</v>
      </c>
      <c r="F386" t="n">
        <v>15.97</v>
      </c>
      <c r="G386" t="n">
        <v>47.92</v>
      </c>
      <c r="H386" t="n">
        <v>0.78</v>
      </c>
      <c r="I386" t="n">
        <v>20</v>
      </c>
      <c r="J386" t="n">
        <v>158.86</v>
      </c>
      <c r="K386" t="n">
        <v>49.1</v>
      </c>
      <c r="L386" t="n">
        <v>7</v>
      </c>
      <c r="M386" t="n">
        <v>18</v>
      </c>
      <c r="N386" t="n">
        <v>27.77</v>
      </c>
      <c r="O386" t="n">
        <v>19826.68</v>
      </c>
      <c r="P386" t="n">
        <v>184.39</v>
      </c>
      <c r="Q386" t="n">
        <v>198.05</v>
      </c>
      <c r="R386" t="n">
        <v>39.03</v>
      </c>
      <c r="S386" t="n">
        <v>21.27</v>
      </c>
      <c r="T386" t="n">
        <v>6102.43</v>
      </c>
      <c r="U386" t="n">
        <v>0.54</v>
      </c>
      <c r="V386" t="n">
        <v>0.76</v>
      </c>
      <c r="W386" t="n">
        <v>0.14</v>
      </c>
      <c r="X386" t="n">
        <v>0.38</v>
      </c>
      <c r="Y386" t="n">
        <v>0.5</v>
      </c>
      <c r="Z386" t="n">
        <v>10</v>
      </c>
    </row>
    <row r="387">
      <c r="A387" t="n">
        <v>7</v>
      </c>
      <c r="B387" t="n">
        <v>75</v>
      </c>
      <c r="C387" t="inlineStr">
        <is>
          <t xml:space="preserve">CONCLUIDO	</t>
        </is>
      </c>
      <c r="D387" t="n">
        <v>5.3176</v>
      </c>
      <c r="E387" t="n">
        <v>18.81</v>
      </c>
      <c r="F387" t="n">
        <v>15.98</v>
      </c>
      <c r="G387" t="n">
        <v>53.26</v>
      </c>
      <c r="H387" t="n">
        <v>0.88</v>
      </c>
      <c r="I387" t="n">
        <v>18</v>
      </c>
      <c r="J387" t="n">
        <v>160.28</v>
      </c>
      <c r="K387" t="n">
        <v>49.1</v>
      </c>
      <c r="L387" t="n">
        <v>8</v>
      </c>
      <c r="M387" t="n">
        <v>16</v>
      </c>
      <c r="N387" t="n">
        <v>28.19</v>
      </c>
      <c r="O387" t="n">
        <v>20001.93</v>
      </c>
      <c r="P387" t="n">
        <v>184.07</v>
      </c>
      <c r="Q387" t="n">
        <v>198.05</v>
      </c>
      <c r="R387" t="n">
        <v>39.48</v>
      </c>
      <c r="S387" t="n">
        <v>21.27</v>
      </c>
      <c r="T387" t="n">
        <v>6338.59</v>
      </c>
      <c r="U387" t="n">
        <v>0.54</v>
      </c>
      <c r="V387" t="n">
        <v>0.76</v>
      </c>
      <c r="W387" t="n">
        <v>0.14</v>
      </c>
      <c r="X387" t="n">
        <v>0.38</v>
      </c>
      <c r="Y387" t="n">
        <v>0.5</v>
      </c>
      <c r="Z387" t="n">
        <v>10</v>
      </c>
    </row>
    <row r="388">
      <c r="A388" t="n">
        <v>8</v>
      </c>
      <c r="B388" t="n">
        <v>75</v>
      </c>
      <c r="C388" t="inlineStr">
        <is>
          <t xml:space="preserve">CONCLUIDO	</t>
        </is>
      </c>
      <c r="D388" t="n">
        <v>5.3571</v>
      </c>
      <c r="E388" t="n">
        <v>18.67</v>
      </c>
      <c r="F388" t="n">
        <v>15.9</v>
      </c>
      <c r="G388" t="n">
        <v>59.63</v>
      </c>
      <c r="H388" t="n">
        <v>0.99</v>
      </c>
      <c r="I388" t="n">
        <v>16</v>
      </c>
      <c r="J388" t="n">
        <v>161.71</v>
      </c>
      <c r="K388" t="n">
        <v>49.1</v>
      </c>
      <c r="L388" t="n">
        <v>9</v>
      </c>
      <c r="M388" t="n">
        <v>14</v>
      </c>
      <c r="N388" t="n">
        <v>28.61</v>
      </c>
      <c r="O388" t="n">
        <v>20177.64</v>
      </c>
      <c r="P388" t="n">
        <v>182.32</v>
      </c>
      <c r="Q388" t="n">
        <v>198.06</v>
      </c>
      <c r="R388" t="n">
        <v>36.79</v>
      </c>
      <c r="S388" t="n">
        <v>21.27</v>
      </c>
      <c r="T388" t="n">
        <v>5002.58</v>
      </c>
      <c r="U388" t="n">
        <v>0.58</v>
      </c>
      <c r="V388" t="n">
        <v>0.76</v>
      </c>
      <c r="W388" t="n">
        <v>0.13</v>
      </c>
      <c r="X388" t="n">
        <v>0.31</v>
      </c>
      <c r="Y388" t="n">
        <v>0.5</v>
      </c>
      <c r="Z388" t="n">
        <v>10</v>
      </c>
    </row>
    <row r="389">
      <c r="A389" t="n">
        <v>9</v>
      </c>
      <c r="B389" t="n">
        <v>75</v>
      </c>
      <c r="C389" t="inlineStr">
        <is>
          <t xml:space="preserve">CONCLUIDO	</t>
        </is>
      </c>
      <c r="D389" t="n">
        <v>5.3874</v>
      </c>
      <c r="E389" t="n">
        <v>18.56</v>
      </c>
      <c r="F389" t="n">
        <v>15.86</v>
      </c>
      <c r="G389" t="n">
        <v>67.95999999999999</v>
      </c>
      <c r="H389" t="n">
        <v>1.09</v>
      </c>
      <c r="I389" t="n">
        <v>14</v>
      </c>
      <c r="J389" t="n">
        <v>163.13</v>
      </c>
      <c r="K389" t="n">
        <v>49.1</v>
      </c>
      <c r="L389" t="n">
        <v>10</v>
      </c>
      <c r="M389" t="n">
        <v>12</v>
      </c>
      <c r="N389" t="n">
        <v>29.04</v>
      </c>
      <c r="O389" t="n">
        <v>20353.94</v>
      </c>
      <c r="P389" t="n">
        <v>181.19</v>
      </c>
      <c r="Q389" t="n">
        <v>198.04</v>
      </c>
      <c r="R389" t="n">
        <v>35.42</v>
      </c>
      <c r="S389" t="n">
        <v>21.27</v>
      </c>
      <c r="T389" t="n">
        <v>4329.33</v>
      </c>
      <c r="U389" t="n">
        <v>0.6</v>
      </c>
      <c r="V389" t="n">
        <v>0.76</v>
      </c>
      <c r="W389" t="n">
        <v>0.13</v>
      </c>
      <c r="X389" t="n">
        <v>0.26</v>
      </c>
      <c r="Y389" t="n">
        <v>0.5</v>
      </c>
      <c r="Z389" t="n">
        <v>10</v>
      </c>
    </row>
    <row r="390">
      <c r="A390" t="n">
        <v>10</v>
      </c>
      <c r="B390" t="n">
        <v>75</v>
      </c>
      <c r="C390" t="inlineStr">
        <is>
          <t xml:space="preserve">CONCLUIDO	</t>
        </is>
      </c>
      <c r="D390" t="n">
        <v>5.4029</v>
      </c>
      <c r="E390" t="n">
        <v>18.51</v>
      </c>
      <c r="F390" t="n">
        <v>15.84</v>
      </c>
      <c r="G390" t="n">
        <v>73.08</v>
      </c>
      <c r="H390" t="n">
        <v>1.18</v>
      </c>
      <c r="I390" t="n">
        <v>13</v>
      </c>
      <c r="J390" t="n">
        <v>164.57</v>
      </c>
      <c r="K390" t="n">
        <v>49.1</v>
      </c>
      <c r="L390" t="n">
        <v>11</v>
      </c>
      <c r="M390" t="n">
        <v>11</v>
      </c>
      <c r="N390" t="n">
        <v>29.47</v>
      </c>
      <c r="O390" t="n">
        <v>20530.82</v>
      </c>
      <c r="P390" t="n">
        <v>180.64</v>
      </c>
      <c r="Q390" t="n">
        <v>198.04</v>
      </c>
      <c r="R390" t="n">
        <v>34.75</v>
      </c>
      <c r="S390" t="n">
        <v>21.27</v>
      </c>
      <c r="T390" t="n">
        <v>3996.15</v>
      </c>
      <c r="U390" t="n">
        <v>0.61</v>
      </c>
      <c r="V390" t="n">
        <v>0.77</v>
      </c>
      <c r="W390" t="n">
        <v>0.13</v>
      </c>
      <c r="X390" t="n">
        <v>0.24</v>
      </c>
      <c r="Y390" t="n">
        <v>0.5</v>
      </c>
      <c r="Z390" t="n">
        <v>10</v>
      </c>
    </row>
    <row r="391">
      <c r="A391" t="n">
        <v>11</v>
      </c>
      <c r="B391" t="n">
        <v>75</v>
      </c>
      <c r="C391" t="inlineStr">
        <is>
          <t xml:space="preserve">CONCLUIDO	</t>
        </is>
      </c>
      <c r="D391" t="n">
        <v>5.4174</v>
      </c>
      <c r="E391" t="n">
        <v>18.46</v>
      </c>
      <c r="F391" t="n">
        <v>15.82</v>
      </c>
      <c r="G391" t="n">
        <v>79.08</v>
      </c>
      <c r="H391" t="n">
        <v>1.28</v>
      </c>
      <c r="I391" t="n">
        <v>12</v>
      </c>
      <c r="J391" t="n">
        <v>166.01</v>
      </c>
      <c r="K391" t="n">
        <v>49.1</v>
      </c>
      <c r="L391" t="n">
        <v>12</v>
      </c>
      <c r="M391" t="n">
        <v>10</v>
      </c>
      <c r="N391" t="n">
        <v>29.91</v>
      </c>
      <c r="O391" t="n">
        <v>20708.3</v>
      </c>
      <c r="P391" t="n">
        <v>179.71</v>
      </c>
      <c r="Q391" t="n">
        <v>198.04</v>
      </c>
      <c r="R391" t="n">
        <v>34.26</v>
      </c>
      <c r="S391" t="n">
        <v>21.27</v>
      </c>
      <c r="T391" t="n">
        <v>3757.65</v>
      </c>
      <c r="U391" t="n">
        <v>0.62</v>
      </c>
      <c r="V391" t="n">
        <v>0.77</v>
      </c>
      <c r="W391" t="n">
        <v>0.12</v>
      </c>
      <c r="X391" t="n">
        <v>0.22</v>
      </c>
      <c r="Y391" t="n">
        <v>0.5</v>
      </c>
      <c r="Z391" t="n">
        <v>10</v>
      </c>
    </row>
    <row r="392">
      <c r="A392" t="n">
        <v>12</v>
      </c>
      <c r="B392" t="n">
        <v>75</v>
      </c>
      <c r="C392" t="inlineStr">
        <is>
          <t xml:space="preserve">CONCLUIDO	</t>
        </is>
      </c>
      <c r="D392" t="n">
        <v>5.4317</v>
      </c>
      <c r="E392" t="n">
        <v>18.41</v>
      </c>
      <c r="F392" t="n">
        <v>15.8</v>
      </c>
      <c r="G392" t="n">
        <v>86.17</v>
      </c>
      <c r="H392" t="n">
        <v>1.38</v>
      </c>
      <c r="I392" t="n">
        <v>11</v>
      </c>
      <c r="J392" t="n">
        <v>167.45</v>
      </c>
      <c r="K392" t="n">
        <v>49.1</v>
      </c>
      <c r="L392" t="n">
        <v>13</v>
      </c>
      <c r="M392" t="n">
        <v>9</v>
      </c>
      <c r="N392" t="n">
        <v>30.36</v>
      </c>
      <c r="O392" t="n">
        <v>20886.38</v>
      </c>
      <c r="P392" t="n">
        <v>178.96</v>
      </c>
      <c r="Q392" t="n">
        <v>198.05</v>
      </c>
      <c r="R392" t="n">
        <v>33.58</v>
      </c>
      <c r="S392" t="n">
        <v>21.27</v>
      </c>
      <c r="T392" t="n">
        <v>3421.39</v>
      </c>
      <c r="U392" t="n">
        <v>0.63</v>
      </c>
      <c r="V392" t="n">
        <v>0.77</v>
      </c>
      <c r="W392" t="n">
        <v>0.13</v>
      </c>
      <c r="X392" t="n">
        <v>0.2</v>
      </c>
      <c r="Y392" t="n">
        <v>0.5</v>
      </c>
      <c r="Z392" t="n">
        <v>10</v>
      </c>
    </row>
    <row r="393">
      <c r="A393" t="n">
        <v>13</v>
      </c>
      <c r="B393" t="n">
        <v>75</v>
      </c>
      <c r="C393" t="inlineStr">
        <is>
          <t xml:space="preserve">CONCLUIDO	</t>
        </is>
      </c>
      <c r="D393" t="n">
        <v>5.4304</v>
      </c>
      <c r="E393" t="n">
        <v>18.42</v>
      </c>
      <c r="F393" t="n">
        <v>15.8</v>
      </c>
      <c r="G393" t="n">
        <v>86.2</v>
      </c>
      <c r="H393" t="n">
        <v>1.47</v>
      </c>
      <c r="I393" t="n">
        <v>11</v>
      </c>
      <c r="J393" t="n">
        <v>168.9</v>
      </c>
      <c r="K393" t="n">
        <v>49.1</v>
      </c>
      <c r="L393" t="n">
        <v>14</v>
      </c>
      <c r="M393" t="n">
        <v>9</v>
      </c>
      <c r="N393" t="n">
        <v>30.81</v>
      </c>
      <c r="O393" t="n">
        <v>21065.06</v>
      </c>
      <c r="P393" t="n">
        <v>178.69</v>
      </c>
      <c r="Q393" t="n">
        <v>198.04</v>
      </c>
      <c r="R393" t="n">
        <v>33.82</v>
      </c>
      <c r="S393" t="n">
        <v>21.27</v>
      </c>
      <c r="T393" t="n">
        <v>3541.15</v>
      </c>
      <c r="U393" t="n">
        <v>0.63</v>
      </c>
      <c r="V393" t="n">
        <v>0.77</v>
      </c>
      <c r="W393" t="n">
        <v>0.12</v>
      </c>
      <c r="X393" t="n">
        <v>0.21</v>
      </c>
      <c r="Y393" t="n">
        <v>0.5</v>
      </c>
      <c r="Z393" t="n">
        <v>10</v>
      </c>
    </row>
    <row r="394">
      <c r="A394" t="n">
        <v>14</v>
      </c>
      <c r="B394" t="n">
        <v>75</v>
      </c>
      <c r="C394" t="inlineStr">
        <is>
          <t xml:space="preserve">CONCLUIDO	</t>
        </is>
      </c>
      <c r="D394" t="n">
        <v>5.4582</v>
      </c>
      <c r="E394" t="n">
        <v>18.32</v>
      </c>
      <c r="F394" t="n">
        <v>15.74</v>
      </c>
      <c r="G394" t="n">
        <v>94.44</v>
      </c>
      <c r="H394" t="n">
        <v>1.56</v>
      </c>
      <c r="I394" t="n">
        <v>10</v>
      </c>
      <c r="J394" t="n">
        <v>170.35</v>
      </c>
      <c r="K394" t="n">
        <v>49.1</v>
      </c>
      <c r="L394" t="n">
        <v>15</v>
      </c>
      <c r="M394" t="n">
        <v>8</v>
      </c>
      <c r="N394" t="n">
        <v>31.26</v>
      </c>
      <c r="O394" t="n">
        <v>21244.37</v>
      </c>
      <c r="P394" t="n">
        <v>178.07</v>
      </c>
      <c r="Q394" t="n">
        <v>198.04</v>
      </c>
      <c r="R394" t="n">
        <v>31.47</v>
      </c>
      <c r="S394" t="n">
        <v>21.27</v>
      </c>
      <c r="T394" t="n">
        <v>2372.56</v>
      </c>
      <c r="U394" t="n">
        <v>0.68</v>
      </c>
      <c r="V394" t="n">
        <v>0.77</v>
      </c>
      <c r="W394" t="n">
        <v>0.13</v>
      </c>
      <c r="X394" t="n">
        <v>0.14</v>
      </c>
      <c r="Y394" t="n">
        <v>0.5</v>
      </c>
      <c r="Z394" t="n">
        <v>10</v>
      </c>
    </row>
    <row r="395">
      <c r="A395" t="n">
        <v>15</v>
      </c>
      <c r="B395" t="n">
        <v>75</v>
      </c>
      <c r="C395" t="inlineStr">
        <is>
          <t xml:space="preserve">CONCLUIDO	</t>
        </is>
      </c>
      <c r="D395" t="n">
        <v>5.46</v>
      </c>
      <c r="E395" t="n">
        <v>18.32</v>
      </c>
      <c r="F395" t="n">
        <v>15.76</v>
      </c>
      <c r="G395" t="n">
        <v>105.09</v>
      </c>
      <c r="H395" t="n">
        <v>1.65</v>
      </c>
      <c r="I395" t="n">
        <v>9</v>
      </c>
      <c r="J395" t="n">
        <v>171.81</v>
      </c>
      <c r="K395" t="n">
        <v>49.1</v>
      </c>
      <c r="L395" t="n">
        <v>16</v>
      </c>
      <c r="M395" t="n">
        <v>7</v>
      </c>
      <c r="N395" t="n">
        <v>31.72</v>
      </c>
      <c r="O395" t="n">
        <v>21424.29</v>
      </c>
      <c r="P395" t="n">
        <v>176.86</v>
      </c>
      <c r="Q395" t="n">
        <v>198.04</v>
      </c>
      <c r="R395" t="n">
        <v>32.58</v>
      </c>
      <c r="S395" t="n">
        <v>21.27</v>
      </c>
      <c r="T395" t="n">
        <v>2930.89</v>
      </c>
      <c r="U395" t="n">
        <v>0.65</v>
      </c>
      <c r="V395" t="n">
        <v>0.77</v>
      </c>
      <c r="W395" t="n">
        <v>0.12</v>
      </c>
      <c r="X395" t="n">
        <v>0.17</v>
      </c>
      <c r="Y395" t="n">
        <v>0.5</v>
      </c>
      <c r="Z395" t="n">
        <v>10</v>
      </c>
    </row>
    <row r="396">
      <c r="A396" t="n">
        <v>16</v>
      </c>
      <c r="B396" t="n">
        <v>75</v>
      </c>
      <c r="C396" t="inlineStr">
        <is>
          <t xml:space="preserve">CONCLUIDO	</t>
        </is>
      </c>
      <c r="D396" t="n">
        <v>5.4619</v>
      </c>
      <c r="E396" t="n">
        <v>18.31</v>
      </c>
      <c r="F396" t="n">
        <v>15.76</v>
      </c>
      <c r="G396" t="n">
        <v>105.05</v>
      </c>
      <c r="H396" t="n">
        <v>1.74</v>
      </c>
      <c r="I396" t="n">
        <v>9</v>
      </c>
      <c r="J396" t="n">
        <v>173.28</v>
      </c>
      <c r="K396" t="n">
        <v>49.1</v>
      </c>
      <c r="L396" t="n">
        <v>17</v>
      </c>
      <c r="M396" t="n">
        <v>7</v>
      </c>
      <c r="N396" t="n">
        <v>32.18</v>
      </c>
      <c r="O396" t="n">
        <v>21604.83</v>
      </c>
      <c r="P396" t="n">
        <v>177.11</v>
      </c>
      <c r="Q396" t="n">
        <v>198.04</v>
      </c>
      <c r="R396" t="n">
        <v>32.33</v>
      </c>
      <c r="S396" t="n">
        <v>21.27</v>
      </c>
      <c r="T396" t="n">
        <v>2808.54</v>
      </c>
      <c r="U396" t="n">
        <v>0.66</v>
      </c>
      <c r="V396" t="n">
        <v>0.77</v>
      </c>
      <c r="W396" t="n">
        <v>0.12</v>
      </c>
      <c r="X396" t="n">
        <v>0.16</v>
      </c>
      <c r="Y396" t="n">
        <v>0.5</v>
      </c>
      <c r="Z396" t="n">
        <v>10</v>
      </c>
    </row>
    <row r="397">
      <c r="A397" t="n">
        <v>17</v>
      </c>
      <c r="B397" t="n">
        <v>75</v>
      </c>
      <c r="C397" t="inlineStr">
        <is>
          <t xml:space="preserve">CONCLUIDO	</t>
        </is>
      </c>
      <c r="D397" t="n">
        <v>5.4783</v>
      </c>
      <c r="E397" t="n">
        <v>18.25</v>
      </c>
      <c r="F397" t="n">
        <v>15.73</v>
      </c>
      <c r="G397" t="n">
        <v>118</v>
      </c>
      <c r="H397" t="n">
        <v>1.83</v>
      </c>
      <c r="I397" t="n">
        <v>8</v>
      </c>
      <c r="J397" t="n">
        <v>174.75</v>
      </c>
      <c r="K397" t="n">
        <v>49.1</v>
      </c>
      <c r="L397" t="n">
        <v>18</v>
      </c>
      <c r="M397" t="n">
        <v>6</v>
      </c>
      <c r="N397" t="n">
        <v>32.65</v>
      </c>
      <c r="O397" t="n">
        <v>21786.02</v>
      </c>
      <c r="P397" t="n">
        <v>175.36</v>
      </c>
      <c r="Q397" t="n">
        <v>198.04</v>
      </c>
      <c r="R397" t="n">
        <v>31.55</v>
      </c>
      <c r="S397" t="n">
        <v>21.27</v>
      </c>
      <c r="T397" t="n">
        <v>2423.17</v>
      </c>
      <c r="U397" t="n">
        <v>0.67</v>
      </c>
      <c r="V397" t="n">
        <v>0.77</v>
      </c>
      <c r="W397" t="n">
        <v>0.12</v>
      </c>
      <c r="X397" t="n">
        <v>0.14</v>
      </c>
      <c r="Y397" t="n">
        <v>0.5</v>
      </c>
      <c r="Z397" t="n">
        <v>10</v>
      </c>
    </row>
    <row r="398">
      <c r="A398" t="n">
        <v>18</v>
      </c>
      <c r="B398" t="n">
        <v>75</v>
      </c>
      <c r="C398" t="inlineStr">
        <is>
          <t xml:space="preserve">CONCLUIDO	</t>
        </is>
      </c>
      <c r="D398" t="n">
        <v>5.4741</v>
      </c>
      <c r="E398" t="n">
        <v>18.27</v>
      </c>
      <c r="F398" t="n">
        <v>15.75</v>
      </c>
      <c r="G398" t="n">
        <v>118.1</v>
      </c>
      <c r="H398" t="n">
        <v>1.91</v>
      </c>
      <c r="I398" t="n">
        <v>8</v>
      </c>
      <c r="J398" t="n">
        <v>176.22</v>
      </c>
      <c r="K398" t="n">
        <v>49.1</v>
      </c>
      <c r="L398" t="n">
        <v>19</v>
      </c>
      <c r="M398" t="n">
        <v>6</v>
      </c>
      <c r="N398" t="n">
        <v>33.13</v>
      </c>
      <c r="O398" t="n">
        <v>21967.84</v>
      </c>
      <c r="P398" t="n">
        <v>175.85</v>
      </c>
      <c r="Q398" t="n">
        <v>198.04</v>
      </c>
      <c r="R398" t="n">
        <v>32.05</v>
      </c>
      <c r="S398" t="n">
        <v>21.27</v>
      </c>
      <c r="T398" t="n">
        <v>2673.77</v>
      </c>
      <c r="U398" t="n">
        <v>0.66</v>
      </c>
      <c r="V398" t="n">
        <v>0.77</v>
      </c>
      <c r="W398" t="n">
        <v>0.12</v>
      </c>
      <c r="X398" t="n">
        <v>0.15</v>
      </c>
      <c r="Y398" t="n">
        <v>0.5</v>
      </c>
      <c r="Z398" t="n">
        <v>10</v>
      </c>
    </row>
    <row r="399">
      <c r="A399" t="n">
        <v>19</v>
      </c>
      <c r="B399" t="n">
        <v>75</v>
      </c>
      <c r="C399" t="inlineStr">
        <is>
          <t xml:space="preserve">CONCLUIDO	</t>
        </is>
      </c>
      <c r="D399" t="n">
        <v>5.4765</v>
      </c>
      <c r="E399" t="n">
        <v>18.26</v>
      </c>
      <c r="F399" t="n">
        <v>15.74</v>
      </c>
      <c r="G399" t="n">
        <v>118.04</v>
      </c>
      <c r="H399" t="n">
        <v>2</v>
      </c>
      <c r="I399" t="n">
        <v>8</v>
      </c>
      <c r="J399" t="n">
        <v>177.7</v>
      </c>
      <c r="K399" t="n">
        <v>49.1</v>
      </c>
      <c r="L399" t="n">
        <v>20</v>
      </c>
      <c r="M399" t="n">
        <v>6</v>
      </c>
      <c r="N399" t="n">
        <v>33.61</v>
      </c>
      <c r="O399" t="n">
        <v>22150.3</v>
      </c>
      <c r="P399" t="n">
        <v>174.81</v>
      </c>
      <c r="Q399" t="n">
        <v>198.04</v>
      </c>
      <c r="R399" t="n">
        <v>31.81</v>
      </c>
      <c r="S399" t="n">
        <v>21.27</v>
      </c>
      <c r="T399" t="n">
        <v>2553.36</v>
      </c>
      <c r="U399" t="n">
        <v>0.67</v>
      </c>
      <c r="V399" t="n">
        <v>0.77</v>
      </c>
      <c r="W399" t="n">
        <v>0.12</v>
      </c>
      <c r="X399" t="n">
        <v>0.14</v>
      </c>
      <c r="Y399" t="n">
        <v>0.5</v>
      </c>
      <c r="Z399" t="n">
        <v>10</v>
      </c>
    </row>
    <row r="400">
      <c r="A400" t="n">
        <v>20</v>
      </c>
      <c r="B400" t="n">
        <v>75</v>
      </c>
      <c r="C400" t="inlineStr">
        <is>
          <t xml:space="preserve">CONCLUIDO	</t>
        </is>
      </c>
      <c r="D400" t="n">
        <v>5.4931</v>
      </c>
      <c r="E400" t="n">
        <v>18.2</v>
      </c>
      <c r="F400" t="n">
        <v>15.71</v>
      </c>
      <c r="G400" t="n">
        <v>134.7</v>
      </c>
      <c r="H400" t="n">
        <v>2.08</v>
      </c>
      <c r="I400" t="n">
        <v>7</v>
      </c>
      <c r="J400" t="n">
        <v>179.18</v>
      </c>
      <c r="K400" t="n">
        <v>49.1</v>
      </c>
      <c r="L400" t="n">
        <v>21</v>
      </c>
      <c r="M400" t="n">
        <v>5</v>
      </c>
      <c r="N400" t="n">
        <v>34.09</v>
      </c>
      <c r="O400" t="n">
        <v>22333.43</v>
      </c>
      <c r="P400" t="n">
        <v>173.59</v>
      </c>
      <c r="Q400" t="n">
        <v>198.04</v>
      </c>
      <c r="R400" t="n">
        <v>31.04</v>
      </c>
      <c r="S400" t="n">
        <v>21.27</v>
      </c>
      <c r="T400" t="n">
        <v>2171.45</v>
      </c>
      <c r="U400" t="n">
        <v>0.6899999999999999</v>
      </c>
      <c r="V400" t="n">
        <v>0.77</v>
      </c>
      <c r="W400" t="n">
        <v>0.12</v>
      </c>
      <c r="X400" t="n">
        <v>0.12</v>
      </c>
      <c r="Y400" t="n">
        <v>0.5</v>
      </c>
      <c r="Z400" t="n">
        <v>10</v>
      </c>
    </row>
    <row r="401">
      <c r="A401" t="n">
        <v>21</v>
      </c>
      <c r="B401" t="n">
        <v>75</v>
      </c>
      <c r="C401" t="inlineStr">
        <is>
          <t xml:space="preserve">CONCLUIDO	</t>
        </is>
      </c>
      <c r="D401" t="n">
        <v>5.5015</v>
      </c>
      <c r="E401" t="n">
        <v>18.18</v>
      </c>
      <c r="F401" t="n">
        <v>15.69</v>
      </c>
      <c r="G401" t="n">
        <v>134.46</v>
      </c>
      <c r="H401" t="n">
        <v>2.16</v>
      </c>
      <c r="I401" t="n">
        <v>7</v>
      </c>
      <c r="J401" t="n">
        <v>180.67</v>
      </c>
      <c r="K401" t="n">
        <v>49.1</v>
      </c>
      <c r="L401" t="n">
        <v>22</v>
      </c>
      <c r="M401" t="n">
        <v>5</v>
      </c>
      <c r="N401" t="n">
        <v>34.58</v>
      </c>
      <c r="O401" t="n">
        <v>22517.21</v>
      </c>
      <c r="P401" t="n">
        <v>173.75</v>
      </c>
      <c r="Q401" t="n">
        <v>198.04</v>
      </c>
      <c r="R401" t="n">
        <v>30.09</v>
      </c>
      <c r="S401" t="n">
        <v>21.27</v>
      </c>
      <c r="T401" t="n">
        <v>1696.07</v>
      </c>
      <c r="U401" t="n">
        <v>0.71</v>
      </c>
      <c r="V401" t="n">
        <v>0.77</v>
      </c>
      <c r="W401" t="n">
        <v>0.12</v>
      </c>
      <c r="X401" t="n">
        <v>0.09</v>
      </c>
      <c r="Y401" t="n">
        <v>0.5</v>
      </c>
      <c r="Z401" t="n">
        <v>10</v>
      </c>
    </row>
    <row r="402">
      <c r="A402" t="n">
        <v>22</v>
      </c>
      <c r="B402" t="n">
        <v>75</v>
      </c>
      <c r="C402" t="inlineStr">
        <is>
          <t xml:space="preserve">CONCLUIDO	</t>
        </is>
      </c>
      <c r="D402" t="n">
        <v>5.4918</v>
      </c>
      <c r="E402" t="n">
        <v>18.21</v>
      </c>
      <c r="F402" t="n">
        <v>15.72</v>
      </c>
      <c r="G402" t="n">
        <v>134.73</v>
      </c>
      <c r="H402" t="n">
        <v>2.24</v>
      </c>
      <c r="I402" t="n">
        <v>7</v>
      </c>
      <c r="J402" t="n">
        <v>182.17</v>
      </c>
      <c r="K402" t="n">
        <v>49.1</v>
      </c>
      <c r="L402" t="n">
        <v>23</v>
      </c>
      <c r="M402" t="n">
        <v>5</v>
      </c>
      <c r="N402" t="n">
        <v>35.08</v>
      </c>
      <c r="O402" t="n">
        <v>22701.78</v>
      </c>
      <c r="P402" t="n">
        <v>173.44</v>
      </c>
      <c r="Q402" t="n">
        <v>198.04</v>
      </c>
      <c r="R402" t="n">
        <v>31.19</v>
      </c>
      <c r="S402" t="n">
        <v>21.27</v>
      </c>
      <c r="T402" t="n">
        <v>2247.36</v>
      </c>
      <c r="U402" t="n">
        <v>0.68</v>
      </c>
      <c r="V402" t="n">
        <v>0.77</v>
      </c>
      <c r="W402" t="n">
        <v>0.12</v>
      </c>
      <c r="X402" t="n">
        <v>0.12</v>
      </c>
      <c r="Y402" t="n">
        <v>0.5</v>
      </c>
      <c r="Z402" t="n">
        <v>10</v>
      </c>
    </row>
    <row r="403">
      <c r="A403" t="n">
        <v>23</v>
      </c>
      <c r="B403" t="n">
        <v>75</v>
      </c>
      <c r="C403" t="inlineStr">
        <is>
          <t xml:space="preserve">CONCLUIDO	</t>
        </is>
      </c>
      <c r="D403" t="n">
        <v>5.4917</v>
      </c>
      <c r="E403" t="n">
        <v>18.21</v>
      </c>
      <c r="F403" t="n">
        <v>15.72</v>
      </c>
      <c r="G403" t="n">
        <v>134.73</v>
      </c>
      <c r="H403" t="n">
        <v>2.32</v>
      </c>
      <c r="I403" t="n">
        <v>7</v>
      </c>
      <c r="J403" t="n">
        <v>183.67</v>
      </c>
      <c r="K403" t="n">
        <v>49.1</v>
      </c>
      <c r="L403" t="n">
        <v>24</v>
      </c>
      <c r="M403" t="n">
        <v>5</v>
      </c>
      <c r="N403" t="n">
        <v>35.58</v>
      </c>
      <c r="O403" t="n">
        <v>22886.92</v>
      </c>
      <c r="P403" t="n">
        <v>172.31</v>
      </c>
      <c r="Q403" t="n">
        <v>198.05</v>
      </c>
      <c r="R403" t="n">
        <v>31.11</v>
      </c>
      <c r="S403" t="n">
        <v>21.27</v>
      </c>
      <c r="T403" t="n">
        <v>2206.07</v>
      </c>
      <c r="U403" t="n">
        <v>0.68</v>
      </c>
      <c r="V403" t="n">
        <v>0.77</v>
      </c>
      <c r="W403" t="n">
        <v>0.12</v>
      </c>
      <c r="X403" t="n">
        <v>0.12</v>
      </c>
      <c r="Y403" t="n">
        <v>0.5</v>
      </c>
      <c r="Z403" t="n">
        <v>10</v>
      </c>
    </row>
    <row r="404">
      <c r="A404" t="n">
        <v>24</v>
      </c>
      <c r="B404" t="n">
        <v>75</v>
      </c>
      <c r="C404" t="inlineStr">
        <is>
          <t xml:space="preserve">CONCLUIDO	</t>
        </is>
      </c>
      <c r="D404" t="n">
        <v>5.512</v>
      </c>
      <c r="E404" t="n">
        <v>18.14</v>
      </c>
      <c r="F404" t="n">
        <v>15.68</v>
      </c>
      <c r="G404" t="n">
        <v>156.82</v>
      </c>
      <c r="H404" t="n">
        <v>2.4</v>
      </c>
      <c r="I404" t="n">
        <v>6</v>
      </c>
      <c r="J404" t="n">
        <v>185.18</v>
      </c>
      <c r="K404" t="n">
        <v>49.1</v>
      </c>
      <c r="L404" t="n">
        <v>25</v>
      </c>
      <c r="M404" t="n">
        <v>4</v>
      </c>
      <c r="N404" t="n">
        <v>36.08</v>
      </c>
      <c r="O404" t="n">
        <v>23072.73</v>
      </c>
      <c r="P404" t="n">
        <v>170.92</v>
      </c>
      <c r="Q404" t="n">
        <v>198.04</v>
      </c>
      <c r="R404" t="n">
        <v>29.86</v>
      </c>
      <c r="S404" t="n">
        <v>21.27</v>
      </c>
      <c r="T404" t="n">
        <v>1587.93</v>
      </c>
      <c r="U404" t="n">
        <v>0.71</v>
      </c>
      <c r="V404" t="n">
        <v>0.77</v>
      </c>
      <c r="W404" t="n">
        <v>0.12</v>
      </c>
      <c r="X404" t="n">
        <v>0.09</v>
      </c>
      <c r="Y404" t="n">
        <v>0.5</v>
      </c>
      <c r="Z404" t="n">
        <v>10</v>
      </c>
    </row>
    <row r="405">
      <c r="A405" t="n">
        <v>25</v>
      </c>
      <c r="B405" t="n">
        <v>75</v>
      </c>
      <c r="C405" t="inlineStr">
        <is>
          <t xml:space="preserve">CONCLUIDO	</t>
        </is>
      </c>
      <c r="D405" t="n">
        <v>5.508</v>
      </c>
      <c r="E405" t="n">
        <v>18.16</v>
      </c>
      <c r="F405" t="n">
        <v>15.7</v>
      </c>
      <c r="G405" t="n">
        <v>156.96</v>
      </c>
      <c r="H405" t="n">
        <v>2.47</v>
      </c>
      <c r="I405" t="n">
        <v>6</v>
      </c>
      <c r="J405" t="n">
        <v>186.69</v>
      </c>
      <c r="K405" t="n">
        <v>49.1</v>
      </c>
      <c r="L405" t="n">
        <v>26</v>
      </c>
      <c r="M405" t="n">
        <v>4</v>
      </c>
      <c r="N405" t="n">
        <v>36.6</v>
      </c>
      <c r="O405" t="n">
        <v>23259.24</v>
      </c>
      <c r="P405" t="n">
        <v>171.7</v>
      </c>
      <c r="Q405" t="n">
        <v>198.05</v>
      </c>
      <c r="R405" t="n">
        <v>30.45</v>
      </c>
      <c r="S405" t="n">
        <v>21.27</v>
      </c>
      <c r="T405" t="n">
        <v>1882.36</v>
      </c>
      <c r="U405" t="n">
        <v>0.7</v>
      </c>
      <c r="V405" t="n">
        <v>0.77</v>
      </c>
      <c r="W405" t="n">
        <v>0.12</v>
      </c>
      <c r="X405" t="n">
        <v>0.1</v>
      </c>
      <c r="Y405" t="n">
        <v>0.5</v>
      </c>
      <c r="Z405" t="n">
        <v>10</v>
      </c>
    </row>
    <row r="406">
      <c r="A406" t="n">
        <v>26</v>
      </c>
      <c r="B406" t="n">
        <v>75</v>
      </c>
      <c r="C406" t="inlineStr">
        <is>
          <t xml:space="preserve">CONCLUIDO	</t>
        </is>
      </c>
      <c r="D406" t="n">
        <v>5.5063</v>
      </c>
      <c r="E406" t="n">
        <v>18.16</v>
      </c>
      <c r="F406" t="n">
        <v>15.7</v>
      </c>
      <c r="G406" t="n">
        <v>157.01</v>
      </c>
      <c r="H406" t="n">
        <v>2.55</v>
      </c>
      <c r="I406" t="n">
        <v>6</v>
      </c>
      <c r="J406" t="n">
        <v>188.21</v>
      </c>
      <c r="K406" t="n">
        <v>49.1</v>
      </c>
      <c r="L406" t="n">
        <v>27</v>
      </c>
      <c r="M406" t="n">
        <v>4</v>
      </c>
      <c r="N406" t="n">
        <v>37.11</v>
      </c>
      <c r="O406" t="n">
        <v>23446.45</v>
      </c>
      <c r="P406" t="n">
        <v>171.94</v>
      </c>
      <c r="Q406" t="n">
        <v>198.04</v>
      </c>
      <c r="R406" t="n">
        <v>30.59</v>
      </c>
      <c r="S406" t="n">
        <v>21.27</v>
      </c>
      <c r="T406" t="n">
        <v>1952.8</v>
      </c>
      <c r="U406" t="n">
        <v>0.7</v>
      </c>
      <c r="V406" t="n">
        <v>0.77</v>
      </c>
      <c r="W406" t="n">
        <v>0.12</v>
      </c>
      <c r="X406" t="n">
        <v>0.11</v>
      </c>
      <c r="Y406" t="n">
        <v>0.5</v>
      </c>
      <c r="Z406" t="n">
        <v>10</v>
      </c>
    </row>
    <row r="407">
      <c r="A407" t="n">
        <v>27</v>
      </c>
      <c r="B407" t="n">
        <v>75</v>
      </c>
      <c r="C407" t="inlineStr">
        <is>
          <t xml:space="preserve">CONCLUIDO	</t>
        </is>
      </c>
      <c r="D407" t="n">
        <v>5.5065</v>
      </c>
      <c r="E407" t="n">
        <v>18.16</v>
      </c>
      <c r="F407" t="n">
        <v>15.7</v>
      </c>
      <c r="G407" t="n">
        <v>157.01</v>
      </c>
      <c r="H407" t="n">
        <v>2.62</v>
      </c>
      <c r="I407" t="n">
        <v>6</v>
      </c>
      <c r="J407" t="n">
        <v>189.73</v>
      </c>
      <c r="K407" t="n">
        <v>49.1</v>
      </c>
      <c r="L407" t="n">
        <v>28</v>
      </c>
      <c r="M407" t="n">
        <v>4</v>
      </c>
      <c r="N407" t="n">
        <v>37.64</v>
      </c>
      <c r="O407" t="n">
        <v>23634.36</v>
      </c>
      <c r="P407" t="n">
        <v>171.1</v>
      </c>
      <c r="Q407" t="n">
        <v>198.04</v>
      </c>
      <c r="R407" t="n">
        <v>30.56</v>
      </c>
      <c r="S407" t="n">
        <v>21.27</v>
      </c>
      <c r="T407" t="n">
        <v>1936.26</v>
      </c>
      <c r="U407" t="n">
        <v>0.7</v>
      </c>
      <c r="V407" t="n">
        <v>0.77</v>
      </c>
      <c r="W407" t="n">
        <v>0.12</v>
      </c>
      <c r="X407" t="n">
        <v>0.11</v>
      </c>
      <c r="Y407" t="n">
        <v>0.5</v>
      </c>
      <c r="Z407" t="n">
        <v>10</v>
      </c>
    </row>
    <row r="408">
      <c r="A408" t="n">
        <v>28</v>
      </c>
      <c r="B408" t="n">
        <v>75</v>
      </c>
      <c r="C408" t="inlineStr">
        <is>
          <t xml:space="preserve">CONCLUIDO	</t>
        </is>
      </c>
      <c r="D408" t="n">
        <v>5.5094</v>
      </c>
      <c r="E408" t="n">
        <v>18.15</v>
      </c>
      <c r="F408" t="n">
        <v>15.69</v>
      </c>
      <c r="G408" t="n">
        <v>156.91</v>
      </c>
      <c r="H408" t="n">
        <v>2.69</v>
      </c>
      <c r="I408" t="n">
        <v>6</v>
      </c>
      <c r="J408" t="n">
        <v>191.26</v>
      </c>
      <c r="K408" t="n">
        <v>49.1</v>
      </c>
      <c r="L408" t="n">
        <v>29</v>
      </c>
      <c r="M408" t="n">
        <v>4</v>
      </c>
      <c r="N408" t="n">
        <v>38.17</v>
      </c>
      <c r="O408" t="n">
        <v>23822.99</v>
      </c>
      <c r="P408" t="n">
        <v>169.92</v>
      </c>
      <c r="Q408" t="n">
        <v>198.04</v>
      </c>
      <c r="R408" t="n">
        <v>30.33</v>
      </c>
      <c r="S408" t="n">
        <v>21.27</v>
      </c>
      <c r="T408" t="n">
        <v>1822.92</v>
      </c>
      <c r="U408" t="n">
        <v>0.7</v>
      </c>
      <c r="V408" t="n">
        <v>0.77</v>
      </c>
      <c r="W408" t="n">
        <v>0.12</v>
      </c>
      <c r="X408" t="n">
        <v>0.1</v>
      </c>
      <c r="Y408" t="n">
        <v>0.5</v>
      </c>
      <c r="Z408" t="n">
        <v>10</v>
      </c>
    </row>
    <row r="409">
      <c r="A409" t="n">
        <v>29</v>
      </c>
      <c r="B409" t="n">
        <v>75</v>
      </c>
      <c r="C409" t="inlineStr">
        <is>
          <t xml:space="preserve">CONCLUIDO	</t>
        </is>
      </c>
      <c r="D409" t="n">
        <v>5.5233</v>
      </c>
      <c r="E409" t="n">
        <v>18.11</v>
      </c>
      <c r="F409" t="n">
        <v>15.68</v>
      </c>
      <c r="G409" t="n">
        <v>188.11</v>
      </c>
      <c r="H409" t="n">
        <v>2.76</v>
      </c>
      <c r="I409" t="n">
        <v>5</v>
      </c>
      <c r="J409" t="n">
        <v>192.8</v>
      </c>
      <c r="K409" t="n">
        <v>49.1</v>
      </c>
      <c r="L409" t="n">
        <v>30</v>
      </c>
      <c r="M409" t="n">
        <v>3</v>
      </c>
      <c r="N409" t="n">
        <v>38.7</v>
      </c>
      <c r="O409" t="n">
        <v>24012.34</v>
      </c>
      <c r="P409" t="n">
        <v>167.77</v>
      </c>
      <c r="Q409" t="n">
        <v>198.04</v>
      </c>
      <c r="R409" t="n">
        <v>29.85</v>
      </c>
      <c r="S409" t="n">
        <v>21.27</v>
      </c>
      <c r="T409" t="n">
        <v>1587.02</v>
      </c>
      <c r="U409" t="n">
        <v>0.71</v>
      </c>
      <c r="V409" t="n">
        <v>0.77</v>
      </c>
      <c r="W409" t="n">
        <v>0.12</v>
      </c>
      <c r="X409" t="n">
        <v>0.08</v>
      </c>
      <c r="Y409" t="n">
        <v>0.5</v>
      </c>
      <c r="Z409" t="n">
        <v>10</v>
      </c>
    </row>
    <row r="410">
      <c r="A410" t="n">
        <v>30</v>
      </c>
      <c r="B410" t="n">
        <v>75</v>
      </c>
      <c r="C410" t="inlineStr">
        <is>
          <t xml:space="preserve">CONCLUIDO	</t>
        </is>
      </c>
      <c r="D410" t="n">
        <v>5.5245</v>
      </c>
      <c r="E410" t="n">
        <v>18.1</v>
      </c>
      <c r="F410" t="n">
        <v>15.67</v>
      </c>
      <c r="G410" t="n">
        <v>188.06</v>
      </c>
      <c r="H410" t="n">
        <v>2.83</v>
      </c>
      <c r="I410" t="n">
        <v>5</v>
      </c>
      <c r="J410" t="n">
        <v>194.34</v>
      </c>
      <c r="K410" t="n">
        <v>49.1</v>
      </c>
      <c r="L410" t="n">
        <v>31</v>
      </c>
      <c r="M410" t="n">
        <v>3</v>
      </c>
      <c r="N410" t="n">
        <v>39.24</v>
      </c>
      <c r="O410" t="n">
        <v>24202.42</v>
      </c>
      <c r="P410" t="n">
        <v>168.43</v>
      </c>
      <c r="Q410" t="n">
        <v>198.04</v>
      </c>
      <c r="R410" t="n">
        <v>29.7</v>
      </c>
      <c r="S410" t="n">
        <v>21.27</v>
      </c>
      <c r="T410" t="n">
        <v>1513.1</v>
      </c>
      <c r="U410" t="n">
        <v>0.72</v>
      </c>
      <c r="V410" t="n">
        <v>0.77</v>
      </c>
      <c r="W410" t="n">
        <v>0.12</v>
      </c>
      <c r="X410" t="n">
        <v>0.08</v>
      </c>
      <c r="Y410" t="n">
        <v>0.5</v>
      </c>
      <c r="Z410" t="n">
        <v>10</v>
      </c>
    </row>
    <row r="411">
      <c r="A411" t="n">
        <v>31</v>
      </c>
      <c r="B411" t="n">
        <v>75</v>
      </c>
      <c r="C411" t="inlineStr">
        <is>
          <t xml:space="preserve">CONCLUIDO	</t>
        </is>
      </c>
      <c r="D411" t="n">
        <v>5.5292</v>
      </c>
      <c r="E411" t="n">
        <v>18.09</v>
      </c>
      <c r="F411" t="n">
        <v>15.66</v>
      </c>
      <c r="G411" t="n">
        <v>187.88</v>
      </c>
      <c r="H411" t="n">
        <v>2.9</v>
      </c>
      <c r="I411" t="n">
        <v>5</v>
      </c>
      <c r="J411" t="n">
        <v>195.89</v>
      </c>
      <c r="K411" t="n">
        <v>49.1</v>
      </c>
      <c r="L411" t="n">
        <v>32</v>
      </c>
      <c r="M411" t="n">
        <v>3</v>
      </c>
      <c r="N411" t="n">
        <v>39.79</v>
      </c>
      <c r="O411" t="n">
        <v>24393.24</v>
      </c>
      <c r="P411" t="n">
        <v>169.06</v>
      </c>
      <c r="Q411" t="n">
        <v>198.04</v>
      </c>
      <c r="R411" t="n">
        <v>29.2</v>
      </c>
      <c r="S411" t="n">
        <v>21.27</v>
      </c>
      <c r="T411" t="n">
        <v>1263.11</v>
      </c>
      <c r="U411" t="n">
        <v>0.73</v>
      </c>
      <c r="V411" t="n">
        <v>0.77</v>
      </c>
      <c r="W411" t="n">
        <v>0.11</v>
      </c>
      <c r="X411" t="n">
        <v>0.06</v>
      </c>
      <c r="Y411" t="n">
        <v>0.5</v>
      </c>
      <c r="Z411" t="n">
        <v>10</v>
      </c>
    </row>
    <row r="412">
      <c r="A412" t="n">
        <v>32</v>
      </c>
      <c r="B412" t="n">
        <v>75</v>
      </c>
      <c r="C412" t="inlineStr">
        <is>
          <t xml:space="preserve">CONCLUIDO	</t>
        </is>
      </c>
      <c r="D412" t="n">
        <v>5.524</v>
      </c>
      <c r="E412" t="n">
        <v>18.1</v>
      </c>
      <c r="F412" t="n">
        <v>15.67</v>
      </c>
      <c r="G412" t="n">
        <v>188.08</v>
      </c>
      <c r="H412" t="n">
        <v>2.97</v>
      </c>
      <c r="I412" t="n">
        <v>5</v>
      </c>
      <c r="J412" t="n">
        <v>197.44</v>
      </c>
      <c r="K412" t="n">
        <v>49.1</v>
      </c>
      <c r="L412" t="n">
        <v>33</v>
      </c>
      <c r="M412" t="n">
        <v>3</v>
      </c>
      <c r="N412" t="n">
        <v>40.34</v>
      </c>
      <c r="O412" t="n">
        <v>24584.81</v>
      </c>
      <c r="P412" t="n">
        <v>169.23</v>
      </c>
      <c r="Q412" t="n">
        <v>198.05</v>
      </c>
      <c r="R412" t="n">
        <v>29.74</v>
      </c>
      <c r="S412" t="n">
        <v>21.27</v>
      </c>
      <c r="T412" t="n">
        <v>1532.41</v>
      </c>
      <c r="U412" t="n">
        <v>0.72</v>
      </c>
      <c r="V412" t="n">
        <v>0.77</v>
      </c>
      <c r="W412" t="n">
        <v>0.12</v>
      </c>
      <c r="X412" t="n">
        <v>0.08</v>
      </c>
      <c r="Y412" t="n">
        <v>0.5</v>
      </c>
      <c r="Z412" t="n">
        <v>10</v>
      </c>
    </row>
    <row r="413">
      <c r="A413" t="n">
        <v>33</v>
      </c>
      <c r="B413" t="n">
        <v>75</v>
      </c>
      <c r="C413" t="inlineStr">
        <is>
          <t xml:space="preserve">CONCLUIDO	</t>
        </is>
      </c>
      <c r="D413" t="n">
        <v>5.5229</v>
      </c>
      <c r="E413" t="n">
        <v>18.11</v>
      </c>
      <c r="F413" t="n">
        <v>15.68</v>
      </c>
      <c r="G413" t="n">
        <v>188.13</v>
      </c>
      <c r="H413" t="n">
        <v>3.03</v>
      </c>
      <c r="I413" t="n">
        <v>5</v>
      </c>
      <c r="J413" t="n">
        <v>199</v>
      </c>
      <c r="K413" t="n">
        <v>49.1</v>
      </c>
      <c r="L413" t="n">
        <v>34</v>
      </c>
      <c r="M413" t="n">
        <v>3</v>
      </c>
      <c r="N413" t="n">
        <v>40.9</v>
      </c>
      <c r="O413" t="n">
        <v>24777.13</v>
      </c>
      <c r="P413" t="n">
        <v>169.69</v>
      </c>
      <c r="Q413" t="n">
        <v>198.04</v>
      </c>
      <c r="R413" t="n">
        <v>29.85</v>
      </c>
      <c r="S413" t="n">
        <v>21.27</v>
      </c>
      <c r="T413" t="n">
        <v>1588.5</v>
      </c>
      <c r="U413" t="n">
        <v>0.71</v>
      </c>
      <c r="V413" t="n">
        <v>0.77</v>
      </c>
      <c r="W413" t="n">
        <v>0.12</v>
      </c>
      <c r="X413" t="n">
        <v>0.08</v>
      </c>
      <c r="Y413" t="n">
        <v>0.5</v>
      </c>
      <c r="Z413" t="n">
        <v>10</v>
      </c>
    </row>
    <row r="414">
      <c r="A414" t="n">
        <v>34</v>
      </c>
      <c r="B414" t="n">
        <v>75</v>
      </c>
      <c r="C414" t="inlineStr">
        <is>
          <t xml:space="preserve">CONCLUIDO	</t>
        </is>
      </c>
      <c r="D414" t="n">
        <v>5.5278</v>
      </c>
      <c r="E414" t="n">
        <v>18.09</v>
      </c>
      <c r="F414" t="n">
        <v>15.66</v>
      </c>
      <c r="G414" t="n">
        <v>187.93</v>
      </c>
      <c r="H414" t="n">
        <v>3.1</v>
      </c>
      <c r="I414" t="n">
        <v>5</v>
      </c>
      <c r="J414" t="n">
        <v>200.56</v>
      </c>
      <c r="K414" t="n">
        <v>49.1</v>
      </c>
      <c r="L414" t="n">
        <v>35</v>
      </c>
      <c r="M414" t="n">
        <v>3</v>
      </c>
      <c r="N414" t="n">
        <v>41.47</v>
      </c>
      <c r="O414" t="n">
        <v>24970.22</v>
      </c>
      <c r="P414" t="n">
        <v>169.03</v>
      </c>
      <c r="Q414" t="n">
        <v>198.04</v>
      </c>
      <c r="R414" t="n">
        <v>29.31</v>
      </c>
      <c r="S414" t="n">
        <v>21.27</v>
      </c>
      <c r="T414" t="n">
        <v>1320.17</v>
      </c>
      <c r="U414" t="n">
        <v>0.73</v>
      </c>
      <c r="V414" t="n">
        <v>0.77</v>
      </c>
      <c r="W414" t="n">
        <v>0.12</v>
      </c>
      <c r="X414" t="n">
        <v>0.07000000000000001</v>
      </c>
      <c r="Y414" t="n">
        <v>0.5</v>
      </c>
      <c r="Z414" t="n">
        <v>10</v>
      </c>
    </row>
    <row r="415">
      <c r="A415" t="n">
        <v>35</v>
      </c>
      <c r="B415" t="n">
        <v>75</v>
      </c>
      <c r="C415" t="inlineStr">
        <is>
          <t xml:space="preserve">CONCLUIDO	</t>
        </is>
      </c>
      <c r="D415" t="n">
        <v>5.5216</v>
      </c>
      <c r="E415" t="n">
        <v>18.11</v>
      </c>
      <c r="F415" t="n">
        <v>15.68</v>
      </c>
      <c r="G415" t="n">
        <v>188.18</v>
      </c>
      <c r="H415" t="n">
        <v>3.16</v>
      </c>
      <c r="I415" t="n">
        <v>5</v>
      </c>
      <c r="J415" t="n">
        <v>202.14</v>
      </c>
      <c r="K415" t="n">
        <v>49.1</v>
      </c>
      <c r="L415" t="n">
        <v>36</v>
      </c>
      <c r="M415" t="n">
        <v>3</v>
      </c>
      <c r="N415" t="n">
        <v>42.04</v>
      </c>
      <c r="O415" t="n">
        <v>25164.09</v>
      </c>
      <c r="P415" t="n">
        <v>168.33</v>
      </c>
      <c r="Q415" t="n">
        <v>198.04</v>
      </c>
      <c r="R415" t="n">
        <v>29.99</v>
      </c>
      <c r="S415" t="n">
        <v>21.27</v>
      </c>
      <c r="T415" t="n">
        <v>1657.45</v>
      </c>
      <c r="U415" t="n">
        <v>0.71</v>
      </c>
      <c r="V415" t="n">
        <v>0.77</v>
      </c>
      <c r="W415" t="n">
        <v>0.12</v>
      </c>
      <c r="X415" t="n">
        <v>0.09</v>
      </c>
      <c r="Y415" t="n">
        <v>0.5</v>
      </c>
      <c r="Z415" t="n">
        <v>10</v>
      </c>
    </row>
    <row r="416">
      <c r="A416" t="n">
        <v>36</v>
      </c>
      <c r="B416" t="n">
        <v>75</v>
      </c>
      <c r="C416" t="inlineStr">
        <is>
          <t xml:space="preserve">CONCLUIDO	</t>
        </is>
      </c>
      <c r="D416" t="n">
        <v>5.5213</v>
      </c>
      <c r="E416" t="n">
        <v>18.11</v>
      </c>
      <c r="F416" t="n">
        <v>15.68</v>
      </c>
      <c r="G416" t="n">
        <v>188.19</v>
      </c>
      <c r="H416" t="n">
        <v>3.23</v>
      </c>
      <c r="I416" t="n">
        <v>5</v>
      </c>
      <c r="J416" t="n">
        <v>203.71</v>
      </c>
      <c r="K416" t="n">
        <v>49.1</v>
      </c>
      <c r="L416" t="n">
        <v>37</v>
      </c>
      <c r="M416" t="n">
        <v>3</v>
      </c>
      <c r="N416" t="n">
        <v>42.62</v>
      </c>
      <c r="O416" t="n">
        <v>25358.87</v>
      </c>
      <c r="P416" t="n">
        <v>167.37</v>
      </c>
      <c r="Q416" t="n">
        <v>198.04</v>
      </c>
      <c r="R416" t="n">
        <v>30.03</v>
      </c>
      <c r="S416" t="n">
        <v>21.27</v>
      </c>
      <c r="T416" t="n">
        <v>1676.13</v>
      </c>
      <c r="U416" t="n">
        <v>0.71</v>
      </c>
      <c r="V416" t="n">
        <v>0.77</v>
      </c>
      <c r="W416" t="n">
        <v>0.12</v>
      </c>
      <c r="X416" t="n">
        <v>0.09</v>
      </c>
      <c r="Y416" t="n">
        <v>0.5</v>
      </c>
      <c r="Z416" t="n">
        <v>10</v>
      </c>
    </row>
    <row r="417">
      <c r="A417" t="n">
        <v>37</v>
      </c>
      <c r="B417" t="n">
        <v>75</v>
      </c>
      <c r="C417" t="inlineStr">
        <is>
          <t xml:space="preserve">CONCLUIDO	</t>
        </is>
      </c>
      <c r="D417" t="n">
        <v>5.5255</v>
      </c>
      <c r="E417" t="n">
        <v>18.1</v>
      </c>
      <c r="F417" t="n">
        <v>15.67</v>
      </c>
      <c r="G417" t="n">
        <v>188.03</v>
      </c>
      <c r="H417" t="n">
        <v>3.29</v>
      </c>
      <c r="I417" t="n">
        <v>5</v>
      </c>
      <c r="J417" t="n">
        <v>205.3</v>
      </c>
      <c r="K417" t="n">
        <v>49.1</v>
      </c>
      <c r="L417" t="n">
        <v>38</v>
      </c>
      <c r="M417" t="n">
        <v>3</v>
      </c>
      <c r="N417" t="n">
        <v>43.2</v>
      </c>
      <c r="O417" t="n">
        <v>25554.32</v>
      </c>
      <c r="P417" t="n">
        <v>165.41</v>
      </c>
      <c r="Q417" t="n">
        <v>198.04</v>
      </c>
      <c r="R417" t="n">
        <v>29.57</v>
      </c>
      <c r="S417" t="n">
        <v>21.27</v>
      </c>
      <c r="T417" t="n">
        <v>1448.34</v>
      </c>
      <c r="U417" t="n">
        <v>0.72</v>
      </c>
      <c r="V417" t="n">
        <v>0.77</v>
      </c>
      <c r="W417" t="n">
        <v>0.12</v>
      </c>
      <c r="X417" t="n">
        <v>0.07000000000000001</v>
      </c>
      <c r="Y417" t="n">
        <v>0.5</v>
      </c>
      <c r="Z417" t="n">
        <v>10</v>
      </c>
    </row>
    <row r="418">
      <c r="A418" t="n">
        <v>38</v>
      </c>
      <c r="B418" t="n">
        <v>75</v>
      </c>
      <c r="C418" t="inlineStr">
        <is>
          <t xml:space="preserve">CONCLUIDO	</t>
        </is>
      </c>
      <c r="D418" t="n">
        <v>5.5394</v>
      </c>
      <c r="E418" t="n">
        <v>18.05</v>
      </c>
      <c r="F418" t="n">
        <v>15.65</v>
      </c>
      <c r="G418" t="n">
        <v>234.81</v>
      </c>
      <c r="H418" t="n">
        <v>3.35</v>
      </c>
      <c r="I418" t="n">
        <v>4</v>
      </c>
      <c r="J418" t="n">
        <v>206.89</v>
      </c>
      <c r="K418" t="n">
        <v>49.1</v>
      </c>
      <c r="L418" t="n">
        <v>39</v>
      </c>
      <c r="M418" t="n">
        <v>2</v>
      </c>
      <c r="N418" t="n">
        <v>43.8</v>
      </c>
      <c r="O418" t="n">
        <v>25750.58</v>
      </c>
      <c r="P418" t="n">
        <v>163.27</v>
      </c>
      <c r="Q418" t="n">
        <v>198.04</v>
      </c>
      <c r="R418" t="n">
        <v>29.1</v>
      </c>
      <c r="S418" t="n">
        <v>21.27</v>
      </c>
      <c r="T418" t="n">
        <v>1217.54</v>
      </c>
      <c r="U418" t="n">
        <v>0.73</v>
      </c>
      <c r="V418" t="n">
        <v>0.77</v>
      </c>
      <c r="W418" t="n">
        <v>0.11</v>
      </c>
      <c r="X418" t="n">
        <v>0.06</v>
      </c>
      <c r="Y418" t="n">
        <v>0.5</v>
      </c>
      <c r="Z418" t="n">
        <v>10</v>
      </c>
    </row>
    <row r="419">
      <c r="A419" t="n">
        <v>39</v>
      </c>
      <c r="B419" t="n">
        <v>75</v>
      </c>
      <c r="C419" t="inlineStr">
        <is>
          <t xml:space="preserve">CONCLUIDO	</t>
        </is>
      </c>
      <c r="D419" t="n">
        <v>5.5386</v>
      </c>
      <c r="E419" t="n">
        <v>18.06</v>
      </c>
      <c r="F419" t="n">
        <v>15.66</v>
      </c>
      <c r="G419" t="n">
        <v>234.85</v>
      </c>
      <c r="H419" t="n">
        <v>3.41</v>
      </c>
      <c r="I419" t="n">
        <v>4</v>
      </c>
      <c r="J419" t="n">
        <v>208.49</v>
      </c>
      <c r="K419" t="n">
        <v>49.1</v>
      </c>
      <c r="L419" t="n">
        <v>40</v>
      </c>
      <c r="M419" t="n">
        <v>2</v>
      </c>
      <c r="N419" t="n">
        <v>44.39</v>
      </c>
      <c r="O419" t="n">
        <v>25947.65</v>
      </c>
      <c r="P419" t="n">
        <v>164.1</v>
      </c>
      <c r="Q419" t="n">
        <v>198.04</v>
      </c>
      <c r="R419" t="n">
        <v>29.21</v>
      </c>
      <c r="S419" t="n">
        <v>21.27</v>
      </c>
      <c r="T419" t="n">
        <v>1273.84</v>
      </c>
      <c r="U419" t="n">
        <v>0.73</v>
      </c>
      <c r="V419" t="n">
        <v>0.77</v>
      </c>
      <c r="W419" t="n">
        <v>0.11</v>
      </c>
      <c r="X419" t="n">
        <v>0.06</v>
      </c>
      <c r="Y419" t="n">
        <v>0.5</v>
      </c>
      <c r="Z419" t="n">
        <v>10</v>
      </c>
    </row>
    <row r="420">
      <c r="A420" t="n">
        <v>0</v>
      </c>
      <c r="B420" t="n">
        <v>95</v>
      </c>
      <c r="C420" t="inlineStr">
        <is>
          <t xml:space="preserve">CONCLUIDO	</t>
        </is>
      </c>
      <c r="D420" t="n">
        <v>3.4451</v>
      </c>
      <c r="E420" t="n">
        <v>29.03</v>
      </c>
      <c r="F420" t="n">
        <v>19.49</v>
      </c>
      <c r="G420" t="n">
        <v>6.15</v>
      </c>
      <c r="H420" t="n">
        <v>0.1</v>
      </c>
      <c r="I420" t="n">
        <v>190</v>
      </c>
      <c r="J420" t="n">
        <v>185.69</v>
      </c>
      <c r="K420" t="n">
        <v>53.44</v>
      </c>
      <c r="L420" t="n">
        <v>1</v>
      </c>
      <c r="M420" t="n">
        <v>188</v>
      </c>
      <c r="N420" t="n">
        <v>36.26</v>
      </c>
      <c r="O420" t="n">
        <v>23136.14</v>
      </c>
      <c r="P420" t="n">
        <v>262.97</v>
      </c>
      <c r="Q420" t="n">
        <v>198.07</v>
      </c>
      <c r="R420" t="n">
        <v>148.92</v>
      </c>
      <c r="S420" t="n">
        <v>21.27</v>
      </c>
      <c r="T420" t="n">
        <v>60197.93</v>
      </c>
      <c r="U420" t="n">
        <v>0.14</v>
      </c>
      <c r="V420" t="n">
        <v>0.62</v>
      </c>
      <c r="W420" t="n">
        <v>0.41</v>
      </c>
      <c r="X420" t="n">
        <v>3.89</v>
      </c>
      <c r="Y420" t="n">
        <v>0.5</v>
      </c>
      <c r="Z420" t="n">
        <v>10</v>
      </c>
    </row>
    <row r="421">
      <c r="A421" t="n">
        <v>1</v>
      </c>
      <c r="B421" t="n">
        <v>95</v>
      </c>
      <c r="C421" t="inlineStr">
        <is>
          <t xml:space="preserve">CONCLUIDO	</t>
        </is>
      </c>
      <c r="D421" t="n">
        <v>4.3607</v>
      </c>
      <c r="E421" t="n">
        <v>22.93</v>
      </c>
      <c r="F421" t="n">
        <v>17.3</v>
      </c>
      <c r="G421" t="n">
        <v>12.21</v>
      </c>
      <c r="H421" t="n">
        <v>0.19</v>
      </c>
      <c r="I421" t="n">
        <v>85</v>
      </c>
      <c r="J421" t="n">
        <v>187.21</v>
      </c>
      <c r="K421" t="n">
        <v>53.44</v>
      </c>
      <c r="L421" t="n">
        <v>2</v>
      </c>
      <c r="M421" t="n">
        <v>83</v>
      </c>
      <c r="N421" t="n">
        <v>36.77</v>
      </c>
      <c r="O421" t="n">
        <v>23322.88</v>
      </c>
      <c r="P421" t="n">
        <v>232.87</v>
      </c>
      <c r="Q421" t="n">
        <v>198.05</v>
      </c>
      <c r="R421" t="n">
        <v>80.66</v>
      </c>
      <c r="S421" t="n">
        <v>21.27</v>
      </c>
      <c r="T421" t="n">
        <v>26594.36</v>
      </c>
      <c r="U421" t="n">
        <v>0.26</v>
      </c>
      <c r="V421" t="n">
        <v>0.7</v>
      </c>
      <c r="W421" t="n">
        <v>0.24</v>
      </c>
      <c r="X421" t="n">
        <v>1.7</v>
      </c>
      <c r="Y421" t="n">
        <v>0.5</v>
      </c>
      <c r="Z421" t="n">
        <v>10</v>
      </c>
    </row>
    <row r="422">
      <c r="A422" t="n">
        <v>2</v>
      </c>
      <c r="B422" t="n">
        <v>95</v>
      </c>
      <c r="C422" t="inlineStr">
        <is>
          <t xml:space="preserve">CONCLUIDO	</t>
        </is>
      </c>
      <c r="D422" t="n">
        <v>4.7174</v>
      </c>
      <c r="E422" t="n">
        <v>21.2</v>
      </c>
      <c r="F422" t="n">
        <v>16.68</v>
      </c>
      <c r="G422" t="n">
        <v>18.2</v>
      </c>
      <c r="H422" t="n">
        <v>0.28</v>
      </c>
      <c r="I422" t="n">
        <v>55</v>
      </c>
      <c r="J422" t="n">
        <v>188.73</v>
      </c>
      <c r="K422" t="n">
        <v>53.44</v>
      </c>
      <c r="L422" t="n">
        <v>3</v>
      </c>
      <c r="M422" t="n">
        <v>53</v>
      </c>
      <c r="N422" t="n">
        <v>37.29</v>
      </c>
      <c r="O422" t="n">
        <v>23510.33</v>
      </c>
      <c r="P422" t="n">
        <v>224.05</v>
      </c>
      <c r="Q422" t="n">
        <v>198.05</v>
      </c>
      <c r="R422" t="n">
        <v>61.19</v>
      </c>
      <c r="S422" t="n">
        <v>21.27</v>
      </c>
      <c r="T422" t="n">
        <v>17006.63</v>
      </c>
      <c r="U422" t="n">
        <v>0.35</v>
      </c>
      <c r="V422" t="n">
        <v>0.73</v>
      </c>
      <c r="W422" t="n">
        <v>0.19</v>
      </c>
      <c r="X422" t="n">
        <v>1.09</v>
      </c>
      <c r="Y422" t="n">
        <v>0.5</v>
      </c>
      <c r="Z422" t="n">
        <v>10</v>
      </c>
    </row>
    <row r="423">
      <c r="A423" t="n">
        <v>3</v>
      </c>
      <c r="B423" t="n">
        <v>95</v>
      </c>
      <c r="C423" t="inlineStr">
        <is>
          <t xml:space="preserve">CONCLUIDO	</t>
        </is>
      </c>
      <c r="D423" t="n">
        <v>4.904</v>
      </c>
      <c r="E423" t="n">
        <v>20.39</v>
      </c>
      <c r="F423" t="n">
        <v>16.4</v>
      </c>
      <c r="G423" t="n">
        <v>24</v>
      </c>
      <c r="H423" t="n">
        <v>0.37</v>
      </c>
      <c r="I423" t="n">
        <v>41</v>
      </c>
      <c r="J423" t="n">
        <v>190.25</v>
      </c>
      <c r="K423" t="n">
        <v>53.44</v>
      </c>
      <c r="L423" t="n">
        <v>4</v>
      </c>
      <c r="M423" t="n">
        <v>39</v>
      </c>
      <c r="N423" t="n">
        <v>37.82</v>
      </c>
      <c r="O423" t="n">
        <v>23698.48</v>
      </c>
      <c r="P423" t="n">
        <v>219.94</v>
      </c>
      <c r="Q423" t="n">
        <v>198.05</v>
      </c>
      <c r="R423" t="n">
        <v>52.17</v>
      </c>
      <c r="S423" t="n">
        <v>21.27</v>
      </c>
      <c r="T423" t="n">
        <v>12567.65</v>
      </c>
      <c r="U423" t="n">
        <v>0.41</v>
      </c>
      <c r="V423" t="n">
        <v>0.74</v>
      </c>
      <c r="W423" t="n">
        <v>0.18</v>
      </c>
      <c r="X423" t="n">
        <v>0.8</v>
      </c>
      <c r="Y423" t="n">
        <v>0.5</v>
      </c>
      <c r="Z423" t="n">
        <v>10</v>
      </c>
    </row>
    <row r="424">
      <c r="A424" t="n">
        <v>4</v>
      </c>
      <c r="B424" t="n">
        <v>95</v>
      </c>
      <c r="C424" t="inlineStr">
        <is>
          <t xml:space="preserve">CONCLUIDO	</t>
        </is>
      </c>
      <c r="D424" t="n">
        <v>5.0123</v>
      </c>
      <c r="E424" t="n">
        <v>19.95</v>
      </c>
      <c r="F424" t="n">
        <v>16.25</v>
      </c>
      <c r="G424" t="n">
        <v>29.55</v>
      </c>
      <c r="H424" t="n">
        <v>0.46</v>
      </c>
      <c r="I424" t="n">
        <v>33</v>
      </c>
      <c r="J424" t="n">
        <v>191.78</v>
      </c>
      <c r="K424" t="n">
        <v>53.44</v>
      </c>
      <c r="L424" t="n">
        <v>5</v>
      </c>
      <c r="M424" t="n">
        <v>31</v>
      </c>
      <c r="N424" t="n">
        <v>38.35</v>
      </c>
      <c r="O424" t="n">
        <v>23887.36</v>
      </c>
      <c r="P424" t="n">
        <v>217.63</v>
      </c>
      <c r="Q424" t="n">
        <v>198.05</v>
      </c>
      <c r="R424" t="n">
        <v>48.02</v>
      </c>
      <c r="S424" t="n">
        <v>21.27</v>
      </c>
      <c r="T424" t="n">
        <v>10533.39</v>
      </c>
      <c r="U424" t="n">
        <v>0.44</v>
      </c>
      <c r="V424" t="n">
        <v>0.75</v>
      </c>
      <c r="W424" t="n">
        <v>0.16</v>
      </c>
      <c r="X424" t="n">
        <v>0.66</v>
      </c>
      <c r="Y424" t="n">
        <v>0.5</v>
      </c>
      <c r="Z424" t="n">
        <v>10</v>
      </c>
    </row>
    <row r="425">
      <c r="A425" t="n">
        <v>5</v>
      </c>
      <c r="B425" t="n">
        <v>95</v>
      </c>
      <c r="C425" t="inlineStr">
        <is>
          <t xml:space="preserve">CONCLUIDO	</t>
        </is>
      </c>
      <c r="D425" t="n">
        <v>5.1028</v>
      </c>
      <c r="E425" t="n">
        <v>19.6</v>
      </c>
      <c r="F425" t="n">
        <v>16.12</v>
      </c>
      <c r="G425" t="n">
        <v>35.83</v>
      </c>
      <c r="H425" t="n">
        <v>0.55</v>
      </c>
      <c r="I425" t="n">
        <v>27</v>
      </c>
      <c r="J425" t="n">
        <v>193.32</v>
      </c>
      <c r="K425" t="n">
        <v>53.44</v>
      </c>
      <c r="L425" t="n">
        <v>6</v>
      </c>
      <c r="M425" t="n">
        <v>25</v>
      </c>
      <c r="N425" t="n">
        <v>38.89</v>
      </c>
      <c r="O425" t="n">
        <v>24076.95</v>
      </c>
      <c r="P425" t="n">
        <v>215.62</v>
      </c>
      <c r="Q425" t="n">
        <v>198.04</v>
      </c>
      <c r="R425" t="n">
        <v>43.74</v>
      </c>
      <c r="S425" t="n">
        <v>21.27</v>
      </c>
      <c r="T425" t="n">
        <v>8425.440000000001</v>
      </c>
      <c r="U425" t="n">
        <v>0.49</v>
      </c>
      <c r="V425" t="n">
        <v>0.75</v>
      </c>
      <c r="W425" t="n">
        <v>0.15</v>
      </c>
      <c r="X425" t="n">
        <v>0.53</v>
      </c>
      <c r="Y425" t="n">
        <v>0.5</v>
      </c>
      <c r="Z425" t="n">
        <v>10</v>
      </c>
    </row>
    <row r="426">
      <c r="A426" t="n">
        <v>6</v>
      </c>
      <c r="B426" t="n">
        <v>95</v>
      </c>
      <c r="C426" t="inlineStr">
        <is>
          <t xml:space="preserve">CONCLUIDO	</t>
        </is>
      </c>
      <c r="D426" t="n">
        <v>5.1648</v>
      </c>
      <c r="E426" t="n">
        <v>19.36</v>
      </c>
      <c r="F426" t="n">
        <v>16.04</v>
      </c>
      <c r="G426" t="n">
        <v>41.84</v>
      </c>
      <c r="H426" t="n">
        <v>0.64</v>
      </c>
      <c r="I426" t="n">
        <v>23</v>
      </c>
      <c r="J426" t="n">
        <v>194.86</v>
      </c>
      <c r="K426" t="n">
        <v>53.44</v>
      </c>
      <c r="L426" t="n">
        <v>7</v>
      </c>
      <c r="M426" t="n">
        <v>21</v>
      </c>
      <c r="N426" t="n">
        <v>39.43</v>
      </c>
      <c r="O426" t="n">
        <v>24267.28</v>
      </c>
      <c r="P426" t="n">
        <v>214.06</v>
      </c>
      <c r="Q426" t="n">
        <v>198.05</v>
      </c>
      <c r="R426" t="n">
        <v>41.05</v>
      </c>
      <c r="S426" t="n">
        <v>21.27</v>
      </c>
      <c r="T426" t="n">
        <v>7096.71</v>
      </c>
      <c r="U426" t="n">
        <v>0.52</v>
      </c>
      <c r="V426" t="n">
        <v>0.76</v>
      </c>
      <c r="W426" t="n">
        <v>0.14</v>
      </c>
      <c r="X426" t="n">
        <v>0.44</v>
      </c>
      <c r="Y426" t="n">
        <v>0.5</v>
      </c>
      <c r="Z426" t="n">
        <v>10</v>
      </c>
    </row>
    <row r="427">
      <c r="A427" t="n">
        <v>7</v>
      </c>
      <c r="B427" t="n">
        <v>95</v>
      </c>
      <c r="C427" t="inlineStr">
        <is>
          <t xml:space="preserve">CONCLUIDO	</t>
        </is>
      </c>
      <c r="D427" t="n">
        <v>5.1938</v>
      </c>
      <c r="E427" t="n">
        <v>19.25</v>
      </c>
      <c r="F427" t="n">
        <v>16</v>
      </c>
      <c r="G427" t="n">
        <v>45.72</v>
      </c>
      <c r="H427" t="n">
        <v>0.72</v>
      </c>
      <c r="I427" t="n">
        <v>21</v>
      </c>
      <c r="J427" t="n">
        <v>196.41</v>
      </c>
      <c r="K427" t="n">
        <v>53.44</v>
      </c>
      <c r="L427" t="n">
        <v>8</v>
      </c>
      <c r="M427" t="n">
        <v>19</v>
      </c>
      <c r="N427" t="n">
        <v>39.98</v>
      </c>
      <c r="O427" t="n">
        <v>24458.36</v>
      </c>
      <c r="P427" t="n">
        <v>213.41</v>
      </c>
      <c r="Q427" t="n">
        <v>198.04</v>
      </c>
      <c r="R427" t="n">
        <v>40.02</v>
      </c>
      <c r="S427" t="n">
        <v>21.27</v>
      </c>
      <c r="T427" t="n">
        <v>6594.34</v>
      </c>
      <c r="U427" t="n">
        <v>0.53</v>
      </c>
      <c r="V427" t="n">
        <v>0.76</v>
      </c>
      <c r="W427" t="n">
        <v>0.14</v>
      </c>
      <c r="X427" t="n">
        <v>0.41</v>
      </c>
      <c r="Y427" t="n">
        <v>0.5</v>
      </c>
      <c r="Z427" t="n">
        <v>10</v>
      </c>
    </row>
    <row r="428">
      <c r="A428" t="n">
        <v>8</v>
      </c>
      <c r="B428" t="n">
        <v>95</v>
      </c>
      <c r="C428" t="inlineStr">
        <is>
          <t xml:space="preserve">CONCLUIDO	</t>
        </is>
      </c>
      <c r="D428" t="n">
        <v>5.267</v>
      </c>
      <c r="E428" t="n">
        <v>18.99</v>
      </c>
      <c r="F428" t="n">
        <v>15.85</v>
      </c>
      <c r="G428" t="n">
        <v>52.83</v>
      </c>
      <c r="H428" t="n">
        <v>0.8100000000000001</v>
      </c>
      <c r="I428" t="n">
        <v>18</v>
      </c>
      <c r="J428" t="n">
        <v>197.97</v>
      </c>
      <c r="K428" t="n">
        <v>53.44</v>
      </c>
      <c r="L428" t="n">
        <v>9</v>
      </c>
      <c r="M428" t="n">
        <v>16</v>
      </c>
      <c r="N428" t="n">
        <v>40.53</v>
      </c>
      <c r="O428" t="n">
        <v>24650.18</v>
      </c>
      <c r="P428" t="n">
        <v>210.99</v>
      </c>
      <c r="Q428" t="n">
        <v>198.04</v>
      </c>
      <c r="R428" t="n">
        <v>35.02</v>
      </c>
      <c r="S428" t="n">
        <v>21.27</v>
      </c>
      <c r="T428" t="n">
        <v>4108.78</v>
      </c>
      <c r="U428" t="n">
        <v>0.61</v>
      </c>
      <c r="V428" t="n">
        <v>0.77</v>
      </c>
      <c r="W428" t="n">
        <v>0.13</v>
      </c>
      <c r="X428" t="n">
        <v>0.25</v>
      </c>
      <c r="Y428" t="n">
        <v>0.5</v>
      </c>
      <c r="Z428" t="n">
        <v>10</v>
      </c>
    </row>
    <row r="429">
      <c r="A429" t="n">
        <v>9</v>
      </c>
      <c r="B429" t="n">
        <v>95</v>
      </c>
      <c r="C429" t="inlineStr">
        <is>
          <t xml:space="preserve">CONCLUIDO	</t>
        </is>
      </c>
      <c r="D429" t="n">
        <v>5.2566</v>
      </c>
      <c r="E429" t="n">
        <v>19.02</v>
      </c>
      <c r="F429" t="n">
        <v>15.92</v>
      </c>
      <c r="G429" t="n">
        <v>56.2</v>
      </c>
      <c r="H429" t="n">
        <v>0.89</v>
      </c>
      <c r="I429" t="n">
        <v>17</v>
      </c>
      <c r="J429" t="n">
        <v>199.53</v>
      </c>
      <c r="K429" t="n">
        <v>53.44</v>
      </c>
      <c r="L429" t="n">
        <v>10</v>
      </c>
      <c r="M429" t="n">
        <v>15</v>
      </c>
      <c r="N429" t="n">
        <v>41.1</v>
      </c>
      <c r="O429" t="n">
        <v>24842.77</v>
      </c>
      <c r="P429" t="n">
        <v>211.75</v>
      </c>
      <c r="Q429" t="n">
        <v>198.04</v>
      </c>
      <c r="R429" t="n">
        <v>37.58</v>
      </c>
      <c r="S429" t="n">
        <v>21.27</v>
      </c>
      <c r="T429" t="n">
        <v>5393</v>
      </c>
      <c r="U429" t="n">
        <v>0.57</v>
      </c>
      <c r="V429" t="n">
        <v>0.76</v>
      </c>
      <c r="W429" t="n">
        <v>0.13</v>
      </c>
      <c r="X429" t="n">
        <v>0.33</v>
      </c>
      <c r="Y429" t="n">
        <v>0.5</v>
      </c>
      <c r="Z429" t="n">
        <v>10</v>
      </c>
    </row>
    <row r="430">
      <c r="A430" t="n">
        <v>10</v>
      </c>
      <c r="B430" t="n">
        <v>95</v>
      </c>
      <c r="C430" t="inlineStr">
        <is>
          <t xml:space="preserve">CONCLUIDO	</t>
        </is>
      </c>
      <c r="D430" t="n">
        <v>5.2905</v>
      </c>
      <c r="E430" t="n">
        <v>18.9</v>
      </c>
      <c r="F430" t="n">
        <v>15.88</v>
      </c>
      <c r="G430" t="n">
        <v>63.5</v>
      </c>
      <c r="H430" t="n">
        <v>0.97</v>
      </c>
      <c r="I430" t="n">
        <v>15</v>
      </c>
      <c r="J430" t="n">
        <v>201.1</v>
      </c>
      <c r="K430" t="n">
        <v>53.44</v>
      </c>
      <c r="L430" t="n">
        <v>11</v>
      </c>
      <c r="M430" t="n">
        <v>13</v>
      </c>
      <c r="N430" t="n">
        <v>41.66</v>
      </c>
      <c r="O430" t="n">
        <v>25036.12</v>
      </c>
      <c r="P430" t="n">
        <v>210.71</v>
      </c>
      <c r="Q430" t="n">
        <v>198.04</v>
      </c>
      <c r="R430" t="n">
        <v>36.03</v>
      </c>
      <c r="S430" t="n">
        <v>21.27</v>
      </c>
      <c r="T430" t="n">
        <v>4627.15</v>
      </c>
      <c r="U430" t="n">
        <v>0.59</v>
      </c>
      <c r="V430" t="n">
        <v>0.76</v>
      </c>
      <c r="W430" t="n">
        <v>0.13</v>
      </c>
      <c r="X430" t="n">
        <v>0.28</v>
      </c>
      <c r="Y430" t="n">
        <v>0.5</v>
      </c>
      <c r="Z430" t="n">
        <v>10</v>
      </c>
    </row>
    <row r="431">
      <c r="A431" t="n">
        <v>11</v>
      </c>
      <c r="B431" t="n">
        <v>95</v>
      </c>
      <c r="C431" t="inlineStr">
        <is>
          <t xml:space="preserve">CONCLUIDO	</t>
        </is>
      </c>
      <c r="D431" t="n">
        <v>5.3061</v>
      </c>
      <c r="E431" t="n">
        <v>18.85</v>
      </c>
      <c r="F431" t="n">
        <v>15.86</v>
      </c>
      <c r="G431" t="n">
        <v>67.95999999999999</v>
      </c>
      <c r="H431" t="n">
        <v>1.05</v>
      </c>
      <c r="I431" t="n">
        <v>14</v>
      </c>
      <c r="J431" t="n">
        <v>202.67</v>
      </c>
      <c r="K431" t="n">
        <v>53.44</v>
      </c>
      <c r="L431" t="n">
        <v>12</v>
      </c>
      <c r="M431" t="n">
        <v>12</v>
      </c>
      <c r="N431" t="n">
        <v>42.24</v>
      </c>
      <c r="O431" t="n">
        <v>25230.25</v>
      </c>
      <c r="P431" t="n">
        <v>210.55</v>
      </c>
      <c r="Q431" t="n">
        <v>198.04</v>
      </c>
      <c r="R431" t="n">
        <v>35.54</v>
      </c>
      <c r="S431" t="n">
        <v>21.27</v>
      </c>
      <c r="T431" t="n">
        <v>4386.33</v>
      </c>
      <c r="U431" t="n">
        <v>0.6</v>
      </c>
      <c r="V431" t="n">
        <v>0.76</v>
      </c>
      <c r="W431" t="n">
        <v>0.13</v>
      </c>
      <c r="X431" t="n">
        <v>0.26</v>
      </c>
      <c r="Y431" t="n">
        <v>0.5</v>
      </c>
      <c r="Z431" t="n">
        <v>10</v>
      </c>
    </row>
    <row r="432">
      <c r="A432" t="n">
        <v>12</v>
      </c>
      <c r="B432" t="n">
        <v>95</v>
      </c>
      <c r="C432" t="inlineStr">
        <is>
          <t xml:space="preserve">CONCLUIDO	</t>
        </is>
      </c>
      <c r="D432" t="n">
        <v>5.3236</v>
      </c>
      <c r="E432" t="n">
        <v>18.78</v>
      </c>
      <c r="F432" t="n">
        <v>15.83</v>
      </c>
      <c r="G432" t="n">
        <v>73.06999999999999</v>
      </c>
      <c r="H432" t="n">
        <v>1.13</v>
      </c>
      <c r="I432" t="n">
        <v>13</v>
      </c>
      <c r="J432" t="n">
        <v>204.25</v>
      </c>
      <c r="K432" t="n">
        <v>53.44</v>
      </c>
      <c r="L432" t="n">
        <v>13</v>
      </c>
      <c r="M432" t="n">
        <v>11</v>
      </c>
      <c r="N432" t="n">
        <v>42.82</v>
      </c>
      <c r="O432" t="n">
        <v>25425.3</v>
      </c>
      <c r="P432" t="n">
        <v>209.68</v>
      </c>
      <c r="Q432" t="n">
        <v>198.04</v>
      </c>
      <c r="R432" t="n">
        <v>34.54</v>
      </c>
      <c r="S432" t="n">
        <v>21.27</v>
      </c>
      <c r="T432" t="n">
        <v>3890.88</v>
      </c>
      <c r="U432" t="n">
        <v>0.62</v>
      </c>
      <c r="V432" t="n">
        <v>0.77</v>
      </c>
      <c r="W432" t="n">
        <v>0.13</v>
      </c>
      <c r="X432" t="n">
        <v>0.24</v>
      </c>
      <c r="Y432" t="n">
        <v>0.5</v>
      </c>
      <c r="Z432" t="n">
        <v>10</v>
      </c>
    </row>
    <row r="433">
      <c r="A433" t="n">
        <v>13</v>
      </c>
      <c r="B433" t="n">
        <v>95</v>
      </c>
      <c r="C433" t="inlineStr">
        <is>
          <t xml:space="preserve">CONCLUIDO	</t>
        </is>
      </c>
      <c r="D433" t="n">
        <v>5.3376</v>
      </c>
      <c r="E433" t="n">
        <v>18.74</v>
      </c>
      <c r="F433" t="n">
        <v>15.82</v>
      </c>
      <c r="G433" t="n">
        <v>79.09999999999999</v>
      </c>
      <c r="H433" t="n">
        <v>1.21</v>
      </c>
      <c r="I433" t="n">
        <v>12</v>
      </c>
      <c r="J433" t="n">
        <v>205.84</v>
      </c>
      <c r="K433" t="n">
        <v>53.44</v>
      </c>
      <c r="L433" t="n">
        <v>14</v>
      </c>
      <c r="M433" t="n">
        <v>10</v>
      </c>
      <c r="N433" t="n">
        <v>43.4</v>
      </c>
      <c r="O433" t="n">
        <v>25621.03</v>
      </c>
      <c r="P433" t="n">
        <v>209.18</v>
      </c>
      <c r="Q433" t="n">
        <v>198.05</v>
      </c>
      <c r="R433" t="n">
        <v>34.39</v>
      </c>
      <c r="S433" t="n">
        <v>21.27</v>
      </c>
      <c r="T433" t="n">
        <v>3822.94</v>
      </c>
      <c r="U433" t="n">
        <v>0.62</v>
      </c>
      <c r="V433" t="n">
        <v>0.77</v>
      </c>
      <c r="W433" t="n">
        <v>0.13</v>
      </c>
      <c r="X433" t="n">
        <v>0.23</v>
      </c>
      <c r="Y433" t="n">
        <v>0.5</v>
      </c>
      <c r="Z433" t="n">
        <v>10</v>
      </c>
    </row>
    <row r="434">
      <c r="A434" t="n">
        <v>14</v>
      </c>
      <c r="B434" t="n">
        <v>95</v>
      </c>
      <c r="C434" t="inlineStr">
        <is>
          <t xml:space="preserve">CONCLUIDO	</t>
        </is>
      </c>
      <c r="D434" t="n">
        <v>5.3548</v>
      </c>
      <c r="E434" t="n">
        <v>18.68</v>
      </c>
      <c r="F434" t="n">
        <v>15.8</v>
      </c>
      <c r="G434" t="n">
        <v>86.17</v>
      </c>
      <c r="H434" t="n">
        <v>1.28</v>
      </c>
      <c r="I434" t="n">
        <v>11</v>
      </c>
      <c r="J434" t="n">
        <v>207.43</v>
      </c>
      <c r="K434" t="n">
        <v>53.44</v>
      </c>
      <c r="L434" t="n">
        <v>15</v>
      </c>
      <c r="M434" t="n">
        <v>9</v>
      </c>
      <c r="N434" t="n">
        <v>44</v>
      </c>
      <c r="O434" t="n">
        <v>25817.56</v>
      </c>
      <c r="P434" t="n">
        <v>208.43</v>
      </c>
      <c r="Q434" t="n">
        <v>198.04</v>
      </c>
      <c r="R434" t="n">
        <v>33.61</v>
      </c>
      <c r="S434" t="n">
        <v>21.27</v>
      </c>
      <c r="T434" t="n">
        <v>3437.23</v>
      </c>
      <c r="U434" t="n">
        <v>0.63</v>
      </c>
      <c r="V434" t="n">
        <v>0.77</v>
      </c>
      <c r="W434" t="n">
        <v>0.13</v>
      </c>
      <c r="X434" t="n">
        <v>0.2</v>
      </c>
      <c r="Y434" t="n">
        <v>0.5</v>
      </c>
      <c r="Z434" t="n">
        <v>10</v>
      </c>
    </row>
    <row r="435">
      <c r="A435" t="n">
        <v>15</v>
      </c>
      <c r="B435" t="n">
        <v>95</v>
      </c>
      <c r="C435" t="inlineStr">
        <is>
          <t xml:space="preserve">CONCLUIDO	</t>
        </is>
      </c>
      <c r="D435" t="n">
        <v>5.3531</v>
      </c>
      <c r="E435" t="n">
        <v>18.68</v>
      </c>
      <c r="F435" t="n">
        <v>15.8</v>
      </c>
      <c r="G435" t="n">
        <v>86.2</v>
      </c>
      <c r="H435" t="n">
        <v>1.36</v>
      </c>
      <c r="I435" t="n">
        <v>11</v>
      </c>
      <c r="J435" t="n">
        <v>209.03</v>
      </c>
      <c r="K435" t="n">
        <v>53.44</v>
      </c>
      <c r="L435" t="n">
        <v>16</v>
      </c>
      <c r="M435" t="n">
        <v>9</v>
      </c>
      <c r="N435" t="n">
        <v>44.6</v>
      </c>
      <c r="O435" t="n">
        <v>26014.91</v>
      </c>
      <c r="P435" t="n">
        <v>208.62</v>
      </c>
      <c r="Q435" t="n">
        <v>198.05</v>
      </c>
      <c r="R435" t="n">
        <v>33.76</v>
      </c>
      <c r="S435" t="n">
        <v>21.27</v>
      </c>
      <c r="T435" t="n">
        <v>3514.24</v>
      </c>
      <c r="U435" t="n">
        <v>0.63</v>
      </c>
      <c r="V435" t="n">
        <v>0.77</v>
      </c>
      <c r="W435" t="n">
        <v>0.13</v>
      </c>
      <c r="X435" t="n">
        <v>0.21</v>
      </c>
      <c r="Y435" t="n">
        <v>0.5</v>
      </c>
      <c r="Z435" t="n">
        <v>10</v>
      </c>
    </row>
    <row r="436">
      <c r="A436" t="n">
        <v>16</v>
      </c>
      <c r="B436" t="n">
        <v>95</v>
      </c>
      <c r="C436" t="inlineStr">
        <is>
          <t xml:space="preserve">CONCLUIDO	</t>
        </is>
      </c>
      <c r="D436" t="n">
        <v>5.3724</v>
      </c>
      <c r="E436" t="n">
        <v>18.61</v>
      </c>
      <c r="F436" t="n">
        <v>15.77</v>
      </c>
      <c r="G436" t="n">
        <v>94.64</v>
      </c>
      <c r="H436" t="n">
        <v>1.43</v>
      </c>
      <c r="I436" t="n">
        <v>10</v>
      </c>
      <c r="J436" t="n">
        <v>210.64</v>
      </c>
      <c r="K436" t="n">
        <v>53.44</v>
      </c>
      <c r="L436" t="n">
        <v>17</v>
      </c>
      <c r="M436" t="n">
        <v>8</v>
      </c>
      <c r="N436" t="n">
        <v>45.21</v>
      </c>
      <c r="O436" t="n">
        <v>26213.09</v>
      </c>
      <c r="P436" t="n">
        <v>208.29</v>
      </c>
      <c r="Q436" t="n">
        <v>198.04</v>
      </c>
      <c r="R436" t="n">
        <v>32.78</v>
      </c>
      <c r="S436" t="n">
        <v>21.27</v>
      </c>
      <c r="T436" t="n">
        <v>3025.62</v>
      </c>
      <c r="U436" t="n">
        <v>0.65</v>
      </c>
      <c r="V436" t="n">
        <v>0.77</v>
      </c>
      <c r="W436" t="n">
        <v>0.12</v>
      </c>
      <c r="X436" t="n">
        <v>0.18</v>
      </c>
      <c r="Y436" t="n">
        <v>0.5</v>
      </c>
      <c r="Z436" t="n">
        <v>10</v>
      </c>
    </row>
    <row r="437">
      <c r="A437" t="n">
        <v>17</v>
      </c>
      <c r="B437" t="n">
        <v>95</v>
      </c>
      <c r="C437" t="inlineStr">
        <is>
          <t xml:space="preserve">CONCLUIDO	</t>
        </is>
      </c>
      <c r="D437" t="n">
        <v>5.3675</v>
      </c>
      <c r="E437" t="n">
        <v>18.63</v>
      </c>
      <c r="F437" t="n">
        <v>15.79</v>
      </c>
      <c r="G437" t="n">
        <v>94.73999999999999</v>
      </c>
      <c r="H437" t="n">
        <v>1.51</v>
      </c>
      <c r="I437" t="n">
        <v>10</v>
      </c>
      <c r="J437" t="n">
        <v>212.25</v>
      </c>
      <c r="K437" t="n">
        <v>53.44</v>
      </c>
      <c r="L437" t="n">
        <v>18</v>
      </c>
      <c r="M437" t="n">
        <v>8</v>
      </c>
      <c r="N437" t="n">
        <v>45.82</v>
      </c>
      <c r="O437" t="n">
        <v>26412.11</v>
      </c>
      <c r="P437" t="n">
        <v>208.25</v>
      </c>
      <c r="Q437" t="n">
        <v>198.04</v>
      </c>
      <c r="R437" t="n">
        <v>33.54</v>
      </c>
      <c r="S437" t="n">
        <v>21.27</v>
      </c>
      <c r="T437" t="n">
        <v>3410.12</v>
      </c>
      <c r="U437" t="n">
        <v>0.63</v>
      </c>
      <c r="V437" t="n">
        <v>0.77</v>
      </c>
      <c r="W437" t="n">
        <v>0.12</v>
      </c>
      <c r="X437" t="n">
        <v>0.2</v>
      </c>
      <c r="Y437" t="n">
        <v>0.5</v>
      </c>
      <c r="Z437" t="n">
        <v>10</v>
      </c>
    </row>
    <row r="438">
      <c r="A438" t="n">
        <v>18</v>
      </c>
      <c r="B438" t="n">
        <v>95</v>
      </c>
      <c r="C438" t="inlineStr">
        <is>
          <t xml:space="preserve">CONCLUIDO	</t>
        </is>
      </c>
      <c r="D438" t="n">
        <v>5.3894</v>
      </c>
      <c r="E438" t="n">
        <v>18.56</v>
      </c>
      <c r="F438" t="n">
        <v>15.75</v>
      </c>
      <c r="G438" t="n">
        <v>105.01</v>
      </c>
      <c r="H438" t="n">
        <v>1.58</v>
      </c>
      <c r="I438" t="n">
        <v>9</v>
      </c>
      <c r="J438" t="n">
        <v>213.87</v>
      </c>
      <c r="K438" t="n">
        <v>53.44</v>
      </c>
      <c r="L438" t="n">
        <v>19</v>
      </c>
      <c r="M438" t="n">
        <v>7</v>
      </c>
      <c r="N438" t="n">
        <v>46.44</v>
      </c>
      <c r="O438" t="n">
        <v>26611.98</v>
      </c>
      <c r="P438" t="n">
        <v>206.94</v>
      </c>
      <c r="Q438" t="n">
        <v>198.04</v>
      </c>
      <c r="R438" t="n">
        <v>32.14</v>
      </c>
      <c r="S438" t="n">
        <v>21.27</v>
      </c>
      <c r="T438" t="n">
        <v>2714.06</v>
      </c>
      <c r="U438" t="n">
        <v>0.66</v>
      </c>
      <c r="V438" t="n">
        <v>0.77</v>
      </c>
      <c r="W438" t="n">
        <v>0.12</v>
      </c>
      <c r="X438" t="n">
        <v>0.16</v>
      </c>
      <c r="Y438" t="n">
        <v>0.5</v>
      </c>
      <c r="Z438" t="n">
        <v>10</v>
      </c>
    </row>
    <row r="439">
      <c r="A439" t="n">
        <v>19</v>
      </c>
      <c r="B439" t="n">
        <v>95</v>
      </c>
      <c r="C439" t="inlineStr">
        <is>
          <t xml:space="preserve">CONCLUIDO	</t>
        </is>
      </c>
      <c r="D439" t="n">
        <v>5.388</v>
      </c>
      <c r="E439" t="n">
        <v>18.56</v>
      </c>
      <c r="F439" t="n">
        <v>15.76</v>
      </c>
      <c r="G439" t="n">
        <v>105.04</v>
      </c>
      <c r="H439" t="n">
        <v>1.65</v>
      </c>
      <c r="I439" t="n">
        <v>9</v>
      </c>
      <c r="J439" t="n">
        <v>215.5</v>
      </c>
      <c r="K439" t="n">
        <v>53.44</v>
      </c>
      <c r="L439" t="n">
        <v>20</v>
      </c>
      <c r="M439" t="n">
        <v>7</v>
      </c>
      <c r="N439" t="n">
        <v>47.07</v>
      </c>
      <c r="O439" t="n">
        <v>26812.71</v>
      </c>
      <c r="P439" t="n">
        <v>207.6</v>
      </c>
      <c r="Q439" t="n">
        <v>198.05</v>
      </c>
      <c r="R439" t="n">
        <v>32.26</v>
      </c>
      <c r="S439" t="n">
        <v>21.27</v>
      </c>
      <c r="T439" t="n">
        <v>2775.12</v>
      </c>
      <c r="U439" t="n">
        <v>0.66</v>
      </c>
      <c r="V439" t="n">
        <v>0.77</v>
      </c>
      <c r="W439" t="n">
        <v>0.12</v>
      </c>
      <c r="X439" t="n">
        <v>0.16</v>
      </c>
      <c r="Y439" t="n">
        <v>0.5</v>
      </c>
      <c r="Z439" t="n">
        <v>10</v>
      </c>
    </row>
    <row r="440">
      <c r="A440" t="n">
        <v>20</v>
      </c>
      <c r="B440" t="n">
        <v>95</v>
      </c>
      <c r="C440" t="inlineStr">
        <is>
          <t xml:space="preserve">CONCLUIDO	</t>
        </is>
      </c>
      <c r="D440" t="n">
        <v>5.3858</v>
      </c>
      <c r="E440" t="n">
        <v>18.57</v>
      </c>
      <c r="F440" t="n">
        <v>15.76</v>
      </c>
      <c r="G440" t="n">
        <v>105.09</v>
      </c>
      <c r="H440" t="n">
        <v>1.72</v>
      </c>
      <c r="I440" t="n">
        <v>9</v>
      </c>
      <c r="J440" t="n">
        <v>217.14</v>
      </c>
      <c r="K440" t="n">
        <v>53.44</v>
      </c>
      <c r="L440" t="n">
        <v>21</v>
      </c>
      <c r="M440" t="n">
        <v>7</v>
      </c>
      <c r="N440" t="n">
        <v>47.7</v>
      </c>
      <c r="O440" t="n">
        <v>27014.3</v>
      </c>
      <c r="P440" t="n">
        <v>206.39</v>
      </c>
      <c r="Q440" t="n">
        <v>198.04</v>
      </c>
      <c r="R440" t="n">
        <v>32.57</v>
      </c>
      <c r="S440" t="n">
        <v>21.27</v>
      </c>
      <c r="T440" t="n">
        <v>2925.88</v>
      </c>
      <c r="U440" t="n">
        <v>0.65</v>
      </c>
      <c r="V440" t="n">
        <v>0.77</v>
      </c>
      <c r="W440" t="n">
        <v>0.12</v>
      </c>
      <c r="X440" t="n">
        <v>0.17</v>
      </c>
      <c r="Y440" t="n">
        <v>0.5</v>
      </c>
      <c r="Z440" t="n">
        <v>10</v>
      </c>
    </row>
    <row r="441">
      <c r="A441" t="n">
        <v>21</v>
      </c>
      <c r="B441" t="n">
        <v>95</v>
      </c>
      <c r="C441" t="inlineStr">
        <is>
          <t xml:space="preserve">CONCLUIDO	</t>
        </is>
      </c>
      <c r="D441" t="n">
        <v>5.4135</v>
      </c>
      <c r="E441" t="n">
        <v>18.47</v>
      </c>
      <c r="F441" t="n">
        <v>15.71</v>
      </c>
      <c r="G441" t="n">
        <v>117.79</v>
      </c>
      <c r="H441" t="n">
        <v>1.79</v>
      </c>
      <c r="I441" t="n">
        <v>8</v>
      </c>
      <c r="J441" t="n">
        <v>218.78</v>
      </c>
      <c r="K441" t="n">
        <v>53.44</v>
      </c>
      <c r="L441" t="n">
        <v>22</v>
      </c>
      <c r="M441" t="n">
        <v>6</v>
      </c>
      <c r="N441" t="n">
        <v>48.34</v>
      </c>
      <c r="O441" t="n">
        <v>27216.79</v>
      </c>
      <c r="P441" t="n">
        <v>206.33</v>
      </c>
      <c r="Q441" t="n">
        <v>198.04</v>
      </c>
      <c r="R441" t="n">
        <v>30.7</v>
      </c>
      <c r="S441" t="n">
        <v>21.27</v>
      </c>
      <c r="T441" t="n">
        <v>1996.76</v>
      </c>
      <c r="U441" t="n">
        <v>0.6899999999999999</v>
      </c>
      <c r="V441" t="n">
        <v>0.77</v>
      </c>
      <c r="W441" t="n">
        <v>0.12</v>
      </c>
      <c r="X441" t="n">
        <v>0.11</v>
      </c>
      <c r="Y441" t="n">
        <v>0.5</v>
      </c>
      <c r="Z441" t="n">
        <v>10</v>
      </c>
    </row>
    <row r="442">
      <c r="A442" t="n">
        <v>22</v>
      </c>
      <c r="B442" t="n">
        <v>95</v>
      </c>
      <c r="C442" t="inlineStr">
        <is>
          <t xml:space="preserve">CONCLUIDO	</t>
        </is>
      </c>
      <c r="D442" t="n">
        <v>5.4022</v>
      </c>
      <c r="E442" t="n">
        <v>18.51</v>
      </c>
      <c r="F442" t="n">
        <v>15.74</v>
      </c>
      <c r="G442" t="n">
        <v>118.09</v>
      </c>
      <c r="H442" t="n">
        <v>1.85</v>
      </c>
      <c r="I442" t="n">
        <v>8</v>
      </c>
      <c r="J442" t="n">
        <v>220.43</v>
      </c>
      <c r="K442" t="n">
        <v>53.44</v>
      </c>
      <c r="L442" t="n">
        <v>23</v>
      </c>
      <c r="M442" t="n">
        <v>6</v>
      </c>
      <c r="N442" t="n">
        <v>48.99</v>
      </c>
      <c r="O442" t="n">
        <v>27420.16</v>
      </c>
      <c r="P442" t="n">
        <v>206.87</v>
      </c>
      <c r="Q442" t="n">
        <v>198.04</v>
      </c>
      <c r="R442" t="n">
        <v>32.04</v>
      </c>
      <c r="S442" t="n">
        <v>21.27</v>
      </c>
      <c r="T442" t="n">
        <v>2668.93</v>
      </c>
      <c r="U442" t="n">
        <v>0.66</v>
      </c>
      <c r="V442" t="n">
        <v>0.77</v>
      </c>
      <c r="W442" t="n">
        <v>0.12</v>
      </c>
      <c r="X442" t="n">
        <v>0.15</v>
      </c>
      <c r="Y442" t="n">
        <v>0.5</v>
      </c>
      <c r="Z442" t="n">
        <v>10</v>
      </c>
    </row>
    <row r="443">
      <c r="A443" t="n">
        <v>23</v>
      </c>
      <c r="B443" t="n">
        <v>95</v>
      </c>
      <c r="C443" t="inlineStr">
        <is>
          <t xml:space="preserve">CONCLUIDO	</t>
        </is>
      </c>
      <c r="D443" t="n">
        <v>5.4019</v>
      </c>
      <c r="E443" t="n">
        <v>18.51</v>
      </c>
      <c r="F443" t="n">
        <v>15.75</v>
      </c>
      <c r="G443" t="n">
        <v>118.09</v>
      </c>
      <c r="H443" t="n">
        <v>1.92</v>
      </c>
      <c r="I443" t="n">
        <v>8</v>
      </c>
      <c r="J443" t="n">
        <v>222.08</v>
      </c>
      <c r="K443" t="n">
        <v>53.44</v>
      </c>
      <c r="L443" t="n">
        <v>24</v>
      </c>
      <c r="M443" t="n">
        <v>6</v>
      </c>
      <c r="N443" t="n">
        <v>49.65</v>
      </c>
      <c r="O443" t="n">
        <v>27624.44</v>
      </c>
      <c r="P443" t="n">
        <v>205.9</v>
      </c>
      <c r="Q443" t="n">
        <v>198.04</v>
      </c>
      <c r="R443" t="n">
        <v>32.06</v>
      </c>
      <c r="S443" t="n">
        <v>21.27</v>
      </c>
      <c r="T443" t="n">
        <v>2676.95</v>
      </c>
      <c r="U443" t="n">
        <v>0.66</v>
      </c>
      <c r="V443" t="n">
        <v>0.77</v>
      </c>
      <c r="W443" t="n">
        <v>0.12</v>
      </c>
      <c r="X443" t="n">
        <v>0.15</v>
      </c>
      <c r="Y443" t="n">
        <v>0.5</v>
      </c>
      <c r="Z443" t="n">
        <v>10</v>
      </c>
    </row>
    <row r="444">
      <c r="A444" t="n">
        <v>24</v>
      </c>
      <c r="B444" t="n">
        <v>95</v>
      </c>
      <c r="C444" t="inlineStr">
        <is>
          <t xml:space="preserve">CONCLUIDO	</t>
        </is>
      </c>
      <c r="D444" t="n">
        <v>5.4214</v>
      </c>
      <c r="E444" t="n">
        <v>18.45</v>
      </c>
      <c r="F444" t="n">
        <v>15.72</v>
      </c>
      <c r="G444" t="n">
        <v>134.71</v>
      </c>
      <c r="H444" t="n">
        <v>1.99</v>
      </c>
      <c r="I444" t="n">
        <v>7</v>
      </c>
      <c r="J444" t="n">
        <v>223.75</v>
      </c>
      <c r="K444" t="n">
        <v>53.44</v>
      </c>
      <c r="L444" t="n">
        <v>25</v>
      </c>
      <c r="M444" t="n">
        <v>5</v>
      </c>
      <c r="N444" t="n">
        <v>50.31</v>
      </c>
      <c r="O444" t="n">
        <v>27829.77</v>
      </c>
      <c r="P444" t="n">
        <v>205.25</v>
      </c>
      <c r="Q444" t="n">
        <v>198.04</v>
      </c>
      <c r="R444" t="n">
        <v>31.01</v>
      </c>
      <c r="S444" t="n">
        <v>21.27</v>
      </c>
      <c r="T444" t="n">
        <v>2159.25</v>
      </c>
      <c r="U444" t="n">
        <v>0.6899999999999999</v>
      </c>
      <c r="V444" t="n">
        <v>0.77</v>
      </c>
      <c r="W444" t="n">
        <v>0.12</v>
      </c>
      <c r="X444" t="n">
        <v>0.12</v>
      </c>
      <c r="Y444" t="n">
        <v>0.5</v>
      </c>
      <c r="Z444" t="n">
        <v>10</v>
      </c>
    </row>
    <row r="445">
      <c r="A445" t="n">
        <v>25</v>
      </c>
      <c r="B445" t="n">
        <v>95</v>
      </c>
      <c r="C445" t="inlineStr">
        <is>
          <t xml:space="preserve">CONCLUIDO	</t>
        </is>
      </c>
      <c r="D445" t="n">
        <v>5.4304</v>
      </c>
      <c r="E445" t="n">
        <v>18.41</v>
      </c>
      <c r="F445" t="n">
        <v>15.69</v>
      </c>
      <c r="G445" t="n">
        <v>134.45</v>
      </c>
      <c r="H445" t="n">
        <v>2.05</v>
      </c>
      <c r="I445" t="n">
        <v>7</v>
      </c>
      <c r="J445" t="n">
        <v>225.42</v>
      </c>
      <c r="K445" t="n">
        <v>53.44</v>
      </c>
      <c r="L445" t="n">
        <v>26</v>
      </c>
      <c r="M445" t="n">
        <v>5</v>
      </c>
      <c r="N445" t="n">
        <v>50.98</v>
      </c>
      <c r="O445" t="n">
        <v>28035.92</v>
      </c>
      <c r="P445" t="n">
        <v>205.19</v>
      </c>
      <c r="Q445" t="n">
        <v>198.04</v>
      </c>
      <c r="R445" t="n">
        <v>30.02</v>
      </c>
      <c r="S445" t="n">
        <v>21.27</v>
      </c>
      <c r="T445" t="n">
        <v>1663.4</v>
      </c>
      <c r="U445" t="n">
        <v>0.71</v>
      </c>
      <c r="V445" t="n">
        <v>0.77</v>
      </c>
      <c r="W445" t="n">
        <v>0.12</v>
      </c>
      <c r="X445" t="n">
        <v>0.09</v>
      </c>
      <c r="Y445" t="n">
        <v>0.5</v>
      </c>
      <c r="Z445" t="n">
        <v>10</v>
      </c>
    </row>
    <row r="446">
      <c r="A446" t="n">
        <v>26</v>
      </c>
      <c r="B446" t="n">
        <v>95</v>
      </c>
      <c r="C446" t="inlineStr">
        <is>
          <t xml:space="preserve">CONCLUIDO	</t>
        </is>
      </c>
      <c r="D446" t="n">
        <v>5.4213</v>
      </c>
      <c r="E446" t="n">
        <v>18.45</v>
      </c>
      <c r="F446" t="n">
        <v>15.72</v>
      </c>
      <c r="G446" t="n">
        <v>134.71</v>
      </c>
      <c r="H446" t="n">
        <v>2.11</v>
      </c>
      <c r="I446" t="n">
        <v>7</v>
      </c>
      <c r="J446" t="n">
        <v>227.1</v>
      </c>
      <c r="K446" t="n">
        <v>53.44</v>
      </c>
      <c r="L446" t="n">
        <v>27</v>
      </c>
      <c r="M446" t="n">
        <v>5</v>
      </c>
      <c r="N446" t="n">
        <v>51.66</v>
      </c>
      <c r="O446" t="n">
        <v>28243</v>
      </c>
      <c r="P446" t="n">
        <v>205.9</v>
      </c>
      <c r="Q446" t="n">
        <v>198.04</v>
      </c>
      <c r="R446" t="n">
        <v>31.11</v>
      </c>
      <c r="S446" t="n">
        <v>21.27</v>
      </c>
      <c r="T446" t="n">
        <v>2209.38</v>
      </c>
      <c r="U446" t="n">
        <v>0.68</v>
      </c>
      <c r="V446" t="n">
        <v>0.77</v>
      </c>
      <c r="W446" t="n">
        <v>0.12</v>
      </c>
      <c r="X446" t="n">
        <v>0.12</v>
      </c>
      <c r="Y446" t="n">
        <v>0.5</v>
      </c>
      <c r="Z446" t="n">
        <v>10</v>
      </c>
    </row>
    <row r="447">
      <c r="A447" t="n">
        <v>27</v>
      </c>
      <c r="B447" t="n">
        <v>95</v>
      </c>
      <c r="C447" t="inlineStr">
        <is>
          <t xml:space="preserve">CONCLUIDO	</t>
        </is>
      </c>
      <c r="D447" t="n">
        <v>5.4196</v>
      </c>
      <c r="E447" t="n">
        <v>18.45</v>
      </c>
      <c r="F447" t="n">
        <v>15.72</v>
      </c>
      <c r="G447" t="n">
        <v>134.76</v>
      </c>
      <c r="H447" t="n">
        <v>2.18</v>
      </c>
      <c r="I447" t="n">
        <v>7</v>
      </c>
      <c r="J447" t="n">
        <v>228.79</v>
      </c>
      <c r="K447" t="n">
        <v>53.44</v>
      </c>
      <c r="L447" t="n">
        <v>28</v>
      </c>
      <c r="M447" t="n">
        <v>5</v>
      </c>
      <c r="N447" t="n">
        <v>52.35</v>
      </c>
      <c r="O447" t="n">
        <v>28451.04</v>
      </c>
      <c r="P447" t="n">
        <v>205.27</v>
      </c>
      <c r="Q447" t="n">
        <v>198.05</v>
      </c>
      <c r="R447" t="n">
        <v>31.29</v>
      </c>
      <c r="S447" t="n">
        <v>21.27</v>
      </c>
      <c r="T447" t="n">
        <v>2295.92</v>
      </c>
      <c r="U447" t="n">
        <v>0.68</v>
      </c>
      <c r="V447" t="n">
        <v>0.77</v>
      </c>
      <c r="W447" t="n">
        <v>0.12</v>
      </c>
      <c r="X447" t="n">
        <v>0.13</v>
      </c>
      <c r="Y447" t="n">
        <v>0.5</v>
      </c>
      <c r="Z447" t="n">
        <v>10</v>
      </c>
    </row>
    <row r="448">
      <c r="A448" t="n">
        <v>28</v>
      </c>
      <c r="B448" t="n">
        <v>95</v>
      </c>
      <c r="C448" t="inlineStr">
        <is>
          <t xml:space="preserve">CONCLUIDO	</t>
        </is>
      </c>
      <c r="D448" t="n">
        <v>5.4198</v>
      </c>
      <c r="E448" t="n">
        <v>18.45</v>
      </c>
      <c r="F448" t="n">
        <v>15.72</v>
      </c>
      <c r="G448" t="n">
        <v>134.76</v>
      </c>
      <c r="H448" t="n">
        <v>2.24</v>
      </c>
      <c r="I448" t="n">
        <v>7</v>
      </c>
      <c r="J448" t="n">
        <v>230.48</v>
      </c>
      <c r="K448" t="n">
        <v>53.44</v>
      </c>
      <c r="L448" t="n">
        <v>29</v>
      </c>
      <c r="M448" t="n">
        <v>5</v>
      </c>
      <c r="N448" t="n">
        <v>53.05</v>
      </c>
      <c r="O448" t="n">
        <v>28660.06</v>
      </c>
      <c r="P448" t="n">
        <v>204.34</v>
      </c>
      <c r="Q448" t="n">
        <v>198.04</v>
      </c>
      <c r="R448" t="n">
        <v>31.29</v>
      </c>
      <c r="S448" t="n">
        <v>21.27</v>
      </c>
      <c r="T448" t="n">
        <v>2297.77</v>
      </c>
      <c r="U448" t="n">
        <v>0.68</v>
      </c>
      <c r="V448" t="n">
        <v>0.77</v>
      </c>
      <c r="W448" t="n">
        <v>0.12</v>
      </c>
      <c r="X448" t="n">
        <v>0.13</v>
      </c>
      <c r="Y448" t="n">
        <v>0.5</v>
      </c>
      <c r="Z448" t="n">
        <v>10</v>
      </c>
    </row>
    <row r="449">
      <c r="A449" t="n">
        <v>29</v>
      </c>
      <c r="B449" t="n">
        <v>95</v>
      </c>
      <c r="C449" t="inlineStr">
        <is>
          <t xml:space="preserve">CONCLUIDO	</t>
        </is>
      </c>
      <c r="D449" t="n">
        <v>5.445</v>
      </c>
      <c r="E449" t="n">
        <v>18.37</v>
      </c>
      <c r="F449" t="n">
        <v>15.67</v>
      </c>
      <c r="G449" t="n">
        <v>156.74</v>
      </c>
      <c r="H449" t="n">
        <v>2.3</v>
      </c>
      <c r="I449" t="n">
        <v>6</v>
      </c>
      <c r="J449" t="n">
        <v>232.18</v>
      </c>
      <c r="K449" t="n">
        <v>53.44</v>
      </c>
      <c r="L449" t="n">
        <v>30</v>
      </c>
      <c r="M449" t="n">
        <v>4</v>
      </c>
      <c r="N449" t="n">
        <v>53.75</v>
      </c>
      <c r="O449" t="n">
        <v>28870.05</v>
      </c>
      <c r="P449" t="n">
        <v>203.68</v>
      </c>
      <c r="Q449" t="n">
        <v>198.04</v>
      </c>
      <c r="R449" t="n">
        <v>29.53</v>
      </c>
      <c r="S449" t="n">
        <v>21.27</v>
      </c>
      <c r="T449" t="n">
        <v>1424.75</v>
      </c>
      <c r="U449" t="n">
        <v>0.72</v>
      </c>
      <c r="V449" t="n">
        <v>0.77</v>
      </c>
      <c r="W449" t="n">
        <v>0.12</v>
      </c>
      <c r="X449" t="n">
        <v>0.08</v>
      </c>
      <c r="Y449" t="n">
        <v>0.5</v>
      </c>
      <c r="Z449" t="n">
        <v>10</v>
      </c>
    </row>
    <row r="450">
      <c r="A450" t="n">
        <v>30</v>
      </c>
      <c r="B450" t="n">
        <v>95</v>
      </c>
      <c r="C450" t="inlineStr">
        <is>
          <t xml:space="preserve">CONCLUIDO	</t>
        </is>
      </c>
      <c r="D450" t="n">
        <v>5.4373</v>
      </c>
      <c r="E450" t="n">
        <v>18.39</v>
      </c>
      <c r="F450" t="n">
        <v>15.7</v>
      </c>
      <c r="G450" t="n">
        <v>156.99</v>
      </c>
      <c r="H450" t="n">
        <v>2.36</v>
      </c>
      <c r="I450" t="n">
        <v>6</v>
      </c>
      <c r="J450" t="n">
        <v>233.89</v>
      </c>
      <c r="K450" t="n">
        <v>53.44</v>
      </c>
      <c r="L450" t="n">
        <v>31</v>
      </c>
      <c r="M450" t="n">
        <v>4</v>
      </c>
      <c r="N450" t="n">
        <v>54.46</v>
      </c>
      <c r="O450" t="n">
        <v>29081.05</v>
      </c>
      <c r="P450" t="n">
        <v>204.86</v>
      </c>
      <c r="Q450" t="n">
        <v>198.04</v>
      </c>
      <c r="R450" t="n">
        <v>30.58</v>
      </c>
      <c r="S450" t="n">
        <v>21.27</v>
      </c>
      <c r="T450" t="n">
        <v>1946.53</v>
      </c>
      <c r="U450" t="n">
        <v>0.7</v>
      </c>
      <c r="V450" t="n">
        <v>0.77</v>
      </c>
      <c r="W450" t="n">
        <v>0.12</v>
      </c>
      <c r="X450" t="n">
        <v>0.11</v>
      </c>
      <c r="Y450" t="n">
        <v>0.5</v>
      </c>
      <c r="Z450" t="n">
        <v>10</v>
      </c>
    </row>
    <row r="451">
      <c r="A451" t="n">
        <v>31</v>
      </c>
      <c r="B451" t="n">
        <v>95</v>
      </c>
      <c r="C451" t="inlineStr">
        <is>
          <t xml:space="preserve">CONCLUIDO	</t>
        </is>
      </c>
      <c r="D451" t="n">
        <v>5.4363</v>
      </c>
      <c r="E451" t="n">
        <v>18.39</v>
      </c>
      <c r="F451" t="n">
        <v>15.7</v>
      </c>
      <c r="G451" t="n">
        <v>157.03</v>
      </c>
      <c r="H451" t="n">
        <v>2.41</v>
      </c>
      <c r="I451" t="n">
        <v>6</v>
      </c>
      <c r="J451" t="n">
        <v>235.61</v>
      </c>
      <c r="K451" t="n">
        <v>53.44</v>
      </c>
      <c r="L451" t="n">
        <v>32</v>
      </c>
      <c r="M451" t="n">
        <v>4</v>
      </c>
      <c r="N451" t="n">
        <v>55.18</v>
      </c>
      <c r="O451" t="n">
        <v>29293.06</v>
      </c>
      <c r="P451" t="n">
        <v>205.43</v>
      </c>
      <c r="Q451" t="n">
        <v>198.04</v>
      </c>
      <c r="R451" t="n">
        <v>30.68</v>
      </c>
      <c r="S451" t="n">
        <v>21.27</v>
      </c>
      <c r="T451" t="n">
        <v>2000.45</v>
      </c>
      <c r="U451" t="n">
        <v>0.6899999999999999</v>
      </c>
      <c r="V451" t="n">
        <v>0.77</v>
      </c>
      <c r="W451" t="n">
        <v>0.12</v>
      </c>
      <c r="X451" t="n">
        <v>0.11</v>
      </c>
      <c r="Y451" t="n">
        <v>0.5</v>
      </c>
      <c r="Z451" t="n">
        <v>10</v>
      </c>
    </row>
    <row r="452">
      <c r="A452" t="n">
        <v>32</v>
      </c>
      <c r="B452" t="n">
        <v>95</v>
      </c>
      <c r="C452" t="inlineStr">
        <is>
          <t xml:space="preserve">CONCLUIDO	</t>
        </is>
      </c>
      <c r="D452" t="n">
        <v>5.4368</v>
      </c>
      <c r="E452" t="n">
        <v>18.39</v>
      </c>
      <c r="F452" t="n">
        <v>15.7</v>
      </c>
      <c r="G452" t="n">
        <v>157.01</v>
      </c>
      <c r="H452" t="n">
        <v>2.47</v>
      </c>
      <c r="I452" t="n">
        <v>6</v>
      </c>
      <c r="J452" t="n">
        <v>237.34</v>
      </c>
      <c r="K452" t="n">
        <v>53.44</v>
      </c>
      <c r="L452" t="n">
        <v>33</v>
      </c>
      <c r="M452" t="n">
        <v>4</v>
      </c>
      <c r="N452" t="n">
        <v>55.91</v>
      </c>
      <c r="O452" t="n">
        <v>29506.09</v>
      </c>
      <c r="P452" t="n">
        <v>205.25</v>
      </c>
      <c r="Q452" t="n">
        <v>198.04</v>
      </c>
      <c r="R452" t="n">
        <v>30.63</v>
      </c>
      <c r="S452" t="n">
        <v>21.27</v>
      </c>
      <c r="T452" t="n">
        <v>1975.18</v>
      </c>
      <c r="U452" t="n">
        <v>0.6899999999999999</v>
      </c>
      <c r="V452" t="n">
        <v>0.77</v>
      </c>
      <c r="W452" t="n">
        <v>0.12</v>
      </c>
      <c r="X452" t="n">
        <v>0.11</v>
      </c>
      <c r="Y452" t="n">
        <v>0.5</v>
      </c>
      <c r="Z452" t="n">
        <v>10</v>
      </c>
    </row>
    <row r="453">
      <c r="A453" t="n">
        <v>33</v>
      </c>
      <c r="B453" t="n">
        <v>95</v>
      </c>
      <c r="C453" t="inlineStr">
        <is>
          <t xml:space="preserve">CONCLUIDO	</t>
        </is>
      </c>
      <c r="D453" t="n">
        <v>5.4386</v>
      </c>
      <c r="E453" t="n">
        <v>18.39</v>
      </c>
      <c r="F453" t="n">
        <v>15.7</v>
      </c>
      <c r="G453" t="n">
        <v>156.95</v>
      </c>
      <c r="H453" t="n">
        <v>2.53</v>
      </c>
      <c r="I453" t="n">
        <v>6</v>
      </c>
      <c r="J453" t="n">
        <v>239.08</v>
      </c>
      <c r="K453" t="n">
        <v>53.44</v>
      </c>
      <c r="L453" t="n">
        <v>34</v>
      </c>
      <c r="M453" t="n">
        <v>4</v>
      </c>
      <c r="N453" t="n">
        <v>56.64</v>
      </c>
      <c r="O453" t="n">
        <v>29720.17</v>
      </c>
      <c r="P453" t="n">
        <v>204.72</v>
      </c>
      <c r="Q453" t="n">
        <v>198.04</v>
      </c>
      <c r="R453" t="n">
        <v>30.3</v>
      </c>
      <c r="S453" t="n">
        <v>21.27</v>
      </c>
      <c r="T453" t="n">
        <v>1809.76</v>
      </c>
      <c r="U453" t="n">
        <v>0.7</v>
      </c>
      <c r="V453" t="n">
        <v>0.77</v>
      </c>
      <c r="W453" t="n">
        <v>0.12</v>
      </c>
      <c r="X453" t="n">
        <v>0.1</v>
      </c>
      <c r="Y453" t="n">
        <v>0.5</v>
      </c>
      <c r="Z453" t="n">
        <v>10</v>
      </c>
    </row>
    <row r="454">
      <c r="A454" t="n">
        <v>34</v>
      </c>
      <c r="B454" t="n">
        <v>95</v>
      </c>
      <c r="C454" t="inlineStr">
        <is>
          <t xml:space="preserve">CONCLUIDO	</t>
        </is>
      </c>
      <c r="D454" t="n">
        <v>5.4376</v>
      </c>
      <c r="E454" t="n">
        <v>18.39</v>
      </c>
      <c r="F454" t="n">
        <v>15.7</v>
      </c>
      <c r="G454" t="n">
        <v>156.99</v>
      </c>
      <c r="H454" t="n">
        <v>2.58</v>
      </c>
      <c r="I454" t="n">
        <v>6</v>
      </c>
      <c r="J454" t="n">
        <v>240.82</v>
      </c>
      <c r="K454" t="n">
        <v>53.44</v>
      </c>
      <c r="L454" t="n">
        <v>35</v>
      </c>
      <c r="M454" t="n">
        <v>4</v>
      </c>
      <c r="N454" t="n">
        <v>57.39</v>
      </c>
      <c r="O454" t="n">
        <v>29935.43</v>
      </c>
      <c r="P454" t="n">
        <v>204</v>
      </c>
      <c r="Q454" t="n">
        <v>198.04</v>
      </c>
      <c r="R454" t="n">
        <v>30.6</v>
      </c>
      <c r="S454" t="n">
        <v>21.27</v>
      </c>
      <c r="T454" t="n">
        <v>1959.39</v>
      </c>
      <c r="U454" t="n">
        <v>0.6899999999999999</v>
      </c>
      <c r="V454" t="n">
        <v>0.77</v>
      </c>
      <c r="W454" t="n">
        <v>0.12</v>
      </c>
      <c r="X454" t="n">
        <v>0.1</v>
      </c>
      <c r="Y454" t="n">
        <v>0.5</v>
      </c>
      <c r="Z454" t="n">
        <v>10</v>
      </c>
    </row>
    <row r="455">
      <c r="A455" t="n">
        <v>35</v>
      </c>
      <c r="B455" t="n">
        <v>95</v>
      </c>
      <c r="C455" t="inlineStr">
        <is>
          <t xml:space="preserve">CONCLUIDO	</t>
        </is>
      </c>
      <c r="D455" t="n">
        <v>5.4363</v>
      </c>
      <c r="E455" t="n">
        <v>18.39</v>
      </c>
      <c r="F455" t="n">
        <v>15.7</v>
      </c>
      <c r="G455" t="n">
        <v>157.03</v>
      </c>
      <c r="H455" t="n">
        <v>2.64</v>
      </c>
      <c r="I455" t="n">
        <v>6</v>
      </c>
      <c r="J455" t="n">
        <v>242.57</v>
      </c>
      <c r="K455" t="n">
        <v>53.44</v>
      </c>
      <c r="L455" t="n">
        <v>36</v>
      </c>
      <c r="M455" t="n">
        <v>4</v>
      </c>
      <c r="N455" t="n">
        <v>58.14</v>
      </c>
      <c r="O455" t="n">
        <v>30151.65</v>
      </c>
      <c r="P455" t="n">
        <v>202.98</v>
      </c>
      <c r="Q455" t="n">
        <v>198.04</v>
      </c>
      <c r="R455" t="n">
        <v>30.75</v>
      </c>
      <c r="S455" t="n">
        <v>21.27</v>
      </c>
      <c r="T455" t="n">
        <v>2032.25</v>
      </c>
      <c r="U455" t="n">
        <v>0.6899999999999999</v>
      </c>
      <c r="V455" t="n">
        <v>0.77</v>
      </c>
      <c r="W455" t="n">
        <v>0.12</v>
      </c>
      <c r="X455" t="n">
        <v>0.11</v>
      </c>
      <c r="Y455" t="n">
        <v>0.5</v>
      </c>
      <c r="Z455" t="n">
        <v>10</v>
      </c>
    </row>
    <row r="456">
      <c r="A456" t="n">
        <v>36</v>
      </c>
      <c r="B456" t="n">
        <v>95</v>
      </c>
      <c r="C456" t="inlineStr">
        <is>
          <t xml:space="preserve">CONCLUIDO	</t>
        </is>
      </c>
      <c r="D456" t="n">
        <v>5.4571</v>
      </c>
      <c r="E456" t="n">
        <v>18.32</v>
      </c>
      <c r="F456" t="n">
        <v>15.67</v>
      </c>
      <c r="G456" t="n">
        <v>188.04</v>
      </c>
      <c r="H456" t="n">
        <v>2.69</v>
      </c>
      <c r="I456" t="n">
        <v>5</v>
      </c>
      <c r="J456" t="n">
        <v>244.34</v>
      </c>
      <c r="K456" t="n">
        <v>53.44</v>
      </c>
      <c r="L456" t="n">
        <v>37</v>
      </c>
      <c r="M456" t="n">
        <v>3</v>
      </c>
      <c r="N456" t="n">
        <v>58.9</v>
      </c>
      <c r="O456" t="n">
        <v>30368.96</v>
      </c>
      <c r="P456" t="n">
        <v>202.66</v>
      </c>
      <c r="Q456" t="n">
        <v>198.05</v>
      </c>
      <c r="R456" t="n">
        <v>29.57</v>
      </c>
      <c r="S456" t="n">
        <v>21.27</v>
      </c>
      <c r="T456" t="n">
        <v>1447.63</v>
      </c>
      <c r="U456" t="n">
        <v>0.72</v>
      </c>
      <c r="V456" t="n">
        <v>0.77</v>
      </c>
      <c r="W456" t="n">
        <v>0.12</v>
      </c>
      <c r="X456" t="n">
        <v>0.08</v>
      </c>
      <c r="Y456" t="n">
        <v>0.5</v>
      </c>
      <c r="Z456" t="n">
        <v>10</v>
      </c>
    </row>
    <row r="457">
      <c r="A457" t="n">
        <v>37</v>
      </c>
      <c r="B457" t="n">
        <v>95</v>
      </c>
      <c r="C457" t="inlineStr">
        <is>
          <t xml:space="preserve">CONCLUIDO	</t>
        </is>
      </c>
      <c r="D457" t="n">
        <v>5.456</v>
      </c>
      <c r="E457" t="n">
        <v>18.33</v>
      </c>
      <c r="F457" t="n">
        <v>15.67</v>
      </c>
      <c r="G457" t="n">
        <v>188.08</v>
      </c>
      <c r="H457" t="n">
        <v>2.75</v>
      </c>
      <c r="I457" t="n">
        <v>5</v>
      </c>
      <c r="J457" t="n">
        <v>246.11</v>
      </c>
      <c r="K457" t="n">
        <v>53.44</v>
      </c>
      <c r="L457" t="n">
        <v>38</v>
      </c>
      <c r="M457" t="n">
        <v>3</v>
      </c>
      <c r="N457" t="n">
        <v>59.67</v>
      </c>
      <c r="O457" t="n">
        <v>30587.38</v>
      </c>
      <c r="P457" t="n">
        <v>203.83</v>
      </c>
      <c r="Q457" t="n">
        <v>198.04</v>
      </c>
      <c r="R457" t="n">
        <v>29.66</v>
      </c>
      <c r="S457" t="n">
        <v>21.27</v>
      </c>
      <c r="T457" t="n">
        <v>1495.12</v>
      </c>
      <c r="U457" t="n">
        <v>0.72</v>
      </c>
      <c r="V457" t="n">
        <v>0.77</v>
      </c>
      <c r="W457" t="n">
        <v>0.12</v>
      </c>
      <c r="X457" t="n">
        <v>0.08</v>
      </c>
      <c r="Y457" t="n">
        <v>0.5</v>
      </c>
      <c r="Z457" t="n">
        <v>10</v>
      </c>
    </row>
    <row r="458">
      <c r="A458" t="n">
        <v>38</v>
      </c>
      <c r="B458" t="n">
        <v>95</v>
      </c>
      <c r="C458" t="inlineStr">
        <is>
          <t xml:space="preserve">CONCLUIDO	</t>
        </is>
      </c>
      <c r="D458" t="n">
        <v>5.4591</v>
      </c>
      <c r="E458" t="n">
        <v>18.32</v>
      </c>
      <c r="F458" t="n">
        <v>15.66</v>
      </c>
      <c r="G458" t="n">
        <v>187.96</v>
      </c>
      <c r="H458" t="n">
        <v>2.8</v>
      </c>
      <c r="I458" t="n">
        <v>5</v>
      </c>
      <c r="J458" t="n">
        <v>247.89</v>
      </c>
      <c r="K458" t="n">
        <v>53.44</v>
      </c>
      <c r="L458" t="n">
        <v>39</v>
      </c>
      <c r="M458" t="n">
        <v>3</v>
      </c>
      <c r="N458" t="n">
        <v>60.45</v>
      </c>
      <c r="O458" t="n">
        <v>30806.92</v>
      </c>
      <c r="P458" t="n">
        <v>204.38</v>
      </c>
      <c r="Q458" t="n">
        <v>198.04</v>
      </c>
      <c r="R458" t="n">
        <v>29.43</v>
      </c>
      <c r="S458" t="n">
        <v>21.27</v>
      </c>
      <c r="T458" t="n">
        <v>1377.68</v>
      </c>
      <c r="U458" t="n">
        <v>0.72</v>
      </c>
      <c r="V458" t="n">
        <v>0.77</v>
      </c>
      <c r="W458" t="n">
        <v>0.11</v>
      </c>
      <c r="X458" t="n">
        <v>0.07000000000000001</v>
      </c>
      <c r="Y458" t="n">
        <v>0.5</v>
      </c>
      <c r="Z458" t="n">
        <v>10</v>
      </c>
    </row>
    <row r="459">
      <c r="A459" t="n">
        <v>39</v>
      </c>
      <c r="B459" t="n">
        <v>95</v>
      </c>
      <c r="C459" t="inlineStr">
        <is>
          <t xml:space="preserve">CONCLUIDO	</t>
        </is>
      </c>
      <c r="D459" t="n">
        <v>5.4556</v>
      </c>
      <c r="E459" t="n">
        <v>18.33</v>
      </c>
      <c r="F459" t="n">
        <v>15.68</v>
      </c>
      <c r="G459" t="n">
        <v>188.1</v>
      </c>
      <c r="H459" t="n">
        <v>2.85</v>
      </c>
      <c r="I459" t="n">
        <v>5</v>
      </c>
      <c r="J459" t="n">
        <v>249.68</v>
      </c>
      <c r="K459" t="n">
        <v>53.44</v>
      </c>
      <c r="L459" t="n">
        <v>40</v>
      </c>
      <c r="M459" t="n">
        <v>3</v>
      </c>
      <c r="N459" t="n">
        <v>61.24</v>
      </c>
      <c r="O459" t="n">
        <v>31027.6</v>
      </c>
      <c r="P459" t="n">
        <v>204.94</v>
      </c>
      <c r="Q459" t="n">
        <v>198.04</v>
      </c>
      <c r="R459" t="n">
        <v>29.76</v>
      </c>
      <c r="S459" t="n">
        <v>21.27</v>
      </c>
      <c r="T459" t="n">
        <v>1543.09</v>
      </c>
      <c r="U459" t="n">
        <v>0.71</v>
      </c>
      <c r="V459" t="n">
        <v>0.77</v>
      </c>
      <c r="W459" t="n">
        <v>0.12</v>
      </c>
      <c r="X459" t="n">
        <v>0.08</v>
      </c>
      <c r="Y459" t="n">
        <v>0.5</v>
      </c>
      <c r="Z459" t="n">
        <v>10</v>
      </c>
    </row>
    <row r="460">
      <c r="A460" t="n">
        <v>0</v>
      </c>
      <c r="B460" t="n">
        <v>55</v>
      </c>
      <c r="C460" t="inlineStr">
        <is>
          <t xml:space="preserve">CONCLUIDO	</t>
        </is>
      </c>
      <c r="D460" t="n">
        <v>4.2612</v>
      </c>
      <c r="E460" t="n">
        <v>23.47</v>
      </c>
      <c r="F460" t="n">
        <v>18.25</v>
      </c>
      <c r="G460" t="n">
        <v>8.359999999999999</v>
      </c>
      <c r="H460" t="n">
        <v>0.15</v>
      </c>
      <c r="I460" t="n">
        <v>131</v>
      </c>
      <c r="J460" t="n">
        <v>116.05</v>
      </c>
      <c r="K460" t="n">
        <v>43.4</v>
      </c>
      <c r="L460" t="n">
        <v>1</v>
      </c>
      <c r="M460" t="n">
        <v>129</v>
      </c>
      <c r="N460" t="n">
        <v>16.65</v>
      </c>
      <c r="O460" t="n">
        <v>14546.17</v>
      </c>
      <c r="P460" t="n">
        <v>181.01</v>
      </c>
      <c r="Q460" t="n">
        <v>198.07</v>
      </c>
      <c r="R460" t="n">
        <v>110.25</v>
      </c>
      <c r="S460" t="n">
        <v>21.27</v>
      </c>
      <c r="T460" t="n">
        <v>41156.09</v>
      </c>
      <c r="U460" t="n">
        <v>0.19</v>
      </c>
      <c r="V460" t="n">
        <v>0.66</v>
      </c>
      <c r="W460" t="n">
        <v>0.32</v>
      </c>
      <c r="X460" t="n">
        <v>2.66</v>
      </c>
      <c r="Y460" t="n">
        <v>0.5</v>
      </c>
      <c r="Z460" t="n">
        <v>10</v>
      </c>
    </row>
    <row r="461">
      <c r="A461" t="n">
        <v>1</v>
      </c>
      <c r="B461" t="n">
        <v>55</v>
      </c>
      <c r="C461" t="inlineStr">
        <is>
          <t xml:space="preserve">CONCLUIDO	</t>
        </is>
      </c>
      <c r="D461" t="n">
        <v>4.9131</v>
      </c>
      <c r="E461" t="n">
        <v>20.35</v>
      </c>
      <c r="F461" t="n">
        <v>16.81</v>
      </c>
      <c r="G461" t="n">
        <v>16.54</v>
      </c>
      <c r="H461" t="n">
        <v>0.3</v>
      </c>
      <c r="I461" t="n">
        <v>61</v>
      </c>
      <c r="J461" t="n">
        <v>117.34</v>
      </c>
      <c r="K461" t="n">
        <v>43.4</v>
      </c>
      <c r="L461" t="n">
        <v>2</v>
      </c>
      <c r="M461" t="n">
        <v>59</v>
      </c>
      <c r="N461" t="n">
        <v>16.94</v>
      </c>
      <c r="O461" t="n">
        <v>14705.49</v>
      </c>
      <c r="P461" t="n">
        <v>165.62</v>
      </c>
      <c r="Q461" t="n">
        <v>198.07</v>
      </c>
      <c r="R461" t="n">
        <v>65.09999999999999</v>
      </c>
      <c r="S461" t="n">
        <v>21.27</v>
      </c>
      <c r="T461" t="n">
        <v>18933.99</v>
      </c>
      <c r="U461" t="n">
        <v>0.33</v>
      </c>
      <c r="V461" t="n">
        <v>0.72</v>
      </c>
      <c r="W461" t="n">
        <v>0.21</v>
      </c>
      <c r="X461" t="n">
        <v>1.22</v>
      </c>
      <c r="Y461" t="n">
        <v>0.5</v>
      </c>
      <c r="Z461" t="n">
        <v>10</v>
      </c>
    </row>
    <row r="462">
      <c r="A462" t="n">
        <v>2</v>
      </c>
      <c r="B462" t="n">
        <v>55</v>
      </c>
      <c r="C462" t="inlineStr">
        <is>
          <t xml:space="preserve">CONCLUIDO	</t>
        </is>
      </c>
      <c r="D462" t="n">
        <v>5.1509</v>
      </c>
      <c r="E462" t="n">
        <v>19.41</v>
      </c>
      <c r="F462" t="n">
        <v>16.37</v>
      </c>
      <c r="G462" t="n">
        <v>24.56</v>
      </c>
      <c r="H462" t="n">
        <v>0.45</v>
      </c>
      <c r="I462" t="n">
        <v>40</v>
      </c>
      <c r="J462" t="n">
        <v>118.63</v>
      </c>
      <c r="K462" t="n">
        <v>43.4</v>
      </c>
      <c r="L462" t="n">
        <v>3</v>
      </c>
      <c r="M462" t="n">
        <v>38</v>
      </c>
      <c r="N462" t="n">
        <v>17.23</v>
      </c>
      <c r="O462" t="n">
        <v>14865.24</v>
      </c>
      <c r="P462" t="n">
        <v>160.45</v>
      </c>
      <c r="Q462" t="n">
        <v>198.05</v>
      </c>
      <c r="R462" t="n">
        <v>51.54</v>
      </c>
      <c r="S462" t="n">
        <v>21.27</v>
      </c>
      <c r="T462" t="n">
        <v>12257.4</v>
      </c>
      <c r="U462" t="n">
        <v>0.41</v>
      </c>
      <c r="V462" t="n">
        <v>0.74</v>
      </c>
      <c r="W462" t="n">
        <v>0.17</v>
      </c>
      <c r="X462" t="n">
        <v>0.78</v>
      </c>
      <c r="Y462" t="n">
        <v>0.5</v>
      </c>
      <c r="Z462" t="n">
        <v>10</v>
      </c>
    </row>
    <row r="463">
      <c r="A463" t="n">
        <v>3</v>
      </c>
      <c r="B463" t="n">
        <v>55</v>
      </c>
      <c r="C463" t="inlineStr">
        <is>
          <t xml:space="preserve">CONCLUIDO	</t>
        </is>
      </c>
      <c r="D463" t="n">
        <v>5.2665</v>
      </c>
      <c r="E463" t="n">
        <v>18.99</v>
      </c>
      <c r="F463" t="n">
        <v>16.19</v>
      </c>
      <c r="G463" t="n">
        <v>32.37</v>
      </c>
      <c r="H463" t="n">
        <v>0.59</v>
      </c>
      <c r="I463" t="n">
        <v>30</v>
      </c>
      <c r="J463" t="n">
        <v>119.93</v>
      </c>
      <c r="K463" t="n">
        <v>43.4</v>
      </c>
      <c r="L463" t="n">
        <v>4</v>
      </c>
      <c r="M463" t="n">
        <v>28</v>
      </c>
      <c r="N463" t="n">
        <v>17.53</v>
      </c>
      <c r="O463" t="n">
        <v>15025.44</v>
      </c>
      <c r="P463" t="n">
        <v>157.47</v>
      </c>
      <c r="Q463" t="n">
        <v>198.04</v>
      </c>
      <c r="R463" t="n">
        <v>45.84</v>
      </c>
      <c r="S463" t="n">
        <v>21.27</v>
      </c>
      <c r="T463" t="n">
        <v>9458.700000000001</v>
      </c>
      <c r="U463" t="n">
        <v>0.46</v>
      </c>
      <c r="V463" t="n">
        <v>0.75</v>
      </c>
      <c r="W463" t="n">
        <v>0.15</v>
      </c>
      <c r="X463" t="n">
        <v>0.59</v>
      </c>
      <c r="Y463" t="n">
        <v>0.5</v>
      </c>
      <c r="Z463" t="n">
        <v>10</v>
      </c>
    </row>
    <row r="464">
      <c r="A464" t="n">
        <v>4</v>
      </c>
      <c r="B464" t="n">
        <v>55</v>
      </c>
      <c r="C464" t="inlineStr">
        <is>
          <t xml:space="preserve">CONCLUIDO	</t>
        </is>
      </c>
      <c r="D464" t="n">
        <v>5.3445</v>
      </c>
      <c r="E464" t="n">
        <v>18.71</v>
      </c>
      <c r="F464" t="n">
        <v>16.05</v>
      </c>
      <c r="G464" t="n">
        <v>40.13</v>
      </c>
      <c r="H464" t="n">
        <v>0.73</v>
      </c>
      <c r="I464" t="n">
        <v>24</v>
      </c>
      <c r="J464" t="n">
        <v>121.23</v>
      </c>
      <c r="K464" t="n">
        <v>43.4</v>
      </c>
      <c r="L464" t="n">
        <v>5</v>
      </c>
      <c r="M464" t="n">
        <v>22</v>
      </c>
      <c r="N464" t="n">
        <v>17.83</v>
      </c>
      <c r="O464" t="n">
        <v>15186.08</v>
      </c>
      <c r="P464" t="n">
        <v>155.4</v>
      </c>
      <c r="Q464" t="n">
        <v>198.05</v>
      </c>
      <c r="R464" t="n">
        <v>41.48</v>
      </c>
      <c r="S464" t="n">
        <v>21.27</v>
      </c>
      <c r="T464" t="n">
        <v>7308.13</v>
      </c>
      <c r="U464" t="n">
        <v>0.51</v>
      </c>
      <c r="V464" t="n">
        <v>0.76</v>
      </c>
      <c r="W464" t="n">
        <v>0.15</v>
      </c>
      <c r="X464" t="n">
        <v>0.46</v>
      </c>
      <c r="Y464" t="n">
        <v>0.5</v>
      </c>
      <c r="Z464" t="n">
        <v>10</v>
      </c>
    </row>
    <row r="465">
      <c r="A465" t="n">
        <v>5</v>
      </c>
      <c r="B465" t="n">
        <v>55</v>
      </c>
      <c r="C465" t="inlineStr">
        <is>
          <t xml:space="preserve">CONCLUIDO	</t>
        </is>
      </c>
      <c r="D465" t="n">
        <v>5.3945</v>
      </c>
      <c r="E465" t="n">
        <v>18.54</v>
      </c>
      <c r="F465" t="n">
        <v>15.98</v>
      </c>
      <c r="G465" t="n">
        <v>47.93</v>
      </c>
      <c r="H465" t="n">
        <v>0.86</v>
      </c>
      <c r="I465" t="n">
        <v>20</v>
      </c>
      <c r="J465" t="n">
        <v>122.54</v>
      </c>
      <c r="K465" t="n">
        <v>43.4</v>
      </c>
      <c r="L465" t="n">
        <v>6</v>
      </c>
      <c r="M465" t="n">
        <v>18</v>
      </c>
      <c r="N465" t="n">
        <v>18.14</v>
      </c>
      <c r="O465" t="n">
        <v>15347.16</v>
      </c>
      <c r="P465" t="n">
        <v>153.65</v>
      </c>
      <c r="Q465" t="n">
        <v>198.05</v>
      </c>
      <c r="R465" t="n">
        <v>39.09</v>
      </c>
      <c r="S465" t="n">
        <v>21.27</v>
      </c>
      <c r="T465" t="n">
        <v>6131.9</v>
      </c>
      <c r="U465" t="n">
        <v>0.54</v>
      </c>
      <c r="V465" t="n">
        <v>0.76</v>
      </c>
      <c r="W465" t="n">
        <v>0.14</v>
      </c>
      <c r="X465" t="n">
        <v>0.38</v>
      </c>
      <c r="Y465" t="n">
        <v>0.5</v>
      </c>
      <c r="Z465" t="n">
        <v>10</v>
      </c>
    </row>
    <row r="466">
      <c r="A466" t="n">
        <v>6</v>
      </c>
      <c r="B466" t="n">
        <v>55</v>
      </c>
      <c r="C466" t="inlineStr">
        <is>
          <t xml:space="preserve">CONCLUIDO	</t>
        </is>
      </c>
      <c r="D466" t="n">
        <v>5.4317</v>
      </c>
      <c r="E466" t="n">
        <v>18.41</v>
      </c>
      <c r="F466" t="n">
        <v>15.92</v>
      </c>
      <c r="G466" t="n">
        <v>56.19</v>
      </c>
      <c r="H466" t="n">
        <v>1</v>
      </c>
      <c r="I466" t="n">
        <v>17</v>
      </c>
      <c r="J466" t="n">
        <v>123.85</v>
      </c>
      <c r="K466" t="n">
        <v>43.4</v>
      </c>
      <c r="L466" t="n">
        <v>7</v>
      </c>
      <c r="M466" t="n">
        <v>15</v>
      </c>
      <c r="N466" t="n">
        <v>18.45</v>
      </c>
      <c r="O466" t="n">
        <v>15508.69</v>
      </c>
      <c r="P466" t="n">
        <v>152.19</v>
      </c>
      <c r="Q466" t="n">
        <v>198.05</v>
      </c>
      <c r="R466" t="n">
        <v>37.45</v>
      </c>
      <c r="S466" t="n">
        <v>21.27</v>
      </c>
      <c r="T466" t="n">
        <v>5329.53</v>
      </c>
      <c r="U466" t="n">
        <v>0.57</v>
      </c>
      <c r="V466" t="n">
        <v>0.76</v>
      </c>
      <c r="W466" t="n">
        <v>0.14</v>
      </c>
      <c r="X466" t="n">
        <v>0.33</v>
      </c>
      <c r="Y466" t="n">
        <v>0.5</v>
      </c>
      <c r="Z466" t="n">
        <v>10</v>
      </c>
    </row>
    <row r="467">
      <c r="A467" t="n">
        <v>7</v>
      </c>
      <c r="B467" t="n">
        <v>55</v>
      </c>
      <c r="C467" t="inlineStr">
        <is>
          <t xml:space="preserve">CONCLUIDO	</t>
        </is>
      </c>
      <c r="D467" t="n">
        <v>5.4539</v>
      </c>
      <c r="E467" t="n">
        <v>18.34</v>
      </c>
      <c r="F467" t="n">
        <v>15.89</v>
      </c>
      <c r="G467" t="n">
        <v>63.57</v>
      </c>
      <c r="H467" t="n">
        <v>1.13</v>
      </c>
      <c r="I467" t="n">
        <v>15</v>
      </c>
      <c r="J467" t="n">
        <v>125.16</v>
      </c>
      <c r="K467" t="n">
        <v>43.4</v>
      </c>
      <c r="L467" t="n">
        <v>8</v>
      </c>
      <c r="M467" t="n">
        <v>13</v>
      </c>
      <c r="N467" t="n">
        <v>18.76</v>
      </c>
      <c r="O467" t="n">
        <v>15670.68</v>
      </c>
      <c r="P467" t="n">
        <v>151.04</v>
      </c>
      <c r="Q467" t="n">
        <v>198.04</v>
      </c>
      <c r="R467" t="n">
        <v>36.69</v>
      </c>
      <c r="S467" t="n">
        <v>21.27</v>
      </c>
      <c r="T467" t="n">
        <v>4958.25</v>
      </c>
      <c r="U467" t="n">
        <v>0.58</v>
      </c>
      <c r="V467" t="n">
        <v>0.76</v>
      </c>
      <c r="W467" t="n">
        <v>0.13</v>
      </c>
      <c r="X467" t="n">
        <v>0.3</v>
      </c>
      <c r="Y467" t="n">
        <v>0.5</v>
      </c>
      <c r="Z467" t="n">
        <v>10</v>
      </c>
    </row>
    <row r="468">
      <c r="A468" t="n">
        <v>8</v>
      </c>
      <c r="B468" t="n">
        <v>55</v>
      </c>
      <c r="C468" t="inlineStr">
        <is>
          <t xml:space="preserve">CONCLUIDO	</t>
        </is>
      </c>
      <c r="D468" t="n">
        <v>5.4872</v>
      </c>
      <c r="E468" t="n">
        <v>18.22</v>
      </c>
      <c r="F468" t="n">
        <v>15.83</v>
      </c>
      <c r="G468" t="n">
        <v>73.06</v>
      </c>
      <c r="H468" t="n">
        <v>1.26</v>
      </c>
      <c r="I468" t="n">
        <v>13</v>
      </c>
      <c r="J468" t="n">
        <v>126.48</v>
      </c>
      <c r="K468" t="n">
        <v>43.4</v>
      </c>
      <c r="L468" t="n">
        <v>9</v>
      </c>
      <c r="M468" t="n">
        <v>11</v>
      </c>
      <c r="N468" t="n">
        <v>19.08</v>
      </c>
      <c r="O468" t="n">
        <v>15833.12</v>
      </c>
      <c r="P468" t="n">
        <v>149.49</v>
      </c>
      <c r="Q468" t="n">
        <v>198.06</v>
      </c>
      <c r="R468" t="n">
        <v>34.57</v>
      </c>
      <c r="S468" t="n">
        <v>21.27</v>
      </c>
      <c r="T468" t="n">
        <v>3908.26</v>
      </c>
      <c r="U468" t="n">
        <v>0.62</v>
      </c>
      <c r="V468" t="n">
        <v>0.77</v>
      </c>
      <c r="W468" t="n">
        <v>0.13</v>
      </c>
      <c r="X468" t="n">
        <v>0.23</v>
      </c>
      <c r="Y468" t="n">
        <v>0.5</v>
      </c>
      <c r="Z468" t="n">
        <v>10</v>
      </c>
    </row>
    <row r="469">
      <c r="A469" t="n">
        <v>9</v>
      </c>
      <c r="B469" t="n">
        <v>55</v>
      </c>
      <c r="C469" t="inlineStr">
        <is>
          <t xml:space="preserve">CONCLUIDO	</t>
        </is>
      </c>
      <c r="D469" t="n">
        <v>5.4952</v>
      </c>
      <c r="E469" t="n">
        <v>18.2</v>
      </c>
      <c r="F469" t="n">
        <v>15.83</v>
      </c>
      <c r="G469" t="n">
        <v>79.13</v>
      </c>
      <c r="H469" t="n">
        <v>1.38</v>
      </c>
      <c r="I469" t="n">
        <v>12</v>
      </c>
      <c r="J469" t="n">
        <v>127.8</v>
      </c>
      <c r="K469" t="n">
        <v>43.4</v>
      </c>
      <c r="L469" t="n">
        <v>10</v>
      </c>
      <c r="M469" t="n">
        <v>10</v>
      </c>
      <c r="N469" t="n">
        <v>19.4</v>
      </c>
      <c r="O469" t="n">
        <v>15996.02</v>
      </c>
      <c r="P469" t="n">
        <v>148.5</v>
      </c>
      <c r="Q469" t="n">
        <v>198.04</v>
      </c>
      <c r="R469" t="n">
        <v>34.54</v>
      </c>
      <c r="S469" t="n">
        <v>21.27</v>
      </c>
      <c r="T469" t="n">
        <v>3899.9</v>
      </c>
      <c r="U469" t="n">
        <v>0.62</v>
      </c>
      <c r="V469" t="n">
        <v>0.77</v>
      </c>
      <c r="W469" t="n">
        <v>0.13</v>
      </c>
      <c r="X469" t="n">
        <v>0.23</v>
      </c>
      <c r="Y469" t="n">
        <v>0.5</v>
      </c>
      <c r="Z469" t="n">
        <v>10</v>
      </c>
    </row>
    <row r="470">
      <c r="A470" t="n">
        <v>10</v>
      </c>
      <c r="B470" t="n">
        <v>55</v>
      </c>
      <c r="C470" t="inlineStr">
        <is>
          <t xml:space="preserve">CONCLUIDO	</t>
        </is>
      </c>
      <c r="D470" t="n">
        <v>5.5112</v>
      </c>
      <c r="E470" t="n">
        <v>18.14</v>
      </c>
      <c r="F470" t="n">
        <v>15.8</v>
      </c>
      <c r="G470" t="n">
        <v>86.17</v>
      </c>
      <c r="H470" t="n">
        <v>1.5</v>
      </c>
      <c r="I470" t="n">
        <v>11</v>
      </c>
      <c r="J470" t="n">
        <v>129.13</v>
      </c>
      <c r="K470" t="n">
        <v>43.4</v>
      </c>
      <c r="L470" t="n">
        <v>11</v>
      </c>
      <c r="M470" t="n">
        <v>9</v>
      </c>
      <c r="N470" t="n">
        <v>19.73</v>
      </c>
      <c r="O470" t="n">
        <v>16159.39</v>
      </c>
      <c r="P470" t="n">
        <v>147.33</v>
      </c>
      <c r="Q470" t="n">
        <v>198.04</v>
      </c>
      <c r="R470" t="n">
        <v>33.6</v>
      </c>
      <c r="S470" t="n">
        <v>21.27</v>
      </c>
      <c r="T470" t="n">
        <v>3433.51</v>
      </c>
      <c r="U470" t="n">
        <v>0.63</v>
      </c>
      <c r="V470" t="n">
        <v>0.77</v>
      </c>
      <c r="W470" t="n">
        <v>0.13</v>
      </c>
      <c r="X470" t="n">
        <v>0.2</v>
      </c>
      <c r="Y470" t="n">
        <v>0.5</v>
      </c>
      <c r="Z470" t="n">
        <v>10</v>
      </c>
    </row>
    <row r="471">
      <c r="A471" t="n">
        <v>11</v>
      </c>
      <c r="B471" t="n">
        <v>55</v>
      </c>
      <c r="C471" t="inlineStr">
        <is>
          <t xml:space="preserve">CONCLUIDO	</t>
        </is>
      </c>
      <c r="D471" t="n">
        <v>5.5261</v>
      </c>
      <c r="E471" t="n">
        <v>18.1</v>
      </c>
      <c r="F471" t="n">
        <v>15.77</v>
      </c>
      <c r="G471" t="n">
        <v>94.64</v>
      </c>
      <c r="H471" t="n">
        <v>1.63</v>
      </c>
      <c r="I471" t="n">
        <v>10</v>
      </c>
      <c r="J471" t="n">
        <v>130.45</v>
      </c>
      <c r="K471" t="n">
        <v>43.4</v>
      </c>
      <c r="L471" t="n">
        <v>12</v>
      </c>
      <c r="M471" t="n">
        <v>8</v>
      </c>
      <c r="N471" t="n">
        <v>20.05</v>
      </c>
      <c r="O471" t="n">
        <v>16323.22</v>
      </c>
      <c r="P471" t="n">
        <v>146.6</v>
      </c>
      <c r="Q471" t="n">
        <v>198.04</v>
      </c>
      <c r="R471" t="n">
        <v>32.8</v>
      </c>
      <c r="S471" t="n">
        <v>21.27</v>
      </c>
      <c r="T471" t="n">
        <v>3040.33</v>
      </c>
      <c r="U471" t="n">
        <v>0.65</v>
      </c>
      <c r="V471" t="n">
        <v>0.77</v>
      </c>
      <c r="W471" t="n">
        <v>0.12</v>
      </c>
      <c r="X471" t="n">
        <v>0.18</v>
      </c>
      <c r="Y471" t="n">
        <v>0.5</v>
      </c>
      <c r="Z471" t="n">
        <v>10</v>
      </c>
    </row>
    <row r="472">
      <c r="A472" t="n">
        <v>12</v>
      </c>
      <c r="B472" t="n">
        <v>55</v>
      </c>
      <c r="C472" t="inlineStr">
        <is>
          <t xml:space="preserve">CONCLUIDO	</t>
        </is>
      </c>
      <c r="D472" t="n">
        <v>5.536</v>
      </c>
      <c r="E472" t="n">
        <v>18.06</v>
      </c>
      <c r="F472" t="n">
        <v>15.76</v>
      </c>
      <c r="G472" t="n">
        <v>105.1</v>
      </c>
      <c r="H472" t="n">
        <v>1.74</v>
      </c>
      <c r="I472" t="n">
        <v>9</v>
      </c>
      <c r="J472" t="n">
        <v>131.79</v>
      </c>
      <c r="K472" t="n">
        <v>43.4</v>
      </c>
      <c r="L472" t="n">
        <v>13</v>
      </c>
      <c r="M472" t="n">
        <v>7</v>
      </c>
      <c r="N472" t="n">
        <v>20.39</v>
      </c>
      <c r="O472" t="n">
        <v>16487.53</v>
      </c>
      <c r="P472" t="n">
        <v>144.7</v>
      </c>
      <c r="Q472" t="n">
        <v>198.04</v>
      </c>
      <c r="R472" t="n">
        <v>32.65</v>
      </c>
      <c r="S472" t="n">
        <v>21.27</v>
      </c>
      <c r="T472" t="n">
        <v>2967.93</v>
      </c>
      <c r="U472" t="n">
        <v>0.65</v>
      </c>
      <c r="V472" t="n">
        <v>0.77</v>
      </c>
      <c r="W472" t="n">
        <v>0.12</v>
      </c>
      <c r="X472" t="n">
        <v>0.17</v>
      </c>
      <c r="Y472" t="n">
        <v>0.5</v>
      </c>
      <c r="Z472" t="n">
        <v>10</v>
      </c>
    </row>
    <row r="473">
      <c r="A473" t="n">
        <v>13</v>
      </c>
      <c r="B473" t="n">
        <v>55</v>
      </c>
      <c r="C473" t="inlineStr">
        <is>
          <t xml:space="preserve">CONCLUIDO	</t>
        </is>
      </c>
      <c r="D473" t="n">
        <v>5.538</v>
      </c>
      <c r="E473" t="n">
        <v>18.06</v>
      </c>
      <c r="F473" t="n">
        <v>15.76</v>
      </c>
      <c r="G473" t="n">
        <v>105.05</v>
      </c>
      <c r="H473" t="n">
        <v>1.86</v>
      </c>
      <c r="I473" t="n">
        <v>9</v>
      </c>
      <c r="J473" t="n">
        <v>133.12</v>
      </c>
      <c r="K473" t="n">
        <v>43.4</v>
      </c>
      <c r="L473" t="n">
        <v>14</v>
      </c>
      <c r="M473" t="n">
        <v>7</v>
      </c>
      <c r="N473" t="n">
        <v>20.72</v>
      </c>
      <c r="O473" t="n">
        <v>16652.31</v>
      </c>
      <c r="P473" t="n">
        <v>144.31</v>
      </c>
      <c r="Q473" t="n">
        <v>198.04</v>
      </c>
      <c r="R473" t="n">
        <v>32.45</v>
      </c>
      <c r="S473" t="n">
        <v>21.27</v>
      </c>
      <c r="T473" t="n">
        <v>2865.95</v>
      </c>
      <c r="U473" t="n">
        <v>0.66</v>
      </c>
      <c r="V473" t="n">
        <v>0.77</v>
      </c>
      <c r="W473" t="n">
        <v>0.12</v>
      </c>
      <c r="X473" t="n">
        <v>0.16</v>
      </c>
      <c r="Y473" t="n">
        <v>0.5</v>
      </c>
      <c r="Z473" t="n">
        <v>10</v>
      </c>
    </row>
    <row r="474">
      <c r="A474" t="n">
        <v>14</v>
      </c>
      <c r="B474" t="n">
        <v>55</v>
      </c>
      <c r="C474" t="inlineStr">
        <is>
          <t xml:space="preserve">CONCLUIDO	</t>
        </is>
      </c>
      <c r="D474" t="n">
        <v>5.5607</v>
      </c>
      <c r="E474" t="n">
        <v>17.98</v>
      </c>
      <c r="F474" t="n">
        <v>15.71</v>
      </c>
      <c r="G474" t="n">
        <v>117.81</v>
      </c>
      <c r="H474" t="n">
        <v>1.97</v>
      </c>
      <c r="I474" t="n">
        <v>8</v>
      </c>
      <c r="J474" t="n">
        <v>134.46</v>
      </c>
      <c r="K474" t="n">
        <v>43.4</v>
      </c>
      <c r="L474" t="n">
        <v>15</v>
      </c>
      <c r="M474" t="n">
        <v>6</v>
      </c>
      <c r="N474" t="n">
        <v>21.06</v>
      </c>
      <c r="O474" t="n">
        <v>16817.7</v>
      </c>
      <c r="P474" t="n">
        <v>143.12</v>
      </c>
      <c r="Q474" t="n">
        <v>198.04</v>
      </c>
      <c r="R474" t="n">
        <v>30.6</v>
      </c>
      <c r="S474" t="n">
        <v>21.27</v>
      </c>
      <c r="T474" t="n">
        <v>1946.59</v>
      </c>
      <c r="U474" t="n">
        <v>0.7</v>
      </c>
      <c r="V474" t="n">
        <v>0.77</v>
      </c>
      <c r="W474" t="n">
        <v>0.12</v>
      </c>
      <c r="X474" t="n">
        <v>0.11</v>
      </c>
      <c r="Y474" t="n">
        <v>0.5</v>
      </c>
      <c r="Z474" t="n">
        <v>10</v>
      </c>
    </row>
    <row r="475">
      <c r="A475" t="n">
        <v>15</v>
      </c>
      <c r="B475" t="n">
        <v>55</v>
      </c>
      <c r="C475" t="inlineStr">
        <is>
          <t xml:space="preserve">CONCLUIDO	</t>
        </is>
      </c>
      <c r="D475" t="n">
        <v>5.5492</v>
      </c>
      <c r="E475" t="n">
        <v>18.02</v>
      </c>
      <c r="F475" t="n">
        <v>15.75</v>
      </c>
      <c r="G475" t="n">
        <v>118.09</v>
      </c>
      <c r="H475" t="n">
        <v>2.08</v>
      </c>
      <c r="I475" t="n">
        <v>8</v>
      </c>
      <c r="J475" t="n">
        <v>135.81</v>
      </c>
      <c r="K475" t="n">
        <v>43.4</v>
      </c>
      <c r="L475" t="n">
        <v>16</v>
      </c>
      <c r="M475" t="n">
        <v>6</v>
      </c>
      <c r="N475" t="n">
        <v>21.41</v>
      </c>
      <c r="O475" t="n">
        <v>16983.46</v>
      </c>
      <c r="P475" t="n">
        <v>142.87</v>
      </c>
      <c r="Q475" t="n">
        <v>198.04</v>
      </c>
      <c r="R475" t="n">
        <v>31.97</v>
      </c>
      <c r="S475" t="n">
        <v>21.27</v>
      </c>
      <c r="T475" t="n">
        <v>2633.91</v>
      </c>
      <c r="U475" t="n">
        <v>0.67</v>
      </c>
      <c r="V475" t="n">
        <v>0.77</v>
      </c>
      <c r="W475" t="n">
        <v>0.12</v>
      </c>
      <c r="X475" t="n">
        <v>0.15</v>
      </c>
      <c r="Y475" t="n">
        <v>0.5</v>
      </c>
      <c r="Z475" t="n">
        <v>10</v>
      </c>
    </row>
    <row r="476">
      <c r="A476" t="n">
        <v>16</v>
      </c>
      <c r="B476" t="n">
        <v>55</v>
      </c>
      <c r="C476" t="inlineStr">
        <is>
          <t xml:space="preserve">CONCLUIDO	</t>
        </is>
      </c>
      <c r="D476" t="n">
        <v>5.5655</v>
      </c>
      <c r="E476" t="n">
        <v>17.97</v>
      </c>
      <c r="F476" t="n">
        <v>15.72</v>
      </c>
      <c r="G476" t="n">
        <v>134.71</v>
      </c>
      <c r="H476" t="n">
        <v>2.19</v>
      </c>
      <c r="I476" t="n">
        <v>7</v>
      </c>
      <c r="J476" t="n">
        <v>137.15</v>
      </c>
      <c r="K476" t="n">
        <v>43.4</v>
      </c>
      <c r="L476" t="n">
        <v>17</v>
      </c>
      <c r="M476" t="n">
        <v>5</v>
      </c>
      <c r="N476" t="n">
        <v>21.75</v>
      </c>
      <c r="O476" t="n">
        <v>17149.71</v>
      </c>
      <c r="P476" t="n">
        <v>140.27</v>
      </c>
      <c r="Q476" t="n">
        <v>198.04</v>
      </c>
      <c r="R476" t="n">
        <v>31.08</v>
      </c>
      <c r="S476" t="n">
        <v>21.27</v>
      </c>
      <c r="T476" t="n">
        <v>2193.54</v>
      </c>
      <c r="U476" t="n">
        <v>0.68</v>
      </c>
      <c r="V476" t="n">
        <v>0.77</v>
      </c>
      <c r="W476" t="n">
        <v>0.12</v>
      </c>
      <c r="X476" t="n">
        <v>0.12</v>
      </c>
      <c r="Y476" t="n">
        <v>0.5</v>
      </c>
      <c r="Z476" t="n">
        <v>10</v>
      </c>
    </row>
    <row r="477">
      <c r="A477" t="n">
        <v>17</v>
      </c>
      <c r="B477" t="n">
        <v>55</v>
      </c>
      <c r="C477" t="inlineStr">
        <is>
          <t xml:space="preserve">CONCLUIDO	</t>
        </is>
      </c>
      <c r="D477" t="n">
        <v>5.5622</v>
      </c>
      <c r="E477" t="n">
        <v>17.98</v>
      </c>
      <c r="F477" t="n">
        <v>15.73</v>
      </c>
      <c r="G477" t="n">
        <v>134.8</v>
      </c>
      <c r="H477" t="n">
        <v>2.3</v>
      </c>
      <c r="I477" t="n">
        <v>7</v>
      </c>
      <c r="J477" t="n">
        <v>138.51</v>
      </c>
      <c r="K477" t="n">
        <v>43.4</v>
      </c>
      <c r="L477" t="n">
        <v>18</v>
      </c>
      <c r="M477" t="n">
        <v>5</v>
      </c>
      <c r="N477" t="n">
        <v>22.11</v>
      </c>
      <c r="O477" t="n">
        <v>17316.45</v>
      </c>
      <c r="P477" t="n">
        <v>140.3</v>
      </c>
      <c r="Q477" t="n">
        <v>198.05</v>
      </c>
      <c r="R477" t="n">
        <v>31.5</v>
      </c>
      <c r="S477" t="n">
        <v>21.27</v>
      </c>
      <c r="T477" t="n">
        <v>2403.22</v>
      </c>
      <c r="U477" t="n">
        <v>0.68</v>
      </c>
      <c r="V477" t="n">
        <v>0.77</v>
      </c>
      <c r="W477" t="n">
        <v>0.12</v>
      </c>
      <c r="X477" t="n">
        <v>0.13</v>
      </c>
      <c r="Y477" t="n">
        <v>0.5</v>
      </c>
      <c r="Z477" t="n">
        <v>10</v>
      </c>
    </row>
    <row r="478">
      <c r="A478" t="n">
        <v>18</v>
      </c>
      <c r="B478" t="n">
        <v>55</v>
      </c>
      <c r="C478" t="inlineStr">
        <is>
          <t xml:space="preserve">CONCLUIDO	</t>
        </is>
      </c>
      <c r="D478" t="n">
        <v>5.5641</v>
      </c>
      <c r="E478" t="n">
        <v>17.97</v>
      </c>
      <c r="F478" t="n">
        <v>15.72</v>
      </c>
      <c r="G478" t="n">
        <v>134.75</v>
      </c>
      <c r="H478" t="n">
        <v>2.4</v>
      </c>
      <c r="I478" t="n">
        <v>7</v>
      </c>
      <c r="J478" t="n">
        <v>139.86</v>
      </c>
      <c r="K478" t="n">
        <v>43.4</v>
      </c>
      <c r="L478" t="n">
        <v>19</v>
      </c>
      <c r="M478" t="n">
        <v>5</v>
      </c>
      <c r="N478" t="n">
        <v>22.46</v>
      </c>
      <c r="O478" t="n">
        <v>17483.7</v>
      </c>
      <c r="P478" t="n">
        <v>138.79</v>
      </c>
      <c r="Q478" t="n">
        <v>198.04</v>
      </c>
      <c r="R478" t="n">
        <v>31.27</v>
      </c>
      <c r="S478" t="n">
        <v>21.27</v>
      </c>
      <c r="T478" t="n">
        <v>2286.48</v>
      </c>
      <c r="U478" t="n">
        <v>0.68</v>
      </c>
      <c r="V478" t="n">
        <v>0.77</v>
      </c>
      <c r="W478" t="n">
        <v>0.12</v>
      </c>
      <c r="X478" t="n">
        <v>0.13</v>
      </c>
      <c r="Y478" t="n">
        <v>0.5</v>
      </c>
      <c r="Z478" t="n">
        <v>10</v>
      </c>
    </row>
    <row r="479">
      <c r="A479" t="n">
        <v>19</v>
      </c>
      <c r="B479" t="n">
        <v>55</v>
      </c>
      <c r="C479" t="inlineStr">
        <is>
          <t xml:space="preserve">CONCLUIDO	</t>
        </is>
      </c>
      <c r="D479" t="n">
        <v>5.5862</v>
      </c>
      <c r="E479" t="n">
        <v>17.9</v>
      </c>
      <c r="F479" t="n">
        <v>15.67</v>
      </c>
      <c r="G479" t="n">
        <v>156.74</v>
      </c>
      <c r="H479" t="n">
        <v>2.5</v>
      </c>
      <c r="I479" t="n">
        <v>6</v>
      </c>
      <c r="J479" t="n">
        <v>141.22</v>
      </c>
      <c r="K479" t="n">
        <v>43.4</v>
      </c>
      <c r="L479" t="n">
        <v>20</v>
      </c>
      <c r="M479" t="n">
        <v>4</v>
      </c>
      <c r="N479" t="n">
        <v>22.82</v>
      </c>
      <c r="O479" t="n">
        <v>17651.44</v>
      </c>
      <c r="P479" t="n">
        <v>136.49</v>
      </c>
      <c r="Q479" t="n">
        <v>198.04</v>
      </c>
      <c r="R479" t="n">
        <v>29.57</v>
      </c>
      <c r="S479" t="n">
        <v>21.27</v>
      </c>
      <c r="T479" t="n">
        <v>1443.14</v>
      </c>
      <c r="U479" t="n">
        <v>0.72</v>
      </c>
      <c r="V479" t="n">
        <v>0.77</v>
      </c>
      <c r="W479" t="n">
        <v>0.12</v>
      </c>
      <c r="X479" t="n">
        <v>0.08</v>
      </c>
      <c r="Y479" t="n">
        <v>0.5</v>
      </c>
      <c r="Z479" t="n">
        <v>10</v>
      </c>
    </row>
    <row r="480">
      <c r="A480" t="n">
        <v>20</v>
      </c>
      <c r="B480" t="n">
        <v>55</v>
      </c>
      <c r="C480" t="inlineStr">
        <is>
          <t xml:space="preserve">CONCLUIDO	</t>
        </is>
      </c>
      <c r="D480" t="n">
        <v>5.5789</v>
      </c>
      <c r="E480" t="n">
        <v>17.92</v>
      </c>
      <c r="F480" t="n">
        <v>15.7</v>
      </c>
      <c r="G480" t="n">
        <v>156.97</v>
      </c>
      <c r="H480" t="n">
        <v>2.61</v>
      </c>
      <c r="I480" t="n">
        <v>6</v>
      </c>
      <c r="J480" t="n">
        <v>142.59</v>
      </c>
      <c r="K480" t="n">
        <v>43.4</v>
      </c>
      <c r="L480" t="n">
        <v>21</v>
      </c>
      <c r="M480" t="n">
        <v>4</v>
      </c>
      <c r="N480" t="n">
        <v>23.19</v>
      </c>
      <c r="O480" t="n">
        <v>17819.69</v>
      </c>
      <c r="P480" t="n">
        <v>136.97</v>
      </c>
      <c r="Q480" t="n">
        <v>198.04</v>
      </c>
      <c r="R480" t="n">
        <v>30.52</v>
      </c>
      <c r="S480" t="n">
        <v>21.27</v>
      </c>
      <c r="T480" t="n">
        <v>1917.17</v>
      </c>
      <c r="U480" t="n">
        <v>0.7</v>
      </c>
      <c r="V480" t="n">
        <v>0.77</v>
      </c>
      <c r="W480" t="n">
        <v>0.12</v>
      </c>
      <c r="X480" t="n">
        <v>0.1</v>
      </c>
      <c r="Y480" t="n">
        <v>0.5</v>
      </c>
      <c r="Z480" t="n">
        <v>10</v>
      </c>
    </row>
    <row r="481">
      <c r="A481" t="n">
        <v>21</v>
      </c>
      <c r="B481" t="n">
        <v>55</v>
      </c>
      <c r="C481" t="inlineStr">
        <is>
          <t xml:space="preserve">CONCLUIDO	</t>
        </is>
      </c>
      <c r="D481" t="n">
        <v>5.576</v>
      </c>
      <c r="E481" t="n">
        <v>17.93</v>
      </c>
      <c r="F481" t="n">
        <v>15.71</v>
      </c>
      <c r="G481" t="n">
        <v>157.06</v>
      </c>
      <c r="H481" t="n">
        <v>2.7</v>
      </c>
      <c r="I481" t="n">
        <v>6</v>
      </c>
      <c r="J481" t="n">
        <v>143.96</v>
      </c>
      <c r="K481" t="n">
        <v>43.4</v>
      </c>
      <c r="L481" t="n">
        <v>22</v>
      </c>
      <c r="M481" t="n">
        <v>4</v>
      </c>
      <c r="N481" t="n">
        <v>23.56</v>
      </c>
      <c r="O481" t="n">
        <v>17988.46</v>
      </c>
      <c r="P481" t="n">
        <v>136.01</v>
      </c>
      <c r="Q481" t="n">
        <v>198.04</v>
      </c>
      <c r="R481" t="n">
        <v>30.77</v>
      </c>
      <c r="S481" t="n">
        <v>21.27</v>
      </c>
      <c r="T481" t="n">
        <v>2045.33</v>
      </c>
      <c r="U481" t="n">
        <v>0.6899999999999999</v>
      </c>
      <c r="V481" t="n">
        <v>0.77</v>
      </c>
      <c r="W481" t="n">
        <v>0.12</v>
      </c>
      <c r="X481" t="n">
        <v>0.11</v>
      </c>
      <c r="Y481" t="n">
        <v>0.5</v>
      </c>
      <c r="Z481" t="n">
        <v>10</v>
      </c>
    </row>
    <row r="482">
      <c r="A482" t="n">
        <v>22</v>
      </c>
      <c r="B482" t="n">
        <v>55</v>
      </c>
      <c r="C482" t="inlineStr">
        <is>
          <t xml:space="preserve">CONCLUIDO	</t>
        </is>
      </c>
      <c r="D482" t="n">
        <v>5.5772</v>
      </c>
      <c r="E482" t="n">
        <v>17.93</v>
      </c>
      <c r="F482" t="n">
        <v>15.7</v>
      </c>
      <c r="G482" t="n">
        <v>157.03</v>
      </c>
      <c r="H482" t="n">
        <v>2.8</v>
      </c>
      <c r="I482" t="n">
        <v>6</v>
      </c>
      <c r="J482" t="n">
        <v>145.33</v>
      </c>
      <c r="K482" t="n">
        <v>43.4</v>
      </c>
      <c r="L482" t="n">
        <v>23</v>
      </c>
      <c r="M482" t="n">
        <v>4</v>
      </c>
      <c r="N482" t="n">
        <v>23.93</v>
      </c>
      <c r="O482" t="n">
        <v>18157.74</v>
      </c>
      <c r="P482" t="n">
        <v>134.44</v>
      </c>
      <c r="Q482" t="n">
        <v>198.05</v>
      </c>
      <c r="R482" t="n">
        <v>30.7</v>
      </c>
      <c r="S482" t="n">
        <v>21.27</v>
      </c>
      <c r="T482" t="n">
        <v>2006.69</v>
      </c>
      <c r="U482" t="n">
        <v>0.6899999999999999</v>
      </c>
      <c r="V482" t="n">
        <v>0.77</v>
      </c>
      <c r="W482" t="n">
        <v>0.12</v>
      </c>
      <c r="X482" t="n">
        <v>0.11</v>
      </c>
      <c r="Y482" t="n">
        <v>0.5</v>
      </c>
      <c r="Z482" t="n">
        <v>10</v>
      </c>
    </row>
    <row r="483">
      <c r="A483" t="n">
        <v>23</v>
      </c>
      <c r="B483" t="n">
        <v>55</v>
      </c>
      <c r="C483" t="inlineStr">
        <is>
          <t xml:space="preserve">CONCLUIDO	</t>
        </is>
      </c>
      <c r="D483" t="n">
        <v>5.5955</v>
      </c>
      <c r="E483" t="n">
        <v>17.87</v>
      </c>
      <c r="F483" t="n">
        <v>15.67</v>
      </c>
      <c r="G483" t="n">
        <v>188.01</v>
      </c>
      <c r="H483" t="n">
        <v>2.89</v>
      </c>
      <c r="I483" t="n">
        <v>5</v>
      </c>
      <c r="J483" t="n">
        <v>146.7</v>
      </c>
      <c r="K483" t="n">
        <v>43.4</v>
      </c>
      <c r="L483" t="n">
        <v>24</v>
      </c>
      <c r="M483" t="n">
        <v>3</v>
      </c>
      <c r="N483" t="n">
        <v>24.3</v>
      </c>
      <c r="O483" t="n">
        <v>18327.54</v>
      </c>
      <c r="P483" t="n">
        <v>131.92</v>
      </c>
      <c r="Q483" t="n">
        <v>198.04</v>
      </c>
      <c r="R483" t="n">
        <v>29.49</v>
      </c>
      <c r="S483" t="n">
        <v>21.27</v>
      </c>
      <c r="T483" t="n">
        <v>1408.41</v>
      </c>
      <c r="U483" t="n">
        <v>0.72</v>
      </c>
      <c r="V483" t="n">
        <v>0.77</v>
      </c>
      <c r="W483" t="n">
        <v>0.12</v>
      </c>
      <c r="X483" t="n">
        <v>0.07000000000000001</v>
      </c>
      <c r="Y483" t="n">
        <v>0.5</v>
      </c>
      <c r="Z483" t="n">
        <v>10</v>
      </c>
    </row>
    <row r="484">
      <c r="A484" t="n">
        <v>24</v>
      </c>
      <c r="B484" t="n">
        <v>55</v>
      </c>
      <c r="C484" t="inlineStr">
        <is>
          <t xml:space="preserve">CONCLUIDO	</t>
        </is>
      </c>
      <c r="D484" t="n">
        <v>5.5983</v>
      </c>
      <c r="E484" t="n">
        <v>17.86</v>
      </c>
      <c r="F484" t="n">
        <v>15.66</v>
      </c>
      <c r="G484" t="n">
        <v>187.91</v>
      </c>
      <c r="H484" t="n">
        <v>2.99</v>
      </c>
      <c r="I484" t="n">
        <v>5</v>
      </c>
      <c r="J484" t="n">
        <v>148.09</v>
      </c>
      <c r="K484" t="n">
        <v>43.4</v>
      </c>
      <c r="L484" t="n">
        <v>25</v>
      </c>
      <c r="M484" t="n">
        <v>2</v>
      </c>
      <c r="N484" t="n">
        <v>24.69</v>
      </c>
      <c r="O484" t="n">
        <v>18497.87</v>
      </c>
      <c r="P484" t="n">
        <v>132.35</v>
      </c>
      <c r="Q484" t="n">
        <v>198.04</v>
      </c>
      <c r="R484" t="n">
        <v>29.23</v>
      </c>
      <c r="S484" t="n">
        <v>21.27</v>
      </c>
      <c r="T484" t="n">
        <v>1275.82</v>
      </c>
      <c r="U484" t="n">
        <v>0.73</v>
      </c>
      <c r="V484" t="n">
        <v>0.77</v>
      </c>
      <c r="W484" t="n">
        <v>0.12</v>
      </c>
      <c r="X484" t="n">
        <v>0.06</v>
      </c>
      <c r="Y484" t="n">
        <v>0.5</v>
      </c>
      <c r="Z484" t="n">
        <v>10</v>
      </c>
    </row>
    <row r="485">
      <c r="A485" t="n">
        <v>25</v>
      </c>
      <c r="B485" t="n">
        <v>55</v>
      </c>
      <c r="C485" t="inlineStr">
        <is>
          <t xml:space="preserve">CONCLUIDO	</t>
        </is>
      </c>
      <c r="D485" t="n">
        <v>5.5933</v>
      </c>
      <c r="E485" t="n">
        <v>17.88</v>
      </c>
      <c r="F485" t="n">
        <v>15.68</v>
      </c>
      <c r="G485" t="n">
        <v>188.1</v>
      </c>
      <c r="H485" t="n">
        <v>3.08</v>
      </c>
      <c r="I485" t="n">
        <v>5</v>
      </c>
      <c r="J485" t="n">
        <v>149.47</v>
      </c>
      <c r="K485" t="n">
        <v>43.4</v>
      </c>
      <c r="L485" t="n">
        <v>26</v>
      </c>
      <c r="M485" t="n">
        <v>1</v>
      </c>
      <c r="N485" t="n">
        <v>25.07</v>
      </c>
      <c r="O485" t="n">
        <v>18668.73</v>
      </c>
      <c r="P485" t="n">
        <v>133.28</v>
      </c>
      <c r="Q485" t="n">
        <v>198.04</v>
      </c>
      <c r="R485" t="n">
        <v>29.72</v>
      </c>
      <c r="S485" t="n">
        <v>21.27</v>
      </c>
      <c r="T485" t="n">
        <v>1521.32</v>
      </c>
      <c r="U485" t="n">
        <v>0.72</v>
      </c>
      <c r="V485" t="n">
        <v>0.77</v>
      </c>
      <c r="W485" t="n">
        <v>0.12</v>
      </c>
      <c r="X485" t="n">
        <v>0.08</v>
      </c>
      <c r="Y485" t="n">
        <v>0.5</v>
      </c>
      <c r="Z485" t="n">
        <v>10</v>
      </c>
    </row>
    <row r="486">
      <c r="A486" t="n">
        <v>26</v>
      </c>
      <c r="B486" t="n">
        <v>55</v>
      </c>
      <c r="C486" t="inlineStr">
        <is>
          <t xml:space="preserve">CONCLUIDO	</t>
        </is>
      </c>
      <c r="D486" t="n">
        <v>5.5946</v>
      </c>
      <c r="E486" t="n">
        <v>17.87</v>
      </c>
      <c r="F486" t="n">
        <v>15.67</v>
      </c>
      <c r="G486" t="n">
        <v>188.05</v>
      </c>
      <c r="H486" t="n">
        <v>3.17</v>
      </c>
      <c r="I486" t="n">
        <v>5</v>
      </c>
      <c r="J486" t="n">
        <v>150.86</v>
      </c>
      <c r="K486" t="n">
        <v>43.4</v>
      </c>
      <c r="L486" t="n">
        <v>27</v>
      </c>
      <c r="M486" t="n">
        <v>0</v>
      </c>
      <c r="N486" t="n">
        <v>25.46</v>
      </c>
      <c r="O486" t="n">
        <v>18840.13</v>
      </c>
      <c r="P486" t="n">
        <v>134.23</v>
      </c>
      <c r="Q486" t="n">
        <v>198.04</v>
      </c>
      <c r="R486" t="n">
        <v>29.51</v>
      </c>
      <c r="S486" t="n">
        <v>21.27</v>
      </c>
      <c r="T486" t="n">
        <v>1419.45</v>
      </c>
      <c r="U486" t="n">
        <v>0.72</v>
      </c>
      <c r="V486" t="n">
        <v>0.77</v>
      </c>
      <c r="W486" t="n">
        <v>0.12</v>
      </c>
      <c r="X486" t="n">
        <v>0.08</v>
      </c>
      <c r="Y486" t="n">
        <v>0.5</v>
      </c>
      <c r="Z48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INDEX(resultados!$A$2:$ZZ$486, 1, MATCH($B$1, resultados!$A$1:$ZZ$1, 0))</f>
        <v/>
      </c>
      <c r="B7">
        <f>INDEX(resultados!$A$2:$ZZ$486, 1, MATCH($B$2, resultados!$A$1:$ZZ$1, 0))</f>
        <v/>
      </c>
      <c r="C7">
        <f>INDEX(resultados!$A$2:$ZZ$486, 1, MATCH($B$3, resultados!$A$1:$ZZ$1, 0))</f>
        <v/>
      </c>
    </row>
    <row r="8">
      <c r="A8">
        <f>INDEX(resultados!$A$2:$ZZ$486, 2, MATCH($B$1, resultados!$A$1:$ZZ$1, 0))</f>
        <v/>
      </c>
      <c r="B8">
        <f>INDEX(resultados!$A$2:$ZZ$486, 2, MATCH($B$2, resultados!$A$1:$ZZ$1, 0))</f>
        <v/>
      </c>
      <c r="C8">
        <f>INDEX(resultados!$A$2:$ZZ$486, 2, MATCH($B$3, resultados!$A$1:$ZZ$1, 0))</f>
        <v/>
      </c>
    </row>
    <row r="9">
      <c r="A9">
        <f>INDEX(resultados!$A$2:$ZZ$486, 3, MATCH($B$1, resultados!$A$1:$ZZ$1, 0))</f>
        <v/>
      </c>
      <c r="B9">
        <f>INDEX(resultados!$A$2:$ZZ$486, 3, MATCH($B$2, resultados!$A$1:$ZZ$1, 0))</f>
        <v/>
      </c>
      <c r="C9">
        <f>INDEX(resultados!$A$2:$ZZ$486, 3, MATCH($B$3, resultados!$A$1:$ZZ$1, 0))</f>
        <v/>
      </c>
    </row>
    <row r="10">
      <c r="A10">
        <f>INDEX(resultados!$A$2:$ZZ$486, 4, MATCH($B$1, resultados!$A$1:$ZZ$1, 0))</f>
        <v/>
      </c>
      <c r="B10">
        <f>INDEX(resultados!$A$2:$ZZ$486, 4, MATCH($B$2, resultados!$A$1:$ZZ$1, 0))</f>
        <v/>
      </c>
      <c r="C10">
        <f>INDEX(resultados!$A$2:$ZZ$486, 4, MATCH($B$3, resultados!$A$1:$ZZ$1, 0))</f>
        <v/>
      </c>
    </row>
    <row r="11">
      <c r="A11">
        <f>INDEX(resultados!$A$2:$ZZ$486, 5, MATCH($B$1, resultados!$A$1:$ZZ$1, 0))</f>
        <v/>
      </c>
      <c r="B11">
        <f>INDEX(resultados!$A$2:$ZZ$486, 5, MATCH($B$2, resultados!$A$1:$ZZ$1, 0))</f>
        <v/>
      </c>
      <c r="C11">
        <f>INDEX(resultados!$A$2:$ZZ$486, 5, MATCH($B$3, resultados!$A$1:$ZZ$1, 0))</f>
        <v/>
      </c>
    </row>
    <row r="12">
      <c r="A12">
        <f>INDEX(resultados!$A$2:$ZZ$486, 6, MATCH($B$1, resultados!$A$1:$ZZ$1, 0))</f>
        <v/>
      </c>
      <c r="B12">
        <f>INDEX(resultados!$A$2:$ZZ$486, 6, MATCH($B$2, resultados!$A$1:$ZZ$1, 0))</f>
        <v/>
      </c>
      <c r="C12">
        <f>INDEX(resultados!$A$2:$ZZ$486, 6, MATCH($B$3, resultados!$A$1:$ZZ$1, 0))</f>
        <v/>
      </c>
    </row>
    <row r="13">
      <c r="A13">
        <f>INDEX(resultados!$A$2:$ZZ$486, 7, MATCH($B$1, resultados!$A$1:$ZZ$1, 0))</f>
        <v/>
      </c>
      <c r="B13">
        <f>INDEX(resultados!$A$2:$ZZ$486, 7, MATCH($B$2, resultados!$A$1:$ZZ$1, 0))</f>
        <v/>
      </c>
      <c r="C13">
        <f>INDEX(resultados!$A$2:$ZZ$486, 7, MATCH($B$3, resultados!$A$1:$ZZ$1, 0))</f>
        <v/>
      </c>
    </row>
    <row r="14">
      <c r="A14">
        <f>INDEX(resultados!$A$2:$ZZ$486, 8, MATCH($B$1, resultados!$A$1:$ZZ$1, 0))</f>
        <v/>
      </c>
      <c r="B14">
        <f>INDEX(resultados!$A$2:$ZZ$486, 8, MATCH($B$2, resultados!$A$1:$ZZ$1, 0))</f>
        <v/>
      </c>
      <c r="C14">
        <f>INDEX(resultados!$A$2:$ZZ$486, 8, MATCH($B$3, resultados!$A$1:$ZZ$1, 0))</f>
        <v/>
      </c>
    </row>
    <row r="15">
      <c r="A15">
        <f>INDEX(resultados!$A$2:$ZZ$486, 9, MATCH($B$1, resultados!$A$1:$ZZ$1, 0))</f>
        <v/>
      </c>
      <c r="B15">
        <f>INDEX(resultados!$A$2:$ZZ$486, 9, MATCH($B$2, resultados!$A$1:$ZZ$1, 0))</f>
        <v/>
      </c>
      <c r="C15">
        <f>INDEX(resultados!$A$2:$ZZ$486, 9, MATCH($B$3, resultados!$A$1:$ZZ$1, 0))</f>
        <v/>
      </c>
    </row>
    <row r="16">
      <c r="A16">
        <f>INDEX(resultados!$A$2:$ZZ$486, 10, MATCH($B$1, resultados!$A$1:$ZZ$1, 0))</f>
        <v/>
      </c>
      <c r="B16">
        <f>INDEX(resultados!$A$2:$ZZ$486, 10, MATCH($B$2, resultados!$A$1:$ZZ$1, 0))</f>
        <v/>
      </c>
      <c r="C16">
        <f>INDEX(resultados!$A$2:$ZZ$486, 10, MATCH($B$3, resultados!$A$1:$ZZ$1, 0))</f>
        <v/>
      </c>
    </row>
    <row r="17">
      <c r="A17">
        <f>INDEX(resultados!$A$2:$ZZ$486, 11, MATCH($B$1, resultados!$A$1:$ZZ$1, 0))</f>
        <v/>
      </c>
      <c r="B17">
        <f>INDEX(resultados!$A$2:$ZZ$486, 11, MATCH($B$2, resultados!$A$1:$ZZ$1, 0))</f>
        <v/>
      </c>
      <c r="C17">
        <f>INDEX(resultados!$A$2:$ZZ$486, 11, MATCH($B$3, resultados!$A$1:$ZZ$1, 0))</f>
        <v/>
      </c>
    </row>
    <row r="18">
      <c r="A18">
        <f>INDEX(resultados!$A$2:$ZZ$486, 12, MATCH($B$1, resultados!$A$1:$ZZ$1, 0))</f>
        <v/>
      </c>
      <c r="B18">
        <f>INDEX(resultados!$A$2:$ZZ$486, 12, MATCH($B$2, resultados!$A$1:$ZZ$1, 0))</f>
        <v/>
      </c>
      <c r="C18">
        <f>INDEX(resultados!$A$2:$ZZ$486, 12, MATCH($B$3, resultados!$A$1:$ZZ$1, 0))</f>
        <v/>
      </c>
    </row>
    <row r="19">
      <c r="A19">
        <f>INDEX(resultados!$A$2:$ZZ$486, 13, MATCH($B$1, resultados!$A$1:$ZZ$1, 0))</f>
        <v/>
      </c>
      <c r="B19">
        <f>INDEX(resultados!$A$2:$ZZ$486, 13, MATCH($B$2, resultados!$A$1:$ZZ$1, 0))</f>
        <v/>
      </c>
      <c r="C19">
        <f>INDEX(resultados!$A$2:$ZZ$486, 13, MATCH($B$3, resultados!$A$1:$ZZ$1, 0))</f>
        <v/>
      </c>
    </row>
    <row r="20">
      <c r="A20">
        <f>INDEX(resultados!$A$2:$ZZ$486, 14, MATCH($B$1, resultados!$A$1:$ZZ$1, 0))</f>
        <v/>
      </c>
      <c r="B20">
        <f>INDEX(resultados!$A$2:$ZZ$486, 14, MATCH($B$2, resultados!$A$1:$ZZ$1, 0))</f>
        <v/>
      </c>
      <c r="C20">
        <f>INDEX(resultados!$A$2:$ZZ$486, 14, MATCH($B$3, resultados!$A$1:$ZZ$1, 0))</f>
        <v/>
      </c>
    </row>
    <row r="21">
      <c r="A21">
        <f>INDEX(resultados!$A$2:$ZZ$486, 15, MATCH($B$1, resultados!$A$1:$ZZ$1, 0))</f>
        <v/>
      </c>
      <c r="B21">
        <f>INDEX(resultados!$A$2:$ZZ$486, 15, MATCH($B$2, resultados!$A$1:$ZZ$1, 0))</f>
        <v/>
      </c>
      <c r="C21">
        <f>INDEX(resultados!$A$2:$ZZ$486, 15, MATCH($B$3, resultados!$A$1:$ZZ$1, 0))</f>
        <v/>
      </c>
    </row>
    <row r="22">
      <c r="A22">
        <f>INDEX(resultados!$A$2:$ZZ$486, 16, MATCH($B$1, resultados!$A$1:$ZZ$1, 0))</f>
        <v/>
      </c>
      <c r="B22">
        <f>INDEX(resultados!$A$2:$ZZ$486, 16, MATCH($B$2, resultados!$A$1:$ZZ$1, 0))</f>
        <v/>
      </c>
      <c r="C22">
        <f>INDEX(resultados!$A$2:$ZZ$486, 16, MATCH($B$3, resultados!$A$1:$ZZ$1, 0))</f>
        <v/>
      </c>
    </row>
    <row r="23">
      <c r="A23">
        <f>INDEX(resultados!$A$2:$ZZ$486, 17, MATCH($B$1, resultados!$A$1:$ZZ$1, 0))</f>
        <v/>
      </c>
      <c r="B23">
        <f>INDEX(resultados!$A$2:$ZZ$486, 17, MATCH($B$2, resultados!$A$1:$ZZ$1, 0))</f>
        <v/>
      </c>
      <c r="C23">
        <f>INDEX(resultados!$A$2:$ZZ$486, 17, MATCH($B$3, resultados!$A$1:$ZZ$1, 0))</f>
        <v/>
      </c>
    </row>
    <row r="24">
      <c r="A24">
        <f>INDEX(resultados!$A$2:$ZZ$486, 18, MATCH($B$1, resultados!$A$1:$ZZ$1, 0))</f>
        <v/>
      </c>
      <c r="B24">
        <f>INDEX(resultados!$A$2:$ZZ$486, 18, MATCH($B$2, resultados!$A$1:$ZZ$1, 0))</f>
        <v/>
      </c>
      <c r="C24">
        <f>INDEX(resultados!$A$2:$ZZ$486, 18, MATCH($B$3, resultados!$A$1:$ZZ$1, 0))</f>
        <v/>
      </c>
    </row>
    <row r="25">
      <c r="A25">
        <f>INDEX(resultados!$A$2:$ZZ$486, 19, MATCH($B$1, resultados!$A$1:$ZZ$1, 0))</f>
        <v/>
      </c>
      <c r="B25">
        <f>INDEX(resultados!$A$2:$ZZ$486, 19, MATCH($B$2, resultados!$A$1:$ZZ$1, 0))</f>
        <v/>
      </c>
      <c r="C25">
        <f>INDEX(resultados!$A$2:$ZZ$486, 19, MATCH($B$3, resultados!$A$1:$ZZ$1, 0))</f>
        <v/>
      </c>
    </row>
    <row r="26">
      <c r="A26">
        <f>INDEX(resultados!$A$2:$ZZ$486, 20, MATCH($B$1, resultados!$A$1:$ZZ$1, 0))</f>
        <v/>
      </c>
      <c r="B26">
        <f>INDEX(resultados!$A$2:$ZZ$486, 20, MATCH($B$2, resultados!$A$1:$ZZ$1, 0))</f>
        <v/>
      </c>
      <c r="C26">
        <f>INDEX(resultados!$A$2:$ZZ$486, 20, MATCH($B$3, resultados!$A$1:$ZZ$1, 0))</f>
        <v/>
      </c>
    </row>
    <row r="27">
      <c r="A27">
        <f>INDEX(resultados!$A$2:$ZZ$486, 21, MATCH($B$1, resultados!$A$1:$ZZ$1, 0))</f>
        <v/>
      </c>
      <c r="B27">
        <f>INDEX(resultados!$A$2:$ZZ$486, 21, MATCH($B$2, resultados!$A$1:$ZZ$1, 0))</f>
        <v/>
      </c>
      <c r="C27">
        <f>INDEX(resultados!$A$2:$ZZ$486, 21, MATCH($B$3, resultados!$A$1:$ZZ$1, 0))</f>
        <v/>
      </c>
    </row>
    <row r="28">
      <c r="A28">
        <f>INDEX(resultados!$A$2:$ZZ$486, 22, MATCH($B$1, resultados!$A$1:$ZZ$1, 0))</f>
        <v/>
      </c>
      <c r="B28">
        <f>INDEX(resultados!$A$2:$ZZ$486, 22, MATCH($B$2, resultados!$A$1:$ZZ$1, 0))</f>
        <v/>
      </c>
      <c r="C28">
        <f>INDEX(resultados!$A$2:$ZZ$486, 22, MATCH($B$3, resultados!$A$1:$ZZ$1, 0))</f>
        <v/>
      </c>
    </row>
    <row r="29">
      <c r="A29">
        <f>INDEX(resultados!$A$2:$ZZ$486, 23, MATCH($B$1, resultados!$A$1:$ZZ$1, 0))</f>
        <v/>
      </c>
      <c r="B29">
        <f>INDEX(resultados!$A$2:$ZZ$486, 23, MATCH($B$2, resultados!$A$1:$ZZ$1, 0))</f>
        <v/>
      </c>
      <c r="C29">
        <f>INDEX(resultados!$A$2:$ZZ$486, 23, MATCH($B$3, resultados!$A$1:$ZZ$1, 0))</f>
        <v/>
      </c>
    </row>
    <row r="30">
      <c r="A30">
        <f>INDEX(resultados!$A$2:$ZZ$486, 24, MATCH($B$1, resultados!$A$1:$ZZ$1, 0))</f>
        <v/>
      </c>
      <c r="B30">
        <f>INDEX(resultados!$A$2:$ZZ$486, 24, MATCH($B$2, resultados!$A$1:$ZZ$1, 0))</f>
        <v/>
      </c>
      <c r="C30">
        <f>INDEX(resultados!$A$2:$ZZ$486, 24, MATCH($B$3, resultados!$A$1:$ZZ$1, 0))</f>
        <v/>
      </c>
    </row>
    <row r="31">
      <c r="A31">
        <f>INDEX(resultados!$A$2:$ZZ$486, 25, MATCH($B$1, resultados!$A$1:$ZZ$1, 0))</f>
        <v/>
      </c>
      <c r="B31">
        <f>INDEX(resultados!$A$2:$ZZ$486, 25, MATCH($B$2, resultados!$A$1:$ZZ$1, 0))</f>
        <v/>
      </c>
      <c r="C31">
        <f>INDEX(resultados!$A$2:$ZZ$486, 25, MATCH($B$3, resultados!$A$1:$ZZ$1, 0))</f>
        <v/>
      </c>
    </row>
    <row r="32">
      <c r="A32">
        <f>INDEX(resultados!$A$2:$ZZ$486, 26, MATCH($B$1, resultados!$A$1:$ZZ$1, 0))</f>
        <v/>
      </c>
      <c r="B32">
        <f>INDEX(resultados!$A$2:$ZZ$486, 26, MATCH($B$2, resultados!$A$1:$ZZ$1, 0))</f>
        <v/>
      </c>
      <c r="C32">
        <f>INDEX(resultados!$A$2:$ZZ$486, 26, MATCH($B$3, resultados!$A$1:$ZZ$1, 0))</f>
        <v/>
      </c>
    </row>
    <row r="33">
      <c r="A33">
        <f>INDEX(resultados!$A$2:$ZZ$486, 27, MATCH($B$1, resultados!$A$1:$ZZ$1, 0))</f>
        <v/>
      </c>
      <c r="B33">
        <f>INDEX(resultados!$A$2:$ZZ$486, 27, MATCH($B$2, resultados!$A$1:$ZZ$1, 0))</f>
        <v/>
      </c>
      <c r="C33">
        <f>INDEX(resultados!$A$2:$ZZ$486, 27, MATCH($B$3, resultados!$A$1:$ZZ$1, 0))</f>
        <v/>
      </c>
    </row>
    <row r="34">
      <c r="A34">
        <f>INDEX(resultados!$A$2:$ZZ$486, 28, MATCH($B$1, resultados!$A$1:$ZZ$1, 0))</f>
        <v/>
      </c>
      <c r="B34">
        <f>INDEX(resultados!$A$2:$ZZ$486, 28, MATCH($B$2, resultados!$A$1:$ZZ$1, 0))</f>
        <v/>
      </c>
      <c r="C34">
        <f>INDEX(resultados!$A$2:$ZZ$486, 28, MATCH($B$3, resultados!$A$1:$ZZ$1, 0))</f>
        <v/>
      </c>
    </row>
    <row r="35">
      <c r="A35">
        <f>INDEX(resultados!$A$2:$ZZ$486, 29, MATCH($B$1, resultados!$A$1:$ZZ$1, 0))</f>
        <v/>
      </c>
      <c r="B35">
        <f>INDEX(resultados!$A$2:$ZZ$486, 29, MATCH($B$2, resultados!$A$1:$ZZ$1, 0))</f>
        <v/>
      </c>
      <c r="C35">
        <f>INDEX(resultados!$A$2:$ZZ$486, 29, MATCH($B$3, resultados!$A$1:$ZZ$1, 0))</f>
        <v/>
      </c>
    </row>
    <row r="36">
      <c r="A36">
        <f>INDEX(resultados!$A$2:$ZZ$486, 30, MATCH($B$1, resultados!$A$1:$ZZ$1, 0))</f>
        <v/>
      </c>
      <c r="B36">
        <f>INDEX(resultados!$A$2:$ZZ$486, 30, MATCH($B$2, resultados!$A$1:$ZZ$1, 0))</f>
        <v/>
      </c>
      <c r="C36">
        <f>INDEX(resultados!$A$2:$ZZ$486, 30, MATCH($B$3, resultados!$A$1:$ZZ$1, 0))</f>
        <v/>
      </c>
    </row>
    <row r="37">
      <c r="A37">
        <f>INDEX(resultados!$A$2:$ZZ$486, 31, MATCH($B$1, resultados!$A$1:$ZZ$1, 0))</f>
        <v/>
      </c>
      <c r="B37">
        <f>INDEX(resultados!$A$2:$ZZ$486, 31, MATCH($B$2, resultados!$A$1:$ZZ$1, 0))</f>
        <v/>
      </c>
      <c r="C37">
        <f>INDEX(resultados!$A$2:$ZZ$486, 31, MATCH($B$3, resultados!$A$1:$ZZ$1, 0))</f>
        <v/>
      </c>
    </row>
    <row r="38">
      <c r="A38">
        <f>INDEX(resultados!$A$2:$ZZ$486, 32, MATCH($B$1, resultados!$A$1:$ZZ$1, 0))</f>
        <v/>
      </c>
      <c r="B38">
        <f>INDEX(resultados!$A$2:$ZZ$486, 32, MATCH($B$2, resultados!$A$1:$ZZ$1, 0))</f>
        <v/>
      </c>
      <c r="C38">
        <f>INDEX(resultados!$A$2:$ZZ$486, 32, MATCH($B$3, resultados!$A$1:$ZZ$1, 0))</f>
        <v/>
      </c>
    </row>
    <row r="39">
      <c r="A39">
        <f>INDEX(resultados!$A$2:$ZZ$486, 33, MATCH($B$1, resultados!$A$1:$ZZ$1, 0))</f>
        <v/>
      </c>
      <c r="B39">
        <f>INDEX(resultados!$A$2:$ZZ$486, 33, MATCH($B$2, resultados!$A$1:$ZZ$1, 0))</f>
        <v/>
      </c>
      <c r="C39">
        <f>INDEX(resultados!$A$2:$ZZ$486, 33, MATCH($B$3, resultados!$A$1:$ZZ$1, 0))</f>
        <v/>
      </c>
    </row>
    <row r="40">
      <c r="A40">
        <f>INDEX(resultados!$A$2:$ZZ$486, 34, MATCH($B$1, resultados!$A$1:$ZZ$1, 0))</f>
        <v/>
      </c>
      <c r="B40">
        <f>INDEX(resultados!$A$2:$ZZ$486, 34, MATCH($B$2, resultados!$A$1:$ZZ$1, 0))</f>
        <v/>
      </c>
      <c r="C40">
        <f>INDEX(resultados!$A$2:$ZZ$486, 34, MATCH($B$3, resultados!$A$1:$ZZ$1, 0))</f>
        <v/>
      </c>
    </row>
    <row r="41">
      <c r="A41">
        <f>INDEX(resultados!$A$2:$ZZ$486, 35, MATCH($B$1, resultados!$A$1:$ZZ$1, 0))</f>
        <v/>
      </c>
      <c r="B41">
        <f>INDEX(resultados!$A$2:$ZZ$486, 35, MATCH($B$2, resultados!$A$1:$ZZ$1, 0))</f>
        <v/>
      </c>
      <c r="C41">
        <f>INDEX(resultados!$A$2:$ZZ$486, 35, MATCH($B$3, resultados!$A$1:$ZZ$1, 0))</f>
        <v/>
      </c>
    </row>
    <row r="42">
      <c r="A42">
        <f>INDEX(resultados!$A$2:$ZZ$486, 36, MATCH($B$1, resultados!$A$1:$ZZ$1, 0))</f>
        <v/>
      </c>
      <c r="B42">
        <f>INDEX(resultados!$A$2:$ZZ$486, 36, MATCH($B$2, resultados!$A$1:$ZZ$1, 0))</f>
        <v/>
      </c>
      <c r="C42">
        <f>INDEX(resultados!$A$2:$ZZ$486, 36, MATCH($B$3, resultados!$A$1:$ZZ$1, 0))</f>
        <v/>
      </c>
    </row>
    <row r="43">
      <c r="A43">
        <f>INDEX(resultados!$A$2:$ZZ$486, 37, MATCH($B$1, resultados!$A$1:$ZZ$1, 0))</f>
        <v/>
      </c>
      <c r="B43">
        <f>INDEX(resultados!$A$2:$ZZ$486, 37, MATCH($B$2, resultados!$A$1:$ZZ$1, 0))</f>
        <v/>
      </c>
      <c r="C43">
        <f>INDEX(resultados!$A$2:$ZZ$486, 37, MATCH($B$3, resultados!$A$1:$ZZ$1, 0))</f>
        <v/>
      </c>
    </row>
    <row r="44">
      <c r="A44">
        <f>INDEX(resultados!$A$2:$ZZ$486, 38, MATCH($B$1, resultados!$A$1:$ZZ$1, 0))</f>
        <v/>
      </c>
      <c r="B44">
        <f>INDEX(resultados!$A$2:$ZZ$486, 38, MATCH($B$2, resultados!$A$1:$ZZ$1, 0))</f>
        <v/>
      </c>
      <c r="C44">
        <f>INDEX(resultados!$A$2:$ZZ$486, 38, MATCH($B$3, resultados!$A$1:$ZZ$1, 0))</f>
        <v/>
      </c>
    </row>
    <row r="45">
      <c r="A45">
        <f>INDEX(resultados!$A$2:$ZZ$486, 39, MATCH($B$1, resultados!$A$1:$ZZ$1, 0))</f>
        <v/>
      </c>
      <c r="B45">
        <f>INDEX(resultados!$A$2:$ZZ$486, 39, MATCH($B$2, resultados!$A$1:$ZZ$1, 0))</f>
        <v/>
      </c>
      <c r="C45">
        <f>INDEX(resultados!$A$2:$ZZ$486, 39, MATCH($B$3, resultados!$A$1:$ZZ$1, 0))</f>
        <v/>
      </c>
    </row>
    <row r="46">
      <c r="A46">
        <f>INDEX(resultados!$A$2:$ZZ$486, 40, MATCH($B$1, resultados!$A$1:$ZZ$1, 0))</f>
        <v/>
      </c>
      <c r="B46">
        <f>INDEX(resultados!$A$2:$ZZ$486, 40, MATCH($B$2, resultados!$A$1:$ZZ$1, 0))</f>
        <v/>
      </c>
      <c r="C46">
        <f>INDEX(resultados!$A$2:$ZZ$486, 40, MATCH($B$3, resultados!$A$1:$ZZ$1, 0))</f>
        <v/>
      </c>
    </row>
    <row r="47">
      <c r="A47">
        <f>INDEX(resultados!$A$2:$ZZ$486, 41, MATCH($B$1, resultados!$A$1:$ZZ$1, 0))</f>
        <v/>
      </c>
      <c r="B47">
        <f>INDEX(resultados!$A$2:$ZZ$486, 41, MATCH($B$2, resultados!$A$1:$ZZ$1, 0))</f>
        <v/>
      </c>
      <c r="C47">
        <f>INDEX(resultados!$A$2:$ZZ$486, 41, MATCH($B$3, resultados!$A$1:$ZZ$1, 0))</f>
        <v/>
      </c>
    </row>
    <row r="48">
      <c r="A48">
        <f>INDEX(resultados!$A$2:$ZZ$486, 42, MATCH($B$1, resultados!$A$1:$ZZ$1, 0))</f>
        <v/>
      </c>
      <c r="B48">
        <f>INDEX(resultados!$A$2:$ZZ$486, 42, MATCH($B$2, resultados!$A$1:$ZZ$1, 0))</f>
        <v/>
      </c>
      <c r="C48">
        <f>INDEX(resultados!$A$2:$ZZ$486, 42, MATCH($B$3, resultados!$A$1:$ZZ$1, 0))</f>
        <v/>
      </c>
    </row>
    <row r="49">
      <c r="A49">
        <f>INDEX(resultados!$A$2:$ZZ$486, 43, MATCH($B$1, resultados!$A$1:$ZZ$1, 0))</f>
        <v/>
      </c>
      <c r="B49">
        <f>INDEX(resultados!$A$2:$ZZ$486, 43, MATCH($B$2, resultados!$A$1:$ZZ$1, 0))</f>
        <v/>
      </c>
      <c r="C49">
        <f>INDEX(resultados!$A$2:$ZZ$486, 43, MATCH($B$3, resultados!$A$1:$ZZ$1, 0))</f>
        <v/>
      </c>
    </row>
    <row r="50">
      <c r="A50">
        <f>INDEX(resultados!$A$2:$ZZ$486, 44, MATCH($B$1, resultados!$A$1:$ZZ$1, 0))</f>
        <v/>
      </c>
      <c r="B50">
        <f>INDEX(resultados!$A$2:$ZZ$486, 44, MATCH($B$2, resultados!$A$1:$ZZ$1, 0))</f>
        <v/>
      </c>
      <c r="C50">
        <f>INDEX(resultados!$A$2:$ZZ$486, 44, MATCH($B$3, resultados!$A$1:$ZZ$1, 0))</f>
        <v/>
      </c>
    </row>
    <row r="51">
      <c r="A51">
        <f>INDEX(resultados!$A$2:$ZZ$486, 45, MATCH($B$1, resultados!$A$1:$ZZ$1, 0))</f>
        <v/>
      </c>
      <c r="B51">
        <f>INDEX(resultados!$A$2:$ZZ$486, 45, MATCH($B$2, resultados!$A$1:$ZZ$1, 0))</f>
        <v/>
      </c>
      <c r="C51">
        <f>INDEX(resultados!$A$2:$ZZ$486, 45, MATCH($B$3, resultados!$A$1:$ZZ$1, 0))</f>
        <v/>
      </c>
    </row>
    <row r="52">
      <c r="A52">
        <f>INDEX(resultados!$A$2:$ZZ$486, 46, MATCH($B$1, resultados!$A$1:$ZZ$1, 0))</f>
        <v/>
      </c>
      <c r="B52">
        <f>INDEX(resultados!$A$2:$ZZ$486, 46, MATCH($B$2, resultados!$A$1:$ZZ$1, 0))</f>
        <v/>
      </c>
      <c r="C52">
        <f>INDEX(resultados!$A$2:$ZZ$486, 46, MATCH($B$3, resultados!$A$1:$ZZ$1, 0))</f>
        <v/>
      </c>
    </row>
    <row r="53">
      <c r="A53">
        <f>INDEX(resultados!$A$2:$ZZ$486, 47, MATCH($B$1, resultados!$A$1:$ZZ$1, 0))</f>
        <v/>
      </c>
      <c r="B53">
        <f>INDEX(resultados!$A$2:$ZZ$486, 47, MATCH($B$2, resultados!$A$1:$ZZ$1, 0))</f>
        <v/>
      </c>
      <c r="C53">
        <f>INDEX(resultados!$A$2:$ZZ$486, 47, MATCH($B$3, resultados!$A$1:$ZZ$1, 0))</f>
        <v/>
      </c>
    </row>
    <row r="54">
      <c r="A54">
        <f>INDEX(resultados!$A$2:$ZZ$486, 48, MATCH($B$1, resultados!$A$1:$ZZ$1, 0))</f>
        <v/>
      </c>
      <c r="B54">
        <f>INDEX(resultados!$A$2:$ZZ$486, 48, MATCH($B$2, resultados!$A$1:$ZZ$1, 0))</f>
        <v/>
      </c>
      <c r="C54">
        <f>INDEX(resultados!$A$2:$ZZ$486, 48, MATCH($B$3, resultados!$A$1:$ZZ$1, 0))</f>
        <v/>
      </c>
    </row>
    <row r="55">
      <c r="A55">
        <f>INDEX(resultados!$A$2:$ZZ$486, 49, MATCH($B$1, resultados!$A$1:$ZZ$1, 0))</f>
        <v/>
      </c>
      <c r="B55">
        <f>INDEX(resultados!$A$2:$ZZ$486, 49, MATCH($B$2, resultados!$A$1:$ZZ$1, 0))</f>
        <v/>
      </c>
      <c r="C55">
        <f>INDEX(resultados!$A$2:$ZZ$486, 49, MATCH($B$3, resultados!$A$1:$ZZ$1, 0))</f>
        <v/>
      </c>
    </row>
    <row r="56">
      <c r="A56">
        <f>INDEX(resultados!$A$2:$ZZ$486, 50, MATCH($B$1, resultados!$A$1:$ZZ$1, 0))</f>
        <v/>
      </c>
      <c r="B56">
        <f>INDEX(resultados!$A$2:$ZZ$486, 50, MATCH($B$2, resultados!$A$1:$ZZ$1, 0))</f>
        <v/>
      </c>
      <c r="C56">
        <f>INDEX(resultados!$A$2:$ZZ$486, 50, MATCH($B$3, resultados!$A$1:$ZZ$1, 0))</f>
        <v/>
      </c>
    </row>
    <row r="57">
      <c r="A57">
        <f>INDEX(resultados!$A$2:$ZZ$486, 51, MATCH($B$1, resultados!$A$1:$ZZ$1, 0))</f>
        <v/>
      </c>
      <c r="B57">
        <f>INDEX(resultados!$A$2:$ZZ$486, 51, MATCH($B$2, resultados!$A$1:$ZZ$1, 0))</f>
        <v/>
      </c>
      <c r="C57">
        <f>INDEX(resultados!$A$2:$ZZ$486, 51, MATCH($B$3, resultados!$A$1:$ZZ$1, 0))</f>
        <v/>
      </c>
    </row>
    <row r="58">
      <c r="A58">
        <f>INDEX(resultados!$A$2:$ZZ$486, 52, MATCH($B$1, resultados!$A$1:$ZZ$1, 0))</f>
        <v/>
      </c>
      <c r="B58">
        <f>INDEX(resultados!$A$2:$ZZ$486, 52, MATCH($B$2, resultados!$A$1:$ZZ$1, 0))</f>
        <v/>
      </c>
      <c r="C58">
        <f>INDEX(resultados!$A$2:$ZZ$486, 52, MATCH($B$3, resultados!$A$1:$ZZ$1, 0))</f>
        <v/>
      </c>
    </row>
    <row r="59">
      <c r="A59">
        <f>INDEX(resultados!$A$2:$ZZ$486, 53, MATCH($B$1, resultados!$A$1:$ZZ$1, 0))</f>
        <v/>
      </c>
      <c r="B59">
        <f>INDEX(resultados!$A$2:$ZZ$486, 53, MATCH($B$2, resultados!$A$1:$ZZ$1, 0))</f>
        <v/>
      </c>
      <c r="C59">
        <f>INDEX(resultados!$A$2:$ZZ$486, 53, MATCH($B$3, resultados!$A$1:$ZZ$1, 0))</f>
        <v/>
      </c>
    </row>
    <row r="60">
      <c r="A60">
        <f>INDEX(resultados!$A$2:$ZZ$486, 54, MATCH($B$1, resultados!$A$1:$ZZ$1, 0))</f>
        <v/>
      </c>
      <c r="B60">
        <f>INDEX(resultados!$A$2:$ZZ$486, 54, MATCH($B$2, resultados!$A$1:$ZZ$1, 0))</f>
        <v/>
      </c>
      <c r="C60">
        <f>INDEX(resultados!$A$2:$ZZ$486, 54, MATCH($B$3, resultados!$A$1:$ZZ$1, 0))</f>
        <v/>
      </c>
    </row>
    <row r="61">
      <c r="A61">
        <f>INDEX(resultados!$A$2:$ZZ$486, 55, MATCH($B$1, resultados!$A$1:$ZZ$1, 0))</f>
        <v/>
      </c>
      <c r="B61">
        <f>INDEX(resultados!$A$2:$ZZ$486, 55, MATCH($B$2, resultados!$A$1:$ZZ$1, 0))</f>
        <v/>
      </c>
      <c r="C61">
        <f>INDEX(resultados!$A$2:$ZZ$486, 55, MATCH($B$3, resultados!$A$1:$ZZ$1, 0))</f>
        <v/>
      </c>
    </row>
    <row r="62">
      <c r="A62">
        <f>INDEX(resultados!$A$2:$ZZ$486, 56, MATCH($B$1, resultados!$A$1:$ZZ$1, 0))</f>
        <v/>
      </c>
      <c r="B62">
        <f>INDEX(resultados!$A$2:$ZZ$486, 56, MATCH($B$2, resultados!$A$1:$ZZ$1, 0))</f>
        <v/>
      </c>
      <c r="C62">
        <f>INDEX(resultados!$A$2:$ZZ$486, 56, MATCH($B$3, resultados!$A$1:$ZZ$1, 0))</f>
        <v/>
      </c>
    </row>
    <row r="63">
      <c r="A63">
        <f>INDEX(resultados!$A$2:$ZZ$486, 57, MATCH($B$1, resultados!$A$1:$ZZ$1, 0))</f>
        <v/>
      </c>
      <c r="B63">
        <f>INDEX(resultados!$A$2:$ZZ$486, 57, MATCH($B$2, resultados!$A$1:$ZZ$1, 0))</f>
        <v/>
      </c>
      <c r="C63">
        <f>INDEX(resultados!$A$2:$ZZ$486, 57, MATCH($B$3, resultados!$A$1:$ZZ$1, 0))</f>
        <v/>
      </c>
    </row>
    <row r="64">
      <c r="A64">
        <f>INDEX(resultados!$A$2:$ZZ$486, 58, MATCH($B$1, resultados!$A$1:$ZZ$1, 0))</f>
        <v/>
      </c>
      <c r="B64">
        <f>INDEX(resultados!$A$2:$ZZ$486, 58, MATCH($B$2, resultados!$A$1:$ZZ$1, 0))</f>
        <v/>
      </c>
      <c r="C64">
        <f>INDEX(resultados!$A$2:$ZZ$486, 58, MATCH($B$3, resultados!$A$1:$ZZ$1, 0))</f>
        <v/>
      </c>
    </row>
    <row r="65">
      <c r="A65">
        <f>INDEX(resultados!$A$2:$ZZ$486, 59, MATCH($B$1, resultados!$A$1:$ZZ$1, 0))</f>
        <v/>
      </c>
      <c r="B65">
        <f>INDEX(resultados!$A$2:$ZZ$486, 59, MATCH($B$2, resultados!$A$1:$ZZ$1, 0))</f>
        <v/>
      </c>
      <c r="C65">
        <f>INDEX(resultados!$A$2:$ZZ$486, 59, MATCH($B$3, resultados!$A$1:$ZZ$1, 0))</f>
        <v/>
      </c>
    </row>
    <row r="66">
      <c r="A66">
        <f>INDEX(resultados!$A$2:$ZZ$486, 60, MATCH($B$1, resultados!$A$1:$ZZ$1, 0))</f>
        <v/>
      </c>
      <c r="B66">
        <f>INDEX(resultados!$A$2:$ZZ$486, 60, MATCH($B$2, resultados!$A$1:$ZZ$1, 0))</f>
        <v/>
      </c>
      <c r="C66">
        <f>INDEX(resultados!$A$2:$ZZ$486, 60, MATCH($B$3, resultados!$A$1:$ZZ$1, 0))</f>
        <v/>
      </c>
    </row>
    <row r="67">
      <c r="A67">
        <f>INDEX(resultados!$A$2:$ZZ$486, 61, MATCH($B$1, resultados!$A$1:$ZZ$1, 0))</f>
        <v/>
      </c>
      <c r="B67">
        <f>INDEX(resultados!$A$2:$ZZ$486, 61, MATCH($B$2, resultados!$A$1:$ZZ$1, 0))</f>
        <v/>
      </c>
      <c r="C67">
        <f>INDEX(resultados!$A$2:$ZZ$486, 61, MATCH($B$3, resultados!$A$1:$ZZ$1, 0))</f>
        <v/>
      </c>
    </row>
    <row r="68">
      <c r="A68">
        <f>INDEX(resultados!$A$2:$ZZ$486, 62, MATCH($B$1, resultados!$A$1:$ZZ$1, 0))</f>
        <v/>
      </c>
      <c r="B68">
        <f>INDEX(resultados!$A$2:$ZZ$486, 62, MATCH($B$2, resultados!$A$1:$ZZ$1, 0))</f>
        <v/>
      </c>
      <c r="C68">
        <f>INDEX(resultados!$A$2:$ZZ$486, 62, MATCH($B$3, resultados!$A$1:$ZZ$1, 0))</f>
        <v/>
      </c>
    </row>
    <row r="69">
      <c r="A69">
        <f>INDEX(resultados!$A$2:$ZZ$486, 63, MATCH($B$1, resultados!$A$1:$ZZ$1, 0))</f>
        <v/>
      </c>
      <c r="B69">
        <f>INDEX(resultados!$A$2:$ZZ$486, 63, MATCH($B$2, resultados!$A$1:$ZZ$1, 0))</f>
        <v/>
      </c>
      <c r="C69">
        <f>INDEX(resultados!$A$2:$ZZ$486, 63, MATCH($B$3, resultados!$A$1:$ZZ$1, 0))</f>
        <v/>
      </c>
    </row>
    <row r="70">
      <c r="A70">
        <f>INDEX(resultados!$A$2:$ZZ$486, 64, MATCH($B$1, resultados!$A$1:$ZZ$1, 0))</f>
        <v/>
      </c>
      <c r="B70">
        <f>INDEX(resultados!$A$2:$ZZ$486, 64, MATCH($B$2, resultados!$A$1:$ZZ$1, 0))</f>
        <v/>
      </c>
      <c r="C70">
        <f>INDEX(resultados!$A$2:$ZZ$486, 64, MATCH($B$3, resultados!$A$1:$ZZ$1, 0))</f>
        <v/>
      </c>
    </row>
    <row r="71">
      <c r="A71">
        <f>INDEX(resultados!$A$2:$ZZ$486, 65, MATCH($B$1, resultados!$A$1:$ZZ$1, 0))</f>
        <v/>
      </c>
      <c r="B71">
        <f>INDEX(resultados!$A$2:$ZZ$486, 65, MATCH($B$2, resultados!$A$1:$ZZ$1, 0))</f>
        <v/>
      </c>
      <c r="C71">
        <f>INDEX(resultados!$A$2:$ZZ$486, 65, MATCH($B$3, resultados!$A$1:$ZZ$1, 0))</f>
        <v/>
      </c>
    </row>
    <row r="72">
      <c r="A72">
        <f>INDEX(resultados!$A$2:$ZZ$486, 66, MATCH($B$1, resultados!$A$1:$ZZ$1, 0))</f>
        <v/>
      </c>
      <c r="B72">
        <f>INDEX(resultados!$A$2:$ZZ$486, 66, MATCH($B$2, resultados!$A$1:$ZZ$1, 0))</f>
        <v/>
      </c>
      <c r="C72">
        <f>INDEX(resultados!$A$2:$ZZ$486, 66, MATCH($B$3, resultados!$A$1:$ZZ$1, 0))</f>
        <v/>
      </c>
    </row>
    <row r="73">
      <c r="A73">
        <f>INDEX(resultados!$A$2:$ZZ$486, 67, MATCH($B$1, resultados!$A$1:$ZZ$1, 0))</f>
        <v/>
      </c>
      <c r="B73">
        <f>INDEX(resultados!$A$2:$ZZ$486, 67, MATCH($B$2, resultados!$A$1:$ZZ$1, 0))</f>
        <v/>
      </c>
      <c r="C73">
        <f>INDEX(resultados!$A$2:$ZZ$486, 67, MATCH($B$3, resultados!$A$1:$ZZ$1, 0))</f>
        <v/>
      </c>
    </row>
    <row r="74">
      <c r="A74">
        <f>INDEX(resultados!$A$2:$ZZ$486, 68, MATCH($B$1, resultados!$A$1:$ZZ$1, 0))</f>
        <v/>
      </c>
      <c r="B74">
        <f>INDEX(resultados!$A$2:$ZZ$486, 68, MATCH($B$2, resultados!$A$1:$ZZ$1, 0))</f>
        <v/>
      </c>
      <c r="C74">
        <f>INDEX(resultados!$A$2:$ZZ$486, 68, MATCH($B$3, resultados!$A$1:$ZZ$1, 0))</f>
        <v/>
      </c>
    </row>
    <row r="75">
      <c r="A75">
        <f>INDEX(resultados!$A$2:$ZZ$486, 69, MATCH($B$1, resultados!$A$1:$ZZ$1, 0))</f>
        <v/>
      </c>
      <c r="B75">
        <f>INDEX(resultados!$A$2:$ZZ$486, 69, MATCH($B$2, resultados!$A$1:$ZZ$1, 0))</f>
        <v/>
      </c>
      <c r="C75">
        <f>INDEX(resultados!$A$2:$ZZ$486, 69, MATCH($B$3, resultados!$A$1:$ZZ$1, 0))</f>
        <v/>
      </c>
    </row>
    <row r="76">
      <c r="A76">
        <f>INDEX(resultados!$A$2:$ZZ$486, 70, MATCH($B$1, resultados!$A$1:$ZZ$1, 0))</f>
        <v/>
      </c>
      <c r="B76">
        <f>INDEX(resultados!$A$2:$ZZ$486, 70, MATCH($B$2, resultados!$A$1:$ZZ$1, 0))</f>
        <v/>
      </c>
      <c r="C76">
        <f>INDEX(resultados!$A$2:$ZZ$486, 70, MATCH($B$3, resultados!$A$1:$ZZ$1, 0))</f>
        <v/>
      </c>
    </row>
    <row r="77">
      <c r="A77">
        <f>INDEX(resultados!$A$2:$ZZ$486, 71, MATCH($B$1, resultados!$A$1:$ZZ$1, 0))</f>
        <v/>
      </c>
      <c r="B77">
        <f>INDEX(resultados!$A$2:$ZZ$486, 71, MATCH($B$2, resultados!$A$1:$ZZ$1, 0))</f>
        <v/>
      </c>
      <c r="C77">
        <f>INDEX(resultados!$A$2:$ZZ$486, 71, MATCH($B$3, resultados!$A$1:$ZZ$1, 0))</f>
        <v/>
      </c>
    </row>
    <row r="78">
      <c r="A78">
        <f>INDEX(resultados!$A$2:$ZZ$486, 72, MATCH($B$1, resultados!$A$1:$ZZ$1, 0))</f>
        <v/>
      </c>
      <c r="B78">
        <f>INDEX(resultados!$A$2:$ZZ$486, 72, MATCH($B$2, resultados!$A$1:$ZZ$1, 0))</f>
        <v/>
      </c>
      <c r="C78">
        <f>INDEX(resultados!$A$2:$ZZ$486, 72, MATCH($B$3, resultados!$A$1:$ZZ$1, 0))</f>
        <v/>
      </c>
    </row>
    <row r="79">
      <c r="A79">
        <f>INDEX(resultados!$A$2:$ZZ$486, 73, MATCH($B$1, resultados!$A$1:$ZZ$1, 0))</f>
        <v/>
      </c>
      <c r="B79">
        <f>INDEX(resultados!$A$2:$ZZ$486, 73, MATCH($B$2, resultados!$A$1:$ZZ$1, 0))</f>
        <v/>
      </c>
      <c r="C79">
        <f>INDEX(resultados!$A$2:$ZZ$486, 73, MATCH($B$3, resultados!$A$1:$ZZ$1, 0))</f>
        <v/>
      </c>
    </row>
    <row r="80">
      <c r="A80">
        <f>INDEX(resultados!$A$2:$ZZ$486, 74, MATCH($B$1, resultados!$A$1:$ZZ$1, 0))</f>
        <v/>
      </c>
      <c r="B80">
        <f>INDEX(resultados!$A$2:$ZZ$486, 74, MATCH($B$2, resultados!$A$1:$ZZ$1, 0))</f>
        <v/>
      </c>
      <c r="C80">
        <f>INDEX(resultados!$A$2:$ZZ$486, 74, MATCH($B$3, resultados!$A$1:$ZZ$1, 0))</f>
        <v/>
      </c>
    </row>
    <row r="81">
      <c r="A81">
        <f>INDEX(resultados!$A$2:$ZZ$486, 75, MATCH($B$1, resultados!$A$1:$ZZ$1, 0))</f>
        <v/>
      </c>
      <c r="B81">
        <f>INDEX(resultados!$A$2:$ZZ$486, 75, MATCH($B$2, resultados!$A$1:$ZZ$1, 0))</f>
        <v/>
      </c>
      <c r="C81">
        <f>INDEX(resultados!$A$2:$ZZ$486, 75, MATCH($B$3, resultados!$A$1:$ZZ$1, 0))</f>
        <v/>
      </c>
    </row>
    <row r="82">
      <c r="A82">
        <f>INDEX(resultados!$A$2:$ZZ$486, 76, MATCH($B$1, resultados!$A$1:$ZZ$1, 0))</f>
        <v/>
      </c>
      <c r="B82">
        <f>INDEX(resultados!$A$2:$ZZ$486, 76, MATCH($B$2, resultados!$A$1:$ZZ$1, 0))</f>
        <v/>
      </c>
      <c r="C82">
        <f>INDEX(resultados!$A$2:$ZZ$486, 76, MATCH($B$3, resultados!$A$1:$ZZ$1, 0))</f>
        <v/>
      </c>
    </row>
    <row r="83">
      <c r="A83">
        <f>INDEX(resultados!$A$2:$ZZ$486, 77, MATCH($B$1, resultados!$A$1:$ZZ$1, 0))</f>
        <v/>
      </c>
      <c r="B83">
        <f>INDEX(resultados!$A$2:$ZZ$486, 77, MATCH($B$2, resultados!$A$1:$ZZ$1, 0))</f>
        <v/>
      </c>
      <c r="C83">
        <f>INDEX(resultados!$A$2:$ZZ$486, 77, MATCH($B$3, resultados!$A$1:$ZZ$1, 0))</f>
        <v/>
      </c>
    </row>
    <row r="84">
      <c r="A84">
        <f>INDEX(resultados!$A$2:$ZZ$486, 78, MATCH($B$1, resultados!$A$1:$ZZ$1, 0))</f>
        <v/>
      </c>
      <c r="B84">
        <f>INDEX(resultados!$A$2:$ZZ$486, 78, MATCH($B$2, resultados!$A$1:$ZZ$1, 0))</f>
        <v/>
      </c>
      <c r="C84">
        <f>INDEX(resultados!$A$2:$ZZ$486, 78, MATCH($B$3, resultados!$A$1:$ZZ$1, 0))</f>
        <v/>
      </c>
    </row>
    <row r="85">
      <c r="A85">
        <f>INDEX(resultados!$A$2:$ZZ$486, 79, MATCH($B$1, resultados!$A$1:$ZZ$1, 0))</f>
        <v/>
      </c>
      <c r="B85">
        <f>INDEX(resultados!$A$2:$ZZ$486, 79, MATCH($B$2, resultados!$A$1:$ZZ$1, 0))</f>
        <v/>
      </c>
      <c r="C85">
        <f>INDEX(resultados!$A$2:$ZZ$486, 79, MATCH($B$3, resultados!$A$1:$ZZ$1, 0))</f>
        <v/>
      </c>
    </row>
    <row r="86">
      <c r="A86">
        <f>INDEX(resultados!$A$2:$ZZ$486, 80, MATCH($B$1, resultados!$A$1:$ZZ$1, 0))</f>
        <v/>
      </c>
      <c r="B86">
        <f>INDEX(resultados!$A$2:$ZZ$486, 80, MATCH($B$2, resultados!$A$1:$ZZ$1, 0))</f>
        <v/>
      </c>
      <c r="C86">
        <f>INDEX(resultados!$A$2:$ZZ$486, 80, MATCH($B$3, resultados!$A$1:$ZZ$1, 0))</f>
        <v/>
      </c>
    </row>
    <row r="87">
      <c r="A87">
        <f>INDEX(resultados!$A$2:$ZZ$486, 81, MATCH($B$1, resultados!$A$1:$ZZ$1, 0))</f>
        <v/>
      </c>
      <c r="B87">
        <f>INDEX(resultados!$A$2:$ZZ$486, 81, MATCH($B$2, resultados!$A$1:$ZZ$1, 0))</f>
        <v/>
      </c>
      <c r="C87">
        <f>INDEX(resultados!$A$2:$ZZ$486, 81, MATCH($B$3, resultados!$A$1:$ZZ$1, 0))</f>
        <v/>
      </c>
    </row>
    <row r="88">
      <c r="A88">
        <f>INDEX(resultados!$A$2:$ZZ$486, 82, MATCH($B$1, resultados!$A$1:$ZZ$1, 0))</f>
        <v/>
      </c>
      <c r="B88">
        <f>INDEX(resultados!$A$2:$ZZ$486, 82, MATCH($B$2, resultados!$A$1:$ZZ$1, 0))</f>
        <v/>
      </c>
      <c r="C88">
        <f>INDEX(resultados!$A$2:$ZZ$486, 82, MATCH($B$3, resultados!$A$1:$ZZ$1, 0))</f>
        <v/>
      </c>
    </row>
    <row r="89">
      <c r="A89">
        <f>INDEX(resultados!$A$2:$ZZ$486, 83, MATCH($B$1, resultados!$A$1:$ZZ$1, 0))</f>
        <v/>
      </c>
      <c r="B89">
        <f>INDEX(resultados!$A$2:$ZZ$486, 83, MATCH($B$2, resultados!$A$1:$ZZ$1, 0))</f>
        <v/>
      </c>
      <c r="C89">
        <f>INDEX(resultados!$A$2:$ZZ$486, 83, MATCH($B$3, resultados!$A$1:$ZZ$1, 0))</f>
        <v/>
      </c>
    </row>
    <row r="90">
      <c r="A90">
        <f>INDEX(resultados!$A$2:$ZZ$486, 84, MATCH($B$1, resultados!$A$1:$ZZ$1, 0))</f>
        <v/>
      </c>
      <c r="B90">
        <f>INDEX(resultados!$A$2:$ZZ$486, 84, MATCH($B$2, resultados!$A$1:$ZZ$1, 0))</f>
        <v/>
      </c>
      <c r="C90">
        <f>INDEX(resultados!$A$2:$ZZ$486, 84, MATCH($B$3, resultados!$A$1:$ZZ$1, 0))</f>
        <v/>
      </c>
    </row>
    <row r="91">
      <c r="A91">
        <f>INDEX(resultados!$A$2:$ZZ$486, 85, MATCH($B$1, resultados!$A$1:$ZZ$1, 0))</f>
        <v/>
      </c>
      <c r="B91">
        <f>INDEX(resultados!$A$2:$ZZ$486, 85, MATCH($B$2, resultados!$A$1:$ZZ$1, 0))</f>
        <v/>
      </c>
      <c r="C91">
        <f>INDEX(resultados!$A$2:$ZZ$486, 85, MATCH($B$3, resultados!$A$1:$ZZ$1, 0))</f>
        <v/>
      </c>
    </row>
    <row r="92">
      <c r="A92">
        <f>INDEX(resultados!$A$2:$ZZ$486, 86, MATCH($B$1, resultados!$A$1:$ZZ$1, 0))</f>
        <v/>
      </c>
      <c r="B92">
        <f>INDEX(resultados!$A$2:$ZZ$486, 86, MATCH($B$2, resultados!$A$1:$ZZ$1, 0))</f>
        <v/>
      </c>
      <c r="C92">
        <f>INDEX(resultados!$A$2:$ZZ$486, 86, MATCH($B$3, resultados!$A$1:$ZZ$1, 0))</f>
        <v/>
      </c>
    </row>
    <row r="93">
      <c r="A93">
        <f>INDEX(resultados!$A$2:$ZZ$486, 87, MATCH($B$1, resultados!$A$1:$ZZ$1, 0))</f>
        <v/>
      </c>
      <c r="B93">
        <f>INDEX(resultados!$A$2:$ZZ$486, 87, MATCH($B$2, resultados!$A$1:$ZZ$1, 0))</f>
        <v/>
      </c>
      <c r="C93">
        <f>INDEX(resultados!$A$2:$ZZ$486, 87, MATCH($B$3, resultados!$A$1:$ZZ$1, 0))</f>
        <v/>
      </c>
    </row>
    <row r="94">
      <c r="A94">
        <f>INDEX(resultados!$A$2:$ZZ$486, 88, MATCH($B$1, resultados!$A$1:$ZZ$1, 0))</f>
        <v/>
      </c>
      <c r="B94">
        <f>INDEX(resultados!$A$2:$ZZ$486, 88, MATCH($B$2, resultados!$A$1:$ZZ$1, 0))</f>
        <v/>
      </c>
      <c r="C94">
        <f>INDEX(resultados!$A$2:$ZZ$486, 88, MATCH($B$3, resultados!$A$1:$ZZ$1, 0))</f>
        <v/>
      </c>
    </row>
    <row r="95">
      <c r="A95">
        <f>INDEX(resultados!$A$2:$ZZ$486, 89, MATCH($B$1, resultados!$A$1:$ZZ$1, 0))</f>
        <v/>
      </c>
      <c r="B95">
        <f>INDEX(resultados!$A$2:$ZZ$486, 89, MATCH($B$2, resultados!$A$1:$ZZ$1, 0))</f>
        <v/>
      </c>
      <c r="C95">
        <f>INDEX(resultados!$A$2:$ZZ$486, 89, MATCH($B$3, resultados!$A$1:$ZZ$1, 0))</f>
        <v/>
      </c>
    </row>
    <row r="96">
      <c r="A96">
        <f>INDEX(resultados!$A$2:$ZZ$486, 90, MATCH($B$1, resultados!$A$1:$ZZ$1, 0))</f>
        <v/>
      </c>
      <c r="B96">
        <f>INDEX(resultados!$A$2:$ZZ$486, 90, MATCH($B$2, resultados!$A$1:$ZZ$1, 0))</f>
        <v/>
      </c>
      <c r="C96">
        <f>INDEX(resultados!$A$2:$ZZ$486, 90, MATCH($B$3, resultados!$A$1:$ZZ$1, 0))</f>
        <v/>
      </c>
    </row>
    <row r="97">
      <c r="A97">
        <f>INDEX(resultados!$A$2:$ZZ$486, 91, MATCH($B$1, resultados!$A$1:$ZZ$1, 0))</f>
        <v/>
      </c>
      <c r="B97">
        <f>INDEX(resultados!$A$2:$ZZ$486, 91, MATCH($B$2, resultados!$A$1:$ZZ$1, 0))</f>
        <v/>
      </c>
      <c r="C97">
        <f>INDEX(resultados!$A$2:$ZZ$486, 91, MATCH($B$3, resultados!$A$1:$ZZ$1, 0))</f>
        <v/>
      </c>
    </row>
    <row r="98">
      <c r="A98">
        <f>INDEX(resultados!$A$2:$ZZ$486, 92, MATCH($B$1, resultados!$A$1:$ZZ$1, 0))</f>
        <v/>
      </c>
      <c r="B98">
        <f>INDEX(resultados!$A$2:$ZZ$486, 92, MATCH($B$2, resultados!$A$1:$ZZ$1, 0))</f>
        <v/>
      </c>
      <c r="C98">
        <f>INDEX(resultados!$A$2:$ZZ$486, 92, MATCH($B$3, resultados!$A$1:$ZZ$1, 0))</f>
        <v/>
      </c>
    </row>
    <row r="99">
      <c r="A99">
        <f>INDEX(resultados!$A$2:$ZZ$486, 93, MATCH($B$1, resultados!$A$1:$ZZ$1, 0))</f>
        <v/>
      </c>
      <c r="B99">
        <f>INDEX(resultados!$A$2:$ZZ$486, 93, MATCH($B$2, resultados!$A$1:$ZZ$1, 0))</f>
        <v/>
      </c>
      <c r="C99">
        <f>INDEX(resultados!$A$2:$ZZ$486, 93, MATCH($B$3, resultados!$A$1:$ZZ$1, 0))</f>
        <v/>
      </c>
    </row>
    <row r="100">
      <c r="A100">
        <f>INDEX(resultados!$A$2:$ZZ$486, 94, MATCH($B$1, resultados!$A$1:$ZZ$1, 0))</f>
        <v/>
      </c>
      <c r="B100">
        <f>INDEX(resultados!$A$2:$ZZ$486, 94, MATCH($B$2, resultados!$A$1:$ZZ$1, 0))</f>
        <v/>
      </c>
      <c r="C100">
        <f>INDEX(resultados!$A$2:$ZZ$486, 94, MATCH($B$3, resultados!$A$1:$ZZ$1, 0))</f>
        <v/>
      </c>
    </row>
    <row r="101">
      <c r="A101">
        <f>INDEX(resultados!$A$2:$ZZ$486, 95, MATCH($B$1, resultados!$A$1:$ZZ$1, 0))</f>
        <v/>
      </c>
      <c r="B101">
        <f>INDEX(resultados!$A$2:$ZZ$486, 95, MATCH($B$2, resultados!$A$1:$ZZ$1, 0))</f>
        <v/>
      </c>
      <c r="C101">
        <f>INDEX(resultados!$A$2:$ZZ$486, 95, MATCH($B$3, resultados!$A$1:$ZZ$1, 0))</f>
        <v/>
      </c>
    </row>
    <row r="102">
      <c r="A102">
        <f>INDEX(resultados!$A$2:$ZZ$486, 96, MATCH($B$1, resultados!$A$1:$ZZ$1, 0))</f>
        <v/>
      </c>
      <c r="B102">
        <f>INDEX(resultados!$A$2:$ZZ$486, 96, MATCH($B$2, resultados!$A$1:$ZZ$1, 0))</f>
        <v/>
      </c>
      <c r="C102">
        <f>INDEX(resultados!$A$2:$ZZ$486, 96, MATCH($B$3, resultados!$A$1:$ZZ$1, 0))</f>
        <v/>
      </c>
    </row>
    <row r="103">
      <c r="A103">
        <f>INDEX(resultados!$A$2:$ZZ$486, 97, MATCH($B$1, resultados!$A$1:$ZZ$1, 0))</f>
        <v/>
      </c>
      <c r="B103">
        <f>INDEX(resultados!$A$2:$ZZ$486, 97, MATCH($B$2, resultados!$A$1:$ZZ$1, 0))</f>
        <v/>
      </c>
      <c r="C103">
        <f>INDEX(resultados!$A$2:$ZZ$486, 97, MATCH($B$3, resultados!$A$1:$ZZ$1, 0))</f>
        <v/>
      </c>
    </row>
    <row r="104">
      <c r="A104">
        <f>INDEX(resultados!$A$2:$ZZ$486, 98, MATCH($B$1, resultados!$A$1:$ZZ$1, 0))</f>
        <v/>
      </c>
      <c r="B104">
        <f>INDEX(resultados!$A$2:$ZZ$486, 98, MATCH($B$2, resultados!$A$1:$ZZ$1, 0))</f>
        <v/>
      </c>
      <c r="C104">
        <f>INDEX(resultados!$A$2:$ZZ$486, 98, MATCH($B$3, resultados!$A$1:$ZZ$1, 0))</f>
        <v/>
      </c>
    </row>
    <row r="105">
      <c r="A105">
        <f>INDEX(resultados!$A$2:$ZZ$486, 99, MATCH($B$1, resultados!$A$1:$ZZ$1, 0))</f>
        <v/>
      </c>
      <c r="B105">
        <f>INDEX(resultados!$A$2:$ZZ$486, 99, MATCH($B$2, resultados!$A$1:$ZZ$1, 0))</f>
        <v/>
      </c>
      <c r="C105">
        <f>INDEX(resultados!$A$2:$ZZ$486, 99, MATCH($B$3, resultados!$A$1:$ZZ$1, 0))</f>
        <v/>
      </c>
    </row>
    <row r="106">
      <c r="A106">
        <f>INDEX(resultados!$A$2:$ZZ$486, 100, MATCH($B$1, resultados!$A$1:$ZZ$1, 0))</f>
        <v/>
      </c>
      <c r="B106">
        <f>INDEX(resultados!$A$2:$ZZ$486, 100, MATCH($B$2, resultados!$A$1:$ZZ$1, 0))</f>
        <v/>
      </c>
      <c r="C106">
        <f>INDEX(resultados!$A$2:$ZZ$486, 100, MATCH($B$3, resultados!$A$1:$ZZ$1, 0))</f>
        <v/>
      </c>
    </row>
    <row r="107">
      <c r="A107">
        <f>INDEX(resultados!$A$2:$ZZ$486, 101, MATCH($B$1, resultados!$A$1:$ZZ$1, 0))</f>
        <v/>
      </c>
      <c r="B107">
        <f>INDEX(resultados!$A$2:$ZZ$486, 101, MATCH($B$2, resultados!$A$1:$ZZ$1, 0))</f>
        <v/>
      </c>
      <c r="C107">
        <f>INDEX(resultados!$A$2:$ZZ$486, 101, MATCH($B$3, resultados!$A$1:$ZZ$1, 0))</f>
        <v/>
      </c>
    </row>
    <row r="108">
      <c r="A108">
        <f>INDEX(resultados!$A$2:$ZZ$486, 102, MATCH($B$1, resultados!$A$1:$ZZ$1, 0))</f>
        <v/>
      </c>
      <c r="B108">
        <f>INDEX(resultados!$A$2:$ZZ$486, 102, MATCH($B$2, resultados!$A$1:$ZZ$1, 0))</f>
        <v/>
      </c>
      <c r="C108">
        <f>INDEX(resultados!$A$2:$ZZ$486, 102, MATCH($B$3, resultados!$A$1:$ZZ$1, 0))</f>
        <v/>
      </c>
    </row>
    <row r="109">
      <c r="A109">
        <f>INDEX(resultados!$A$2:$ZZ$486, 103, MATCH($B$1, resultados!$A$1:$ZZ$1, 0))</f>
        <v/>
      </c>
      <c r="B109">
        <f>INDEX(resultados!$A$2:$ZZ$486, 103, MATCH($B$2, resultados!$A$1:$ZZ$1, 0))</f>
        <v/>
      </c>
      <c r="C109">
        <f>INDEX(resultados!$A$2:$ZZ$486, 103, MATCH($B$3, resultados!$A$1:$ZZ$1, 0))</f>
        <v/>
      </c>
    </row>
    <row r="110">
      <c r="A110">
        <f>INDEX(resultados!$A$2:$ZZ$486, 104, MATCH($B$1, resultados!$A$1:$ZZ$1, 0))</f>
        <v/>
      </c>
      <c r="B110">
        <f>INDEX(resultados!$A$2:$ZZ$486, 104, MATCH($B$2, resultados!$A$1:$ZZ$1, 0))</f>
        <v/>
      </c>
      <c r="C110">
        <f>INDEX(resultados!$A$2:$ZZ$486, 104, MATCH($B$3, resultados!$A$1:$ZZ$1, 0))</f>
        <v/>
      </c>
    </row>
    <row r="111">
      <c r="A111">
        <f>INDEX(resultados!$A$2:$ZZ$486, 105, MATCH($B$1, resultados!$A$1:$ZZ$1, 0))</f>
        <v/>
      </c>
      <c r="B111">
        <f>INDEX(resultados!$A$2:$ZZ$486, 105, MATCH($B$2, resultados!$A$1:$ZZ$1, 0))</f>
        <v/>
      </c>
      <c r="C111">
        <f>INDEX(resultados!$A$2:$ZZ$486, 105, MATCH($B$3, resultados!$A$1:$ZZ$1, 0))</f>
        <v/>
      </c>
    </row>
    <row r="112">
      <c r="A112">
        <f>INDEX(resultados!$A$2:$ZZ$486, 106, MATCH($B$1, resultados!$A$1:$ZZ$1, 0))</f>
        <v/>
      </c>
      <c r="B112">
        <f>INDEX(resultados!$A$2:$ZZ$486, 106, MATCH($B$2, resultados!$A$1:$ZZ$1, 0))</f>
        <v/>
      </c>
      <c r="C112">
        <f>INDEX(resultados!$A$2:$ZZ$486, 106, MATCH($B$3, resultados!$A$1:$ZZ$1, 0))</f>
        <v/>
      </c>
    </row>
    <row r="113">
      <c r="A113">
        <f>INDEX(resultados!$A$2:$ZZ$486, 107, MATCH($B$1, resultados!$A$1:$ZZ$1, 0))</f>
        <v/>
      </c>
      <c r="B113">
        <f>INDEX(resultados!$A$2:$ZZ$486, 107, MATCH($B$2, resultados!$A$1:$ZZ$1, 0))</f>
        <v/>
      </c>
      <c r="C113">
        <f>INDEX(resultados!$A$2:$ZZ$486, 107, MATCH($B$3, resultados!$A$1:$ZZ$1, 0))</f>
        <v/>
      </c>
    </row>
    <row r="114">
      <c r="A114">
        <f>INDEX(resultados!$A$2:$ZZ$486, 108, MATCH($B$1, resultados!$A$1:$ZZ$1, 0))</f>
        <v/>
      </c>
      <c r="B114">
        <f>INDEX(resultados!$A$2:$ZZ$486, 108, MATCH($B$2, resultados!$A$1:$ZZ$1, 0))</f>
        <v/>
      </c>
      <c r="C114">
        <f>INDEX(resultados!$A$2:$ZZ$486, 108, MATCH($B$3, resultados!$A$1:$ZZ$1, 0))</f>
        <v/>
      </c>
    </row>
    <row r="115">
      <c r="A115">
        <f>INDEX(resultados!$A$2:$ZZ$486, 109, MATCH($B$1, resultados!$A$1:$ZZ$1, 0))</f>
        <v/>
      </c>
      <c r="B115">
        <f>INDEX(resultados!$A$2:$ZZ$486, 109, MATCH($B$2, resultados!$A$1:$ZZ$1, 0))</f>
        <v/>
      </c>
      <c r="C115">
        <f>INDEX(resultados!$A$2:$ZZ$486, 109, MATCH($B$3, resultados!$A$1:$ZZ$1, 0))</f>
        <v/>
      </c>
    </row>
    <row r="116">
      <c r="A116">
        <f>INDEX(resultados!$A$2:$ZZ$486, 110, MATCH($B$1, resultados!$A$1:$ZZ$1, 0))</f>
        <v/>
      </c>
      <c r="B116">
        <f>INDEX(resultados!$A$2:$ZZ$486, 110, MATCH($B$2, resultados!$A$1:$ZZ$1, 0))</f>
        <v/>
      </c>
      <c r="C116">
        <f>INDEX(resultados!$A$2:$ZZ$486, 110, MATCH($B$3, resultados!$A$1:$ZZ$1, 0))</f>
        <v/>
      </c>
    </row>
    <row r="117">
      <c r="A117">
        <f>INDEX(resultados!$A$2:$ZZ$486, 111, MATCH($B$1, resultados!$A$1:$ZZ$1, 0))</f>
        <v/>
      </c>
      <c r="B117">
        <f>INDEX(resultados!$A$2:$ZZ$486, 111, MATCH($B$2, resultados!$A$1:$ZZ$1, 0))</f>
        <v/>
      </c>
      <c r="C117">
        <f>INDEX(resultados!$A$2:$ZZ$486, 111, MATCH($B$3, resultados!$A$1:$ZZ$1, 0))</f>
        <v/>
      </c>
    </row>
    <row r="118">
      <c r="A118">
        <f>INDEX(resultados!$A$2:$ZZ$486, 112, MATCH($B$1, resultados!$A$1:$ZZ$1, 0))</f>
        <v/>
      </c>
      <c r="B118">
        <f>INDEX(resultados!$A$2:$ZZ$486, 112, MATCH($B$2, resultados!$A$1:$ZZ$1, 0))</f>
        <v/>
      </c>
      <c r="C118">
        <f>INDEX(resultados!$A$2:$ZZ$486, 112, MATCH($B$3, resultados!$A$1:$ZZ$1, 0))</f>
        <v/>
      </c>
    </row>
    <row r="119">
      <c r="A119">
        <f>INDEX(resultados!$A$2:$ZZ$486, 113, MATCH($B$1, resultados!$A$1:$ZZ$1, 0))</f>
        <v/>
      </c>
      <c r="B119">
        <f>INDEX(resultados!$A$2:$ZZ$486, 113, MATCH($B$2, resultados!$A$1:$ZZ$1, 0))</f>
        <v/>
      </c>
      <c r="C119">
        <f>INDEX(resultados!$A$2:$ZZ$486, 113, MATCH($B$3, resultados!$A$1:$ZZ$1, 0))</f>
        <v/>
      </c>
    </row>
    <row r="120">
      <c r="A120">
        <f>INDEX(resultados!$A$2:$ZZ$486, 114, MATCH($B$1, resultados!$A$1:$ZZ$1, 0))</f>
        <v/>
      </c>
      <c r="B120">
        <f>INDEX(resultados!$A$2:$ZZ$486, 114, MATCH($B$2, resultados!$A$1:$ZZ$1, 0))</f>
        <v/>
      </c>
      <c r="C120">
        <f>INDEX(resultados!$A$2:$ZZ$486, 114, MATCH($B$3, resultados!$A$1:$ZZ$1, 0))</f>
        <v/>
      </c>
    </row>
    <row r="121">
      <c r="A121">
        <f>INDEX(resultados!$A$2:$ZZ$486, 115, MATCH($B$1, resultados!$A$1:$ZZ$1, 0))</f>
        <v/>
      </c>
      <c r="B121">
        <f>INDEX(resultados!$A$2:$ZZ$486, 115, MATCH($B$2, resultados!$A$1:$ZZ$1, 0))</f>
        <v/>
      </c>
      <c r="C121">
        <f>INDEX(resultados!$A$2:$ZZ$486, 115, MATCH($B$3, resultados!$A$1:$ZZ$1, 0))</f>
        <v/>
      </c>
    </row>
    <row r="122">
      <c r="A122">
        <f>INDEX(resultados!$A$2:$ZZ$486, 116, MATCH($B$1, resultados!$A$1:$ZZ$1, 0))</f>
        <v/>
      </c>
      <c r="B122">
        <f>INDEX(resultados!$A$2:$ZZ$486, 116, MATCH($B$2, resultados!$A$1:$ZZ$1, 0))</f>
        <v/>
      </c>
      <c r="C122">
        <f>INDEX(resultados!$A$2:$ZZ$486, 116, MATCH($B$3, resultados!$A$1:$ZZ$1, 0))</f>
        <v/>
      </c>
    </row>
    <row r="123">
      <c r="A123">
        <f>INDEX(resultados!$A$2:$ZZ$486, 117, MATCH($B$1, resultados!$A$1:$ZZ$1, 0))</f>
        <v/>
      </c>
      <c r="B123">
        <f>INDEX(resultados!$A$2:$ZZ$486, 117, MATCH($B$2, resultados!$A$1:$ZZ$1, 0))</f>
        <v/>
      </c>
      <c r="C123">
        <f>INDEX(resultados!$A$2:$ZZ$486, 117, MATCH($B$3, resultados!$A$1:$ZZ$1, 0))</f>
        <v/>
      </c>
    </row>
    <row r="124">
      <c r="A124">
        <f>INDEX(resultados!$A$2:$ZZ$486, 118, MATCH($B$1, resultados!$A$1:$ZZ$1, 0))</f>
        <v/>
      </c>
      <c r="B124">
        <f>INDEX(resultados!$A$2:$ZZ$486, 118, MATCH($B$2, resultados!$A$1:$ZZ$1, 0))</f>
        <v/>
      </c>
      <c r="C124">
        <f>INDEX(resultados!$A$2:$ZZ$486, 118, MATCH($B$3, resultados!$A$1:$ZZ$1, 0))</f>
        <v/>
      </c>
    </row>
    <row r="125">
      <c r="A125">
        <f>INDEX(resultados!$A$2:$ZZ$486, 119, MATCH($B$1, resultados!$A$1:$ZZ$1, 0))</f>
        <v/>
      </c>
      <c r="B125">
        <f>INDEX(resultados!$A$2:$ZZ$486, 119, MATCH($B$2, resultados!$A$1:$ZZ$1, 0))</f>
        <v/>
      </c>
      <c r="C125">
        <f>INDEX(resultados!$A$2:$ZZ$486, 119, MATCH($B$3, resultados!$A$1:$ZZ$1, 0))</f>
        <v/>
      </c>
    </row>
    <row r="126">
      <c r="A126">
        <f>INDEX(resultados!$A$2:$ZZ$486, 120, MATCH($B$1, resultados!$A$1:$ZZ$1, 0))</f>
        <v/>
      </c>
      <c r="B126">
        <f>INDEX(resultados!$A$2:$ZZ$486, 120, MATCH($B$2, resultados!$A$1:$ZZ$1, 0))</f>
        <v/>
      </c>
      <c r="C126">
        <f>INDEX(resultados!$A$2:$ZZ$486, 120, MATCH($B$3, resultados!$A$1:$ZZ$1, 0))</f>
        <v/>
      </c>
    </row>
    <row r="127">
      <c r="A127">
        <f>INDEX(resultados!$A$2:$ZZ$486, 121, MATCH($B$1, resultados!$A$1:$ZZ$1, 0))</f>
        <v/>
      </c>
      <c r="B127">
        <f>INDEX(resultados!$A$2:$ZZ$486, 121, MATCH($B$2, resultados!$A$1:$ZZ$1, 0))</f>
        <v/>
      </c>
      <c r="C127">
        <f>INDEX(resultados!$A$2:$ZZ$486, 121, MATCH($B$3, resultados!$A$1:$ZZ$1, 0))</f>
        <v/>
      </c>
    </row>
    <row r="128">
      <c r="A128">
        <f>INDEX(resultados!$A$2:$ZZ$486, 122, MATCH($B$1, resultados!$A$1:$ZZ$1, 0))</f>
        <v/>
      </c>
      <c r="B128">
        <f>INDEX(resultados!$A$2:$ZZ$486, 122, MATCH($B$2, resultados!$A$1:$ZZ$1, 0))</f>
        <v/>
      </c>
      <c r="C128">
        <f>INDEX(resultados!$A$2:$ZZ$486, 122, MATCH($B$3, resultados!$A$1:$ZZ$1, 0))</f>
        <v/>
      </c>
    </row>
    <row r="129">
      <c r="A129">
        <f>INDEX(resultados!$A$2:$ZZ$486, 123, MATCH($B$1, resultados!$A$1:$ZZ$1, 0))</f>
        <v/>
      </c>
      <c r="B129">
        <f>INDEX(resultados!$A$2:$ZZ$486, 123, MATCH($B$2, resultados!$A$1:$ZZ$1, 0))</f>
        <v/>
      </c>
      <c r="C129">
        <f>INDEX(resultados!$A$2:$ZZ$486, 123, MATCH($B$3, resultados!$A$1:$ZZ$1, 0))</f>
        <v/>
      </c>
    </row>
    <row r="130">
      <c r="A130">
        <f>INDEX(resultados!$A$2:$ZZ$486, 124, MATCH($B$1, resultados!$A$1:$ZZ$1, 0))</f>
        <v/>
      </c>
      <c r="B130">
        <f>INDEX(resultados!$A$2:$ZZ$486, 124, MATCH($B$2, resultados!$A$1:$ZZ$1, 0))</f>
        <v/>
      </c>
      <c r="C130">
        <f>INDEX(resultados!$A$2:$ZZ$486, 124, MATCH($B$3, resultados!$A$1:$ZZ$1, 0))</f>
        <v/>
      </c>
    </row>
    <row r="131">
      <c r="A131">
        <f>INDEX(resultados!$A$2:$ZZ$486, 125, MATCH($B$1, resultados!$A$1:$ZZ$1, 0))</f>
        <v/>
      </c>
      <c r="B131">
        <f>INDEX(resultados!$A$2:$ZZ$486, 125, MATCH($B$2, resultados!$A$1:$ZZ$1, 0))</f>
        <v/>
      </c>
      <c r="C131">
        <f>INDEX(resultados!$A$2:$ZZ$486, 125, MATCH($B$3, resultados!$A$1:$ZZ$1, 0))</f>
        <v/>
      </c>
    </row>
    <row r="132">
      <c r="A132">
        <f>INDEX(resultados!$A$2:$ZZ$486, 126, MATCH($B$1, resultados!$A$1:$ZZ$1, 0))</f>
        <v/>
      </c>
      <c r="B132">
        <f>INDEX(resultados!$A$2:$ZZ$486, 126, MATCH($B$2, resultados!$A$1:$ZZ$1, 0))</f>
        <v/>
      </c>
      <c r="C132">
        <f>INDEX(resultados!$A$2:$ZZ$486, 126, MATCH($B$3, resultados!$A$1:$ZZ$1, 0))</f>
        <v/>
      </c>
    </row>
    <row r="133">
      <c r="A133">
        <f>INDEX(resultados!$A$2:$ZZ$486, 127, MATCH($B$1, resultados!$A$1:$ZZ$1, 0))</f>
        <v/>
      </c>
      <c r="B133">
        <f>INDEX(resultados!$A$2:$ZZ$486, 127, MATCH($B$2, resultados!$A$1:$ZZ$1, 0))</f>
        <v/>
      </c>
      <c r="C133">
        <f>INDEX(resultados!$A$2:$ZZ$486, 127, MATCH($B$3, resultados!$A$1:$ZZ$1, 0))</f>
        <v/>
      </c>
    </row>
    <row r="134">
      <c r="A134">
        <f>INDEX(resultados!$A$2:$ZZ$486, 128, MATCH($B$1, resultados!$A$1:$ZZ$1, 0))</f>
        <v/>
      </c>
      <c r="B134">
        <f>INDEX(resultados!$A$2:$ZZ$486, 128, MATCH($B$2, resultados!$A$1:$ZZ$1, 0))</f>
        <v/>
      </c>
      <c r="C134">
        <f>INDEX(resultados!$A$2:$ZZ$486, 128, MATCH($B$3, resultados!$A$1:$ZZ$1, 0))</f>
        <v/>
      </c>
    </row>
    <row r="135">
      <c r="A135">
        <f>INDEX(resultados!$A$2:$ZZ$486, 129, MATCH($B$1, resultados!$A$1:$ZZ$1, 0))</f>
        <v/>
      </c>
      <c r="B135">
        <f>INDEX(resultados!$A$2:$ZZ$486, 129, MATCH($B$2, resultados!$A$1:$ZZ$1, 0))</f>
        <v/>
      </c>
      <c r="C135">
        <f>INDEX(resultados!$A$2:$ZZ$486, 129, MATCH($B$3, resultados!$A$1:$ZZ$1, 0))</f>
        <v/>
      </c>
    </row>
    <row r="136">
      <c r="A136">
        <f>INDEX(resultados!$A$2:$ZZ$486, 130, MATCH($B$1, resultados!$A$1:$ZZ$1, 0))</f>
        <v/>
      </c>
      <c r="B136">
        <f>INDEX(resultados!$A$2:$ZZ$486, 130, MATCH($B$2, resultados!$A$1:$ZZ$1, 0))</f>
        <v/>
      </c>
      <c r="C136">
        <f>INDEX(resultados!$A$2:$ZZ$486, 130, MATCH($B$3, resultados!$A$1:$ZZ$1, 0))</f>
        <v/>
      </c>
    </row>
    <row r="137">
      <c r="A137">
        <f>INDEX(resultados!$A$2:$ZZ$486, 131, MATCH($B$1, resultados!$A$1:$ZZ$1, 0))</f>
        <v/>
      </c>
      <c r="B137">
        <f>INDEX(resultados!$A$2:$ZZ$486, 131, MATCH($B$2, resultados!$A$1:$ZZ$1, 0))</f>
        <v/>
      </c>
      <c r="C137">
        <f>INDEX(resultados!$A$2:$ZZ$486, 131, MATCH($B$3, resultados!$A$1:$ZZ$1, 0))</f>
        <v/>
      </c>
    </row>
    <row r="138">
      <c r="A138">
        <f>INDEX(resultados!$A$2:$ZZ$486, 132, MATCH($B$1, resultados!$A$1:$ZZ$1, 0))</f>
        <v/>
      </c>
      <c r="B138">
        <f>INDEX(resultados!$A$2:$ZZ$486, 132, MATCH($B$2, resultados!$A$1:$ZZ$1, 0))</f>
        <v/>
      </c>
      <c r="C138">
        <f>INDEX(resultados!$A$2:$ZZ$486, 132, MATCH($B$3, resultados!$A$1:$ZZ$1, 0))</f>
        <v/>
      </c>
    </row>
    <row r="139">
      <c r="A139">
        <f>INDEX(resultados!$A$2:$ZZ$486, 133, MATCH($B$1, resultados!$A$1:$ZZ$1, 0))</f>
        <v/>
      </c>
      <c r="B139">
        <f>INDEX(resultados!$A$2:$ZZ$486, 133, MATCH($B$2, resultados!$A$1:$ZZ$1, 0))</f>
        <v/>
      </c>
      <c r="C139">
        <f>INDEX(resultados!$A$2:$ZZ$486, 133, MATCH($B$3, resultados!$A$1:$ZZ$1, 0))</f>
        <v/>
      </c>
    </row>
    <row r="140">
      <c r="A140">
        <f>INDEX(resultados!$A$2:$ZZ$486, 134, MATCH($B$1, resultados!$A$1:$ZZ$1, 0))</f>
        <v/>
      </c>
      <c r="B140">
        <f>INDEX(resultados!$A$2:$ZZ$486, 134, MATCH($B$2, resultados!$A$1:$ZZ$1, 0))</f>
        <v/>
      </c>
      <c r="C140">
        <f>INDEX(resultados!$A$2:$ZZ$486, 134, MATCH($B$3, resultados!$A$1:$ZZ$1, 0))</f>
        <v/>
      </c>
    </row>
    <row r="141">
      <c r="A141">
        <f>INDEX(resultados!$A$2:$ZZ$486, 135, MATCH($B$1, resultados!$A$1:$ZZ$1, 0))</f>
        <v/>
      </c>
      <c r="B141">
        <f>INDEX(resultados!$A$2:$ZZ$486, 135, MATCH($B$2, resultados!$A$1:$ZZ$1, 0))</f>
        <v/>
      </c>
      <c r="C141">
        <f>INDEX(resultados!$A$2:$ZZ$486, 135, MATCH($B$3, resultados!$A$1:$ZZ$1, 0))</f>
        <v/>
      </c>
    </row>
    <row r="142">
      <c r="A142">
        <f>INDEX(resultados!$A$2:$ZZ$486, 136, MATCH($B$1, resultados!$A$1:$ZZ$1, 0))</f>
        <v/>
      </c>
      <c r="B142">
        <f>INDEX(resultados!$A$2:$ZZ$486, 136, MATCH($B$2, resultados!$A$1:$ZZ$1, 0))</f>
        <v/>
      </c>
      <c r="C142">
        <f>INDEX(resultados!$A$2:$ZZ$486, 136, MATCH($B$3, resultados!$A$1:$ZZ$1, 0))</f>
        <v/>
      </c>
    </row>
    <row r="143">
      <c r="A143">
        <f>INDEX(resultados!$A$2:$ZZ$486, 137, MATCH($B$1, resultados!$A$1:$ZZ$1, 0))</f>
        <v/>
      </c>
      <c r="B143">
        <f>INDEX(resultados!$A$2:$ZZ$486, 137, MATCH($B$2, resultados!$A$1:$ZZ$1, 0))</f>
        <v/>
      </c>
      <c r="C143">
        <f>INDEX(resultados!$A$2:$ZZ$486, 137, MATCH($B$3, resultados!$A$1:$ZZ$1, 0))</f>
        <v/>
      </c>
    </row>
    <row r="144">
      <c r="A144">
        <f>INDEX(resultados!$A$2:$ZZ$486, 138, MATCH($B$1, resultados!$A$1:$ZZ$1, 0))</f>
        <v/>
      </c>
      <c r="B144">
        <f>INDEX(resultados!$A$2:$ZZ$486, 138, MATCH($B$2, resultados!$A$1:$ZZ$1, 0))</f>
        <v/>
      </c>
      <c r="C144">
        <f>INDEX(resultados!$A$2:$ZZ$486, 138, MATCH($B$3, resultados!$A$1:$ZZ$1, 0))</f>
        <v/>
      </c>
    </row>
    <row r="145">
      <c r="A145">
        <f>INDEX(resultados!$A$2:$ZZ$486, 139, MATCH($B$1, resultados!$A$1:$ZZ$1, 0))</f>
        <v/>
      </c>
      <c r="B145">
        <f>INDEX(resultados!$A$2:$ZZ$486, 139, MATCH($B$2, resultados!$A$1:$ZZ$1, 0))</f>
        <v/>
      </c>
      <c r="C145">
        <f>INDEX(resultados!$A$2:$ZZ$486, 139, MATCH($B$3, resultados!$A$1:$ZZ$1, 0))</f>
        <v/>
      </c>
    </row>
    <row r="146">
      <c r="A146">
        <f>INDEX(resultados!$A$2:$ZZ$486, 140, MATCH($B$1, resultados!$A$1:$ZZ$1, 0))</f>
        <v/>
      </c>
      <c r="B146">
        <f>INDEX(resultados!$A$2:$ZZ$486, 140, MATCH($B$2, resultados!$A$1:$ZZ$1, 0))</f>
        <v/>
      </c>
      <c r="C146">
        <f>INDEX(resultados!$A$2:$ZZ$486, 140, MATCH($B$3, resultados!$A$1:$ZZ$1, 0))</f>
        <v/>
      </c>
    </row>
    <row r="147">
      <c r="A147">
        <f>INDEX(resultados!$A$2:$ZZ$486, 141, MATCH($B$1, resultados!$A$1:$ZZ$1, 0))</f>
        <v/>
      </c>
      <c r="B147">
        <f>INDEX(resultados!$A$2:$ZZ$486, 141, MATCH($B$2, resultados!$A$1:$ZZ$1, 0))</f>
        <v/>
      </c>
      <c r="C147">
        <f>INDEX(resultados!$A$2:$ZZ$486, 141, MATCH($B$3, resultados!$A$1:$ZZ$1, 0))</f>
        <v/>
      </c>
    </row>
    <row r="148">
      <c r="A148">
        <f>INDEX(resultados!$A$2:$ZZ$486, 142, MATCH($B$1, resultados!$A$1:$ZZ$1, 0))</f>
        <v/>
      </c>
      <c r="B148">
        <f>INDEX(resultados!$A$2:$ZZ$486, 142, MATCH($B$2, resultados!$A$1:$ZZ$1, 0))</f>
        <v/>
      </c>
      <c r="C148">
        <f>INDEX(resultados!$A$2:$ZZ$486, 142, MATCH($B$3, resultados!$A$1:$ZZ$1, 0))</f>
        <v/>
      </c>
    </row>
    <row r="149">
      <c r="A149">
        <f>INDEX(resultados!$A$2:$ZZ$486, 143, MATCH($B$1, resultados!$A$1:$ZZ$1, 0))</f>
        <v/>
      </c>
      <c r="B149">
        <f>INDEX(resultados!$A$2:$ZZ$486, 143, MATCH($B$2, resultados!$A$1:$ZZ$1, 0))</f>
        <v/>
      </c>
      <c r="C149">
        <f>INDEX(resultados!$A$2:$ZZ$486, 143, MATCH($B$3, resultados!$A$1:$ZZ$1, 0))</f>
        <v/>
      </c>
    </row>
    <row r="150">
      <c r="A150">
        <f>INDEX(resultados!$A$2:$ZZ$486, 144, MATCH($B$1, resultados!$A$1:$ZZ$1, 0))</f>
        <v/>
      </c>
      <c r="B150">
        <f>INDEX(resultados!$A$2:$ZZ$486, 144, MATCH($B$2, resultados!$A$1:$ZZ$1, 0))</f>
        <v/>
      </c>
      <c r="C150">
        <f>INDEX(resultados!$A$2:$ZZ$486, 144, MATCH($B$3, resultados!$A$1:$ZZ$1, 0))</f>
        <v/>
      </c>
    </row>
    <row r="151">
      <c r="A151">
        <f>INDEX(resultados!$A$2:$ZZ$486, 145, MATCH($B$1, resultados!$A$1:$ZZ$1, 0))</f>
        <v/>
      </c>
      <c r="B151">
        <f>INDEX(resultados!$A$2:$ZZ$486, 145, MATCH($B$2, resultados!$A$1:$ZZ$1, 0))</f>
        <v/>
      </c>
      <c r="C151">
        <f>INDEX(resultados!$A$2:$ZZ$486, 145, MATCH($B$3, resultados!$A$1:$ZZ$1, 0))</f>
        <v/>
      </c>
    </row>
    <row r="152">
      <c r="A152">
        <f>INDEX(resultados!$A$2:$ZZ$486, 146, MATCH($B$1, resultados!$A$1:$ZZ$1, 0))</f>
        <v/>
      </c>
      <c r="B152">
        <f>INDEX(resultados!$A$2:$ZZ$486, 146, MATCH($B$2, resultados!$A$1:$ZZ$1, 0))</f>
        <v/>
      </c>
      <c r="C152">
        <f>INDEX(resultados!$A$2:$ZZ$486, 146, MATCH($B$3, resultados!$A$1:$ZZ$1, 0))</f>
        <v/>
      </c>
    </row>
    <row r="153">
      <c r="A153">
        <f>INDEX(resultados!$A$2:$ZZ$486, 147, MATCH($B$1, resultados!$A$1:$ZZ$1, 0))</f>
        <v/>
      </c>
      <c r="B153">
        <f>INDEX(resultados!$A$2:$ZZ$486, 147, MATCH($B$2, resultados!$A$1:$ZZ$1, 0))</f>
        <v/>
      </c>
      <c r="C153">
        <f>INDEX(resultados!$A$2:$ZZ$486, 147, MATCH($B$3, resultados!$A$1:$ZZ$1, 0))</f>
        <v/>
      </c>
    </row>
    <row r="154">
      <c r="A154">
        <f>INDEX(resultados!$A$2:$ZZ$486, 148, MATCH($B$1, resultados!$A$1:$ZZ$1, 0))</f>
        <v/>
      </c>
      <c r="B154">
        <f>INDEX(resultados!$A$2:$ZZ$486, 148, MATCH($B$2, resultados!$A$1:$ZZ$1, 0))</f>
        <v/>
      </c>
      <c r="C154">
        <f>INDEX(resultados!$A$2:$ZZ$486, 148, MATCH($B$3, resultados!$A$1:$ZZ$1, 0))</f>
        <v/>
      </c>
    </row>
    <row r="155">
      <c r="A155">
        <f>INDEX(resultados!$A$2:$ZZ$486, 149, MATCH($B$1, resultados!$A$1:$ZZ$1, 0))</f>
        <v/>
      </c>
      <c r="B155">
        <f>INDEX(resultados!$A$2:$ZZ$486, 149, MATCH($B$2, resultados!$A$1:$ZZ$1, 0))</f>
        <v/>
      </c>
      <c r="C155">
        <f>INDEX(resultados!$A$2:$ZZ$486, 149, MATCH($B$3, resultados!$A$1:$ZZ$1, 0))</f>
        <v/>
      </c>
    </row>
    <row r="156">
      <c r="A156">
        <f>INDEX(resultados!$A$2:$ZZ$486, 150, MATCH($B$1, resultados!$A$1:$ZZ$1, 0))</f>
        <v/>
      </c>
      <c r="B156">
        <f>INDEX(resultados!$A$2:$ZZ$486, 150, MATCH($B$2, resultados!$A$1:$ZZ$1, 0))</f>
        <v/>
      </c>
      <c r="C156">
        <f>INDEX(resultados!$A$2:$ZZ$486, 150, MATCH($B$3, resultados!$A$1:$ZZ$1, 0))</f>
        <v/>
      </c>
    </row>
    <row r="157">
      <c r="A157">
        <f>INDEX(resultados!$A$2:$ZZ$486, 151, MATCH($B$1, resultados!$A$1:$ZZ$1, 0))</f>
        <v/>
      </c>
      <c r="B157">
        <f>INDEX(resultados!$A$2:$ZZ$486, 151, MATCH($B$2, resultados!$A$1:$ZZ$1, 0))</f>
        <v/>
      </c>
      <c r="C157">
        <f>INDEX(resultados!$A$2:$ZZ$486, 151, MATCH($B$3, resultados!$A$1:$ZZ$1, 0))</f>
        <v/>
      </c>
    </row>
    <row r="158">
      <c r="A158">
        <f>INDEX(resultados!$A$2:$ZZ$486, 152, MATCH($B$1, resultados!$A$1:$ZZ$1, 0))</f>
        <v/>
      </c>
      <c r="B158">
        <f>INDEX(resultados!$A$2:$ZZ$486, 152, MATCH($B$2, resultados!$A$1:$ZZ$1, 0))</f>
        <v/>
      </c>
      <c r="C158">
        <f>INDEX(resultados!$A$2:$ZZ$486, 152, MATCH($B$3, resultados!$A$1:$ZZ$1, 0))</f>
        <v/>
      </c>
    </row>
    <row r="159">
      <c r="A159">
        <f>INDEX(resultados!$A$2:$ZZ$486, 153, MATCH($B$1, resultados!$A$1:$ZZ$1, 0))</f>
        <v/>
      </c>
      <c r="B159">
        <f>INDEX(resultados!$A$2:$ZZ$486, 153, MATCH($B$2, resultados!$A$1:$ZZ$1, 0))</f>
        <v/>
      </c>
      <c r="C159">
        <f>INDEX(resultados!$A$2:$ZZ$486, 153, MATCH($B$3, resultados!$A$1:$ZZ$1, 0))</f>
        <v/>
      </c>
    </row>
    <row r="160">
      <c r="A160">
        <f>INDEX(resultados!$A$2:$ZZ$486, 154, MATCH($B$1, resultados!$A$1:$ZZ$1, 0))</f>
        <v/>
      </c>
      <c r="B160">
        <f>INDEX(resultados!$A$2:$ZZ$486, 154, MATCH($B$2, resultados!$A$1:$ZZ$1, 0))</f>
        <v/>
      </c>
      <c r="C160">
        <f>INDEX(resultados!$A$2:$ZZ$486, 154, MATCH($B$3, resultados!$A$1:$ZZ$1, 0))</f>
        <v/>
      </c>
    </row>
    <row r="161">
      <c r="A161">
        <f>INDEX(resultados!$A$2:$ZZ$486, 155, MATCH($B$1, resultados!$A$1:$ZZ$1, 0))</f>
        <v/>
      </c>
      <c r="B161">
        <f>INDEX(resultados!$A$2:$ZZ$486, 155, MATCH($B$2, resultados!$A$1:$ZZ$1, 0))</f>
        <v/>
      </c>
      <c r="C161">
        <f>INDEX(resultados!$A$2:$ZZ$486, 155, MATCH($B$3, resultados!$A$1:$ZZ$1, 0))</f>
        <v/>
      </c>
    </row>
    <row r="162">
      <c r="A162">
        <f>INDEX(resultados!$A$2:$ZZ$486, 156, MATCH($B$1, resultados!$A$1:$ZZ$1, 0))</f>
        <v/>
      </c>
      <c r="B162">
        <f>INDEX(resultados!$A$2:$ZZ$486, 156, MATCH($B$2, resultados!$A$1:$ZZ$1, 0))</f>
        <v/>
      </c>
      <c r="C162">
        <f>INDEX(resultados!$A$2:$ZZ$486, 156, MATCH($B$3, resultados!$A$1:$ZZ$1, 0))</f>
        <v/>
      </c>
    </row>
    <row r="163">
      <c r="A163">
        <f>INDEX(resultados!$A$2:$ZZ$486, 157, MATCH($B$1, resultados!$A$1:$ZZ$1, 0))</f>
        <v/>
      </c>
      <c r="B163">
        <f>INDEX(resultados!$A$2:$ZZ$486, 157, MATCH($B$2, resultados!$A$1:$ZZ$1, 0))</f>
        <v/>
      </c>
      <c r="C163">
        <f>INDEX(resultados!$A$2:$ZZ$486, 157, MATCH($B$3, resultados!$A$1:$ZZ$1, 0))</f>
        <v/>
      </c>
    </row>
    <row r="164">
      <c r="A164">
        <f>INDEX(resultados!$A$2:$ZZ$486, 158, MATCH($B$1, resultados!$A$1:$ZZ$1, 0))</f>
        <v/>
      </c>
      <c r="B164">
        <f>INDEX(resultados!$A$2:$ZZ$486, 158, MATCH($B$2, resultados!$A$1:$ZZ$1, 0))</f>
        <v/>
      </c>
      <c r="C164">
        <f>INDEX(resultados!$A$2:$ZZ$486, 158, MATCH($B$3, resultados!$A$1:$ZZ$1, 0))</f>
        <v/>
      </c>
    </row>
    <row r="165">
      <c r="A165">
        <f>INDEX(resultados!$A$2:$ZZ$486, 159, MATCH($B$1, resultados!$A$1:$ZZ$1, 0))</f>
        <v/>
      </c>
      <c r="B165">
        <f>INDEX(resultados!$A$2:$ZZ$486, 159, MATCH($B$2, resultados!$A$1:$ZZ$1, 0))</f>
        <v/>
      </c>
      <c r="C165">
        <f>INDEX(resultados!$A$2:$ZZ$486, 159, MATCH($B$3, resultados!$A$1:$ZZ$1, 0))</f>
        <v/>
      </c>
    </row>
    <row r="166">
      <c r="A166">
        <f>INDEX(resultados!$A$2:$ZZ$486, 160, MATCH($B$1, resultados!$A$1:$ZZ$1, 0))</f>
        <v/>
      </c>
      <c r="B166">
        <f>INDEX(resultados!$A$2:$ZZ$486, 160, MATCH($B$2, resultados!$A$1:$ZZ$1, 0))</f>
        <v/>
      </c>
      <c r="C166">
        <f>INDEX(resultados!$A$2:$ZZ$486, 160, MATCH($B$3, resultados!$A$1:$ZZ$1, 0))</f>
        <v/>
      </c>
    </row>
    <row r="167">
      <c r="A167">
        <f>INDEX(resultados!$A$2:$ZZ$486, 161, MATCH($B$1, resultados!$A$1:$ZZ$1, 0))</f>
        <v/>
      </c>
      <c r="B167">
        <f>INDEX(resultados!$A$2:$ZZ$486, 161, MATCH($B$2, resultados!$A$1:$ZZ$1, 0))</f>
        <v/>
      </c>
      <c r="C167">
        <f>INDEX(resultados!$A$2:$ZZ$486, 161, MATCH($B$3, resultados!$A$1:$ZZ$1, 0))</f>
        <v/>
      </c>
    </row>
    <row r="168">
      <c r="A168">
        <f>INDEX(resultados!$A$2:$ZZ$486, 162, MATCH($B$1, resultados!$A$1:$ZZ$1, 0))</f>
        <v/>
      </c>
      <c r="B168">
        <f>INDEX(resultados!$A$2:$ZZ$486, 162, MATCH($B$2, resultados!$A$1:$ZZ$1, 0))</f>
        <v/>
      </c>
      <c r="C168">
        <f>INDEX(resultados!$A$2:$ZZ$486, 162, MATCH($B$3, resultados!$A$1:$ZZ$1, 0))</f>
        <v/>
      </c>
    </row>
    <row r="169">
      <c r="A169">
        <f>INDEX(resultados!$A$2:$ZZ$486, 163, MATCH($B$1, resultados!$A$1:$ZZ$1, 0))</f>
        <v/>
      </c>
      <c r="B169">
        <f>INDEX(resultados!$A$2:$ZZ$486, 163, MATCH($B$2, resultados!$A$1:$ZZ$1, 0))</f>
        <v/>
      </c>
      <c r="C169">
        <f>INDEX(resultados!$A$2:$ZZ$486, 163, MATCH($B$3, resultados!$A$1:$ZZ$1, 0))</f>
        <v/>
      </c>
    </row>
    <row r="170">
      <c r="A170">
        <f>INDEX(resultados!$A$2:$ZZ$486, 164, MATCH($B$1, resultados!$A$1:$ZZ$1, 0))</f>
        <v/>
      </c>
      <c r="B170">
        <f>INDEX(resultados!$A$2:$ZZ$486, 164, MATCH($B$2, resultados!$A$1:$ZZ$1, 0))</f>
        <v/>
      </c>
      <c r="C170">
        <f>INDEX(resultados!$A$2:$ZZ$486, 164, MATCH($B$3, resultados!$A$1:$ZZ$1, 0))</f>
        <v/>
      </c>
    </row>
    <row r="171">
      <c r="A171">
        <f>INDEX(resultados!$A$2:$ZZ$486, 165, MATCH($B$1, resultados!$A$1:$ZZ$1, 0))</f>
        <v/>
      </c>
      <c r="B171">
        <f>INDEX(resultados!$A$2:$ZZ$486, 165, MATCH($B$2, resultados!$A$1:$ZZ$1, 0))</f>
        <v/>
      </c>
      <c r="C171">
        <f>INDEX(resultados!$A$2:$ZZ$486, 165, MATCH($B$3, resultados!$A$1:$ZZ$1, 0))</f>
        <v/>
      </c>
    </row>
    <row r="172">
      <c r="A172">
        <f>INDEX(resultados!$A$2:$ZZ$486, 166, MATCH($B$1, resultados!$A$1:$ZZ$1, 0))</f>
        <v/>
      </c>
      <c r="B172">
        <f>INDEX(resultados!$A$2:$ZZ$486, 166, MATCH($B$2, resultados!$A$1:$ZZ$1, 0))</f>
        <v/>
      </c>
      <c r="C172">
        <f>INDEX(resultados!$A$2:$ZZ$486, 166, MATCH($B$3, resultados!$A$1:$ZZ$1, 0))</f>
        <v/>
      </c>
    </row>
    <row r="173">
      <c r="A173">
        <f>INDEX(resultados!$A$2:$ZZ$486, 167, MATCH($B$1, resultados!$A$1:$ZZ$1, 0))</f>
        <v/>
      </c>
      <c r="B173">
        <f>INDEX(resultados!$A$2:$ZZ$486, 167, MATCH($B$2, resultados!$A$1:$ZZ$1, 0))</f>
        <v/>
      </c>
      <c r="C173">
        <f>INDEX(resultados!$A$2:$ZZ$486, 167, MATCH($B$3, resultados!$A$1:$ZZ$1, 0))</f>
        <v/>
      </c>
    </row>
    <row r="174">
      <c r="A174">
        <f>INDEX(resultados!$A$2:$ZZ$486, 168, MATCH($B$1, resultados!$A$1:$ZZ$1, 0))</f>
        <v/>
      </c>
      <c r="B174">
        <f>INDEX(resultados!$A$2:$ZZ$486, 168, MATCH($B$2, resultados!$A$1:$ZZ$1, 0))</f>
        <v/>
      </c>
      <c r="C174">
        <f>INDEX(resultados!$A$2:$ZZ$486, 168, MATCH($B$3, resultados!$A$1:$ZZ$1, 0))</f>
        <v/>
      </c>
    </row>
    <row r="175">
      <c r="A175">
        <f>INDEX(resultados!$A$2:$ZZ$486, 169, MATCH($B$1, resultados!$A$1:$ZZ$1, 0))</f>
        <v/>
      </c>
      <c r="B175">
        <f>INDEX(resultados!$A$2:$ZZ$486, 169, MATCH($B$2, resultados!$A$1:$ZZ$1, 0))</f>
        <v/>
      </c>
      <c r="C175">
        <f>INDEX(resultados!$A$2:$ZZ$486, 169, MATCH($B$3, resultados!$A$1:$ZZ$1, 0))</f>
        <v/>
      </c>
    </row>
    <row r="176">
      <c r="A176">
        <f>INDEX(resultados!$A$2:$ZZ$486, 170, MATCH($B$1, resultados!$A$1:$ZZ$1, 0))</f>
        <v/>
      </c>
      <c r="B176">
        <f>INDEX(resultados!$A$2:$ZZ$486, 170, MATCH($B$2, resultados!$A$1:$ZZ$1, 0))</f>
        <v/>
      </c>
      <c r="C176">
        <f>INDEX(resultados!$A$2:$ZZ$486, 170, MATCH($B$3, resultados!$A$1:$ZZ$1, 0))</f>
        <v/>
      </c>
    </row>
    <row r="177">
      <c r="A177">
        <f>INDEX(resultados!$A$2:$ZZ$486, 171, MATCH($B$1, resultados!$A$1:$ZZ$1, 0))</f>
        <v/>
      </c>
      <c r="B177">
        <f>INDEX(resultados!$A$2:$ZZ$486, 171, MATCH($B$2, resultados!$A$1:$ZZ$1, 0))</f>
        <v/>
      </c>
      <c r="C177">
        <f>INDEX(resultados!$A$2:$ZZ$486, 171, MATCH($B$3, resultados!$A$1:$ZZ$1, 0))</f>
        <v/>
      </c>
    </row>
    <row r="178">
      <c r="A178">
        <f>INDEX(resultados!$A$2:$ZZ$486, 172, MATCH($B$1, resultados!$A$1:$ZZ$1, 0))</f>
        <v/>
      </c>
      <c r="B178">
        <f>INDEX(resultados!$A$2:$ZZ$486, 172, MATCH($B$2, resultados!$A$1:$ZZ$1, 0))</f>
        <v/>
      </c>
      <c r="C178">
        <f>INDEX(resultados!$A$2:$ZZ$486, 172, MATCH($B$3, resultados!$A$1:$ZZ$1, 0))</f>
        <v/>
      </c>
    </row>
    <row r="179">
      <c r="A179">
        <f>INDEX(resultados!$A$2:$ZZ$486, 173, MATCH($B$1, resultados!$A$1:$ZZ$1, 0))</f>
        <v/>
      </c>
      <c r="B179">
        <f>INDEX(resultados!$A$2:$ZZ$486, 173, MATCH($B$2, resultados!$A$1:$ZZ$1, 0))</f>
        <v/>
      </c>
      <c r="C179">
        <f>INDEX(resultados!$A$2:$ZZ$486, 173, MATCH($B$3, resultados!$A$1:$ZZ$1, 0))</f>
        <v/>
      </c>
    </row>
    <row r="180">
      <c r="A180">
        <f>INDEX(resultados!$A$2:$ZZ$486, 174, MATCH($B$1, resultados!$A$1:$ZZ$1, 0))</f>
        <v/>
      </c>
      <c r="B180">
        <f>INDEX(resultados!$A$2:$ZZ$486, 174, MATCH($B$2, resultados!$A$1:$ZZ$1, 0))</f>
        <v/>
      </c>
      <c r="C180">
        <f>INDEX(resultados!$A$2:$ZZ$486, 174, MATCH($B$3, resultados!$A$1:$ZZ$1, 0))</f>
        <v/>
      </c>
    </row>
    <row r="181">
      <c r="A181">
        <f>INDEX(resultados!$A$2:$ZZ$486, 175, MATCH($B$1, resultados!$A$1:$ZZ$1, 0))</f>
        <v/>
      </c>
      <c r="B181">
        <f>INDEX(resultados!$A$2:$ZZ$486, 175, MATCH($B$2, resultados!$A$1:$ZZ$1, 0))</f>
        <v/>
      </c>
      <c r="C181">
        <f>INDEX(resultados!$A$2:$ZZ$486, 175, MATCH($B$3, resultados!$A$1:$ZZ$1, 0))</f>
        <v/>
      </c>
    </row>
    <row r="182">
      <c r="A182">
        <f>INDEX(resultados!$A$2:$ZZ$486, 176, MATCH($B$1, resultados!$A$1:$ZZ$1, 0))</f>
        <v/>
      </c>
      <c r="B182">
        <f>INDEX(resultados!$A$2:$ZZ$486, 176, MATCH($B$2, resultados!$A$1:$ZZ$1, 0))</f>
        <v/>
      </c>
      <c r="C182">
        <f>INDEX(resultados!$A$2:$ZZ$486, 176, MATCH($B$3, resultados!$A$1:$ZZ$1, 0))</f>
        <v/>
      </c>
    </row>
    <row r="183">
      <c r="A183">
        <f>INDEX(resultados!$A$2:$ZZ$486, 177, MATCH($B$1, resultados!$A$1:$ZZ$1, 0))</f>
        <v/>
      </c>
      <c r="B183">
        <f>INDEX(resultados!$A$2:$ZZ$486, 177, MATCH($B$2, resultados!$A$1:$ZZ$1, 0))</f>
        <v/>
      </c>
      <c r="C183">
        <f>INDEX(resultados!$A$2:$ZZ$486, 177, MATCH($B$3, resultados!$A$1:$ZZ$1, 0))</f>
        <v/>
      </c>
    </row>
    <row r="184">
      <c r="A184">
        <f>INDEX(resultados!$A$2:$ZZ$486, 178, MATCH($B$1, resultados!$A$1:$ZZ$1, 0))</f>
        <v/>
      </c>
      <c r="B184">
        <f>INDEX(resultados!$A$2:$ZZ$486, 178, MATCH($B$2, resultados!$A$1:$ZZ$1, 0))</f>
        <v/>
      </c>
      <c r="C184">
        <f>INDEX(resultados!$A$2:$ZZ$486, 178, MATCH($B$3, resultados!$A$1:$ZZ$1, 0))</f>
        <v/>
      </c>
    </row>
    <row r="185">
      <c r="A185">
        <f>INDEX(resultados!$A$2:$ZZ$486, 179, MATCH($B$1, resultados!$A$1:$ZZ$1, 0))</f>
        <v/>
      </c>
      <c r="B185">
        <f>INDEX(resultados!$A$2:$ZZ$486, 179, MATCH($B$2, resultados!$A$1:$ZZ$1, 0))</f>
        <v/>
      </c>
      <c r="C185">
        <f>INDEX(resultados!$A$2:$ZZ$486, 179, MATCH($B$3, resultados!$A$1:$ZZ$1, 0))</f>
        <v/>
      </c>
    </row>
    <row r="186">
      <c r="A186">
        <f>INDEX(resultados!$A$2:$ZZ$486, 180, MATCH($B$1, resultados!$A$1:$ZZ$1, 0))</f>
        <v/>
      </c>
      <c r="B186">
        <f>INDEX(resultados!$A$2:$ZZ$486, 180, MATCH($B$2, resultados!$A$1:$ZZ$1, 0))</f>
        <v/>
      </c>
      <c r="C186">
        <f>INDEX(resultados!$A$2:$ZZ$486, 180, MATCH($B$3, resultados!$A$1:$ZZ$1, 0))</f>
        <v/>
      </c>
    </row>
    <row r="187">
      <c r="A187">
        <f>INDEX(resultados!$A$2:$ZZ$486, 181, MATCH($B$1, resultados!$A$1:$ZZ$1, 0))</f>
        <v/>
      </c>
      <c r="B187">
        <f>INDEX(resultados!$A$2:$ZZ$486, 181, MATCH($B$2, resultados!$A$1:$ZZ$1, 0))</f>
        <v/>
      </c>
      <c r="C187">
        <f>INDEX(resultados!$A$2:$ZZ$486, 181, MATCH($B$3, resultados!$A$1:$ZZ$1, 0))</f>
        <v/>
      </c>
    </row>
    <row r="188">
      <c r="A188">
        <f>INDEX(resultados!$A$2:$ZZ$486, 182, MATCH($B$1, resultados!$A$1:$ZZ$1, 0))</f>
        <v/>
      </c>
      <c r="B188">
        <f>INDEX(resultados!$A$2:$ZZ$486, 182, MATCH($B$2, resultados!$A$1:$ZZ$1, 0))</f>
        <v/>
      </c>
      <c r="C188">
        <f>INDEX(resultados!$A$2:$ZZ$486, 182, MATCH($B$3, resultados!$A$1:$ZZ$1, 0))</f>
        <v/>
      </c>
    </row>
    <row r="189">
      <c r="A189">
        <f>INDEX(resultados!$A$2:$ZZ$486, 183, MATCH($B$1, resultados!$A$1:$ZZ$1, 0))</f>
        <v/>
      </c>
      <c r="B189">
        <f>INDEX(resultados!$A$2:$ZZ$486, 183, MATCH($B$2, resultados!$A$1:$ZZ$1, 0))</f>
        <v/>
      </c>
      <c r="C189">
        <f>INDEX(resultados!$A$2:$ZZ$486, 183, MATCH($B$3, resultados!$A$1:$ZZ$1, 0))</f>
        <v/>
      </c>
    </row>
    <row r="190">
      <c r="A190">
        <f>INDEX(resultados!$A$2:$ZZ$486, 184, MATCH($B$1, resultados!$A$1:$ZZ$1, 0))</f>
        <v/>
      </c>
      <c r="B190">
        <f>INDEX(resultados!$A$2:$ZZ$486, 184, MATCH($B$2, resultados!$A$1:$ZZ$1, 0))</f>
        <v/>
      </c>
      <c r="C190">
        <f>INDEX(resultados!$A$2:$ZZ$486, 184, MATCH($B$3, resultados!$A$1:$ZZ$1, 0))</f>
        <v/>
      </c>
    </row>
    <row r="191">
      <c r="A191">
        <f>INDEX(resultados!$A$2:$ZZ$486, 185, MATCH($B$1, resultados!$A$1:$ZZ$1, 0))</f>
        <v/>
      </c>
      <c r="B191">
        <f>INDEX(resultados!$A$2:$ZZ$486, 185, MATCH($B$2, resultados!$A$1:$ZZ$1, 0))</f>
        <v/>
      </c>
      <c r="C191">
        <f>INDEX(resultados!$A$2:$ZZ$486, 185, MATCH($B$3, resultados!$A$1:$ZZ$1, 0))</f>
        <v/>
      </c>
    </row>
    <row r="192">
      <c r="A192">
        <f>INDEX(resultados!$A$2:$ZZ$486, 186, MATCH($B$1, resultados!$A$1:$ZZ$1, 0))</f>
        <v/>
      </c>
      <c r="B192">
        <f>INDEX(resultados!$A$2:$ZZ$486, 186, MATCH($B$2, resultados!$A$1:$ZZ$1, 0))</f>
        <v/>
      </c>
      <c r="C192">
        <f>INDEX(resultados!$A$2:$ZZ$486, 186, MATCH($B$3, resultados!$A$1:$ZZ$1, 0))</f>
        <v/>
      </c>
    </row>
    <row r="193">
      <c r="A193">
        <f>INDEX(resultados!$A$2:$ZZ$486, 187, MATCH($B$1, resultados!$A$1:$ZZ$1, 0))</f>
        <v/>
      </c>
      <c r="B193">
        <f>INDEX(resultados!$A$2:$ZZ$486, 187, MATCH($B$2, resultados!$A$1:$ZZ$1, 0))</f>
        <v/>
      </c>
      <c r="C193">
        <f>INDEX(resultados!$A$2:$ZZ$486, 187, MATCH($B$3, resultados!$A$1:$ZZ$1, 0))</f>
        <v/>
      </c>
    </row>
    <row r="194">
      <c r="A194">
        <f>INDEX(resultados!$A$2:$ZZ$486, 188, MATCH($B$1, resultados!$A$1:$ZZ$1, 0))</f>
        <v/>
      </c>
      <c r="B194">
        <f>INDEX(resultados!$A$2:$ZZ$486, 188, MATCH($B$2, resultados!$A$1:$ZZ$1, 0))</f>
        <v/>
      </c>
      <c r="C194">
        <f>INDEX(resultados!$A$2:$ZZ$486, 188, MATCH($B$3, resultados!$A$1:$ZZ$1, 0))</f>
        <v/>
      </c>
    </row>
    <row r="195">
      <c r="A195">
        <f>INDEX(resultados!$A$2:$ZZ$486, 189, MATCH($B$1, resultados!$A$1:$ZZ$1, 0))</f>
        <v/>
      </c>
      <c r="B195">
        <f>INDEX(resultados!$A$2:$ZZ$486, 189, MATCH($B$2, resultados!$A$1:$ZZ$1, 0))</f>
        <v/>
      </c>
      <c r="C195">
        <f>INDEX(resultados!$A$2:$ZZ$486, 189, MATCH($B$3, resultados!$A$1:$ZZ$1, 0))</f>
        <v/>
      </c>
    </row>
    <row r="196">
      <c r="A196">
        <f>INDEX(resultados!$A$2:$ZZ$486, 190, MATCH($B$1, resultados!$A$1:$ZZ$1, 0))</f>
        <v/>
      </c>
      <c r="B196">
        <f>INDEX(resultados!$A$2:$ZZ$486, 190, MATCH($B$2, resultados!$A$1:$ZZ$1, 0))</f>
        <v/>
      </c>
      <c r="C196">
        <f>INDEX(resultados!$A$2:$ZZ$486, 190, MATCH($B$3, resultados!$A$1:$ZZ$1, 0))</f>
        <v/>
      </c>
    </row>
    <row r="197">
      <c r="A197">
        <f>INDEX(resultados!$A$2:$ZZ$486, 191, MATCH($B$1, resultados!$A$1:$ZZ$1, 0))</f>
        <v/>
      </c>
      <c r="B197">
        <f>INDEX(resultados!$A$2:$ZZ$486, 191, MATCH($B$2, resultados!$A$1:$ZZ$1, 0))</f>
        <v/>
      </c>
      <c r="C197">
        <f>INDEX(resultados!$A$2:$ZZ$486, 191, MATCH($B$3, resultados!$A$1:$ZZ$1, 0))</f>
        <v/>
      </c>
    </row>
    <row r="198">
      <c r="A198">
        <f>INDEX(resultados!$A$2:$ZZ$486, 192, MATCH($B$1, resultados!$A$1:$ZZ$1, 0))</f>
        <v/>
      </c>
      <c r="B198">
        <f>INDEX(resultados!$A$2:$ZZ$486, 192, MATCH($B$2, resultados!$A$1:$ZZ$1, 0))</f>
        <v/>
      </c>
      <c r="C198">
        <f>INDEX(resultados!$A$2:$ZZ$486, 192, MATCH($B$3, resultados!$A$1:$ZZ$1, 0))</f>
        <v/>
      </c>
    </row>
    <row r="199">
      <c r="A199">
        <f>INDEX(resultados!$A$2:$ZZ$486, 193, MATCH($B$1, resultados!$A$1:$ZZ$1, 0))</f>
        <v/>
      </c>
      <c r="B199">
        <f>INDEX(resultados!$A$2:$ZZ$486, 193, MATCH($B$2, resultados!$A$1:$ZZ$1, 0))</f>
        <v/>
      </c>
      <c r="C199">
        <f>INDEX(resultados!$A$2:$ZZ$486, 193, MATCH($B$3, resultados!$A$1:$ZZ$1, 0))</f>
        <v/>
      </c>
    </row>
    <row r="200">
      <c r="A200">
        <f>INDEX(resultados!$A$2:$ZZ$486, 194, MATCH($B$1, resultados!$A$1:$ZZ$1, 0))</f>
        <v/>
      </c>
      <c r="B200">
        <f>INDEX(resultados!$A$2:$ZZ$486, 194, MATCH($B$2, resultados!$A$1:$ZZ$1, 0))</f>
        <v/>
      </c>
      <c r="C200">
        <f>INDEX(resultados!$A$2:$ZZ$486, 194, MATCH($B$3, resultados!$A$1:$ZZ$1, 0))</f>
        <v/>
      </c>
    </row>
    <row r="201">
      <c r="A201">
        <f>INDEX(resultados!$A$2:$ZZ$486, 195, MATCH($B$1, resultados!$A$1:$ZZ$1, 0))</f>
        <v/>
      </c>
      <c r="B201">
        <f>INDEX(resultados!$A$2:$ZZ$486, 195, MATCH($B$2, resultados!$A$1:$ZZ$1, 0))</f>
        <v/>
      </c>
      <c r="C201">
        <f>INDEX(resultados!$A$2:$ZZ$486, 195, MATCH($B$3, resultados!$A$1:$ZZ$1, 0))</f>
        <v/>
      </c>
    </row>
    <row r="202">
      <c r="A202">
        <f>INDEX(resultados!$A$2:$ZZ$486, 196, MATCH($B$1, resultados!$A$1:$ZZ$1, 0))</f>
        <v/>
      </c>
      <c r="B202">
        <f>INDEX(resultados!$A$2:$ZZ$486, 196, MATCH($B$2, resultados!$A$1:$ZZ$1, 0))</f>
        <v/>
      </c>
      <c r="C202">
        <f>INDEX(resultados!$A$2:$ZZ$486, 196, MATCH($B$3, resultados!$A$1:$ZZ$1, 0))</f>
        <v/>
      </c>
    </row>
    <row r="203">
      <c r="A203">
        <f>INDEX(resultados!$A$2:$ZZ$486, 197, MATCH($B$1, resultados!$A$1:$ZZ$1, 0))</f>
        <v/>
      </c>
      <c r="B203">
        <f>INDEX(resultados!$A$2:$ZZ$486, 197, MATCH($B$2, resultados!$A$1:$ZZ$1, 0))</f>
        <v/>
      </c>
      <c r="C203">
        <f>INDEX(resultados!$A$2:$ZZ$486, 197, MATCH($B$3, resultados!$A$1:$ZZ$1, 0))</f>
        <v/>
      </c>
    </row>
    <row r="204">
      <c r="A204">
        <f>INDEX(resultados!$A$2:$ZZ$486, 198, MATCH($B$1, resultados!$A$1:$ZZ$1, 0))</f>
        <v/>
      </c>
      <c r="B204">
        <f>INDEX(resultados!$A$2:$ZZ$486, 198, MATCH($B$2, resultados!$A$1:$ZZ$1, 0))</f>
        <v/>
      </c>
      <c r="C204">
        <f>INDEX(resultados!$A$2:$ZZ$486, 198, MATCH($B$3, resultados!$A$1:$ZZ$1, 0))</f>
        <v/>
      </c>
    </row>
    <row r="205">
      <c r="A205">
        <f>INDEX(resultados!$A$2:$ZZ$486, 199, MATCH($B$1, resultados!$A$1:$ZZ$1, 0))</f>
        <v/>
      </c>
      <c r="B205">
        <f>INDEX(resultados!$A$2:$ZZ$486, 199, MATCH($B$2, resultados!$A$1:$ZZ$1, 0))</f>
        <v/>
      </c>
      <c r="C205">
        <f>INDEX(resultados!$A$2:$ZZ$486, 199, MATCH($B$3, resultados!$A$1:$ZZ$1, 0))</f>
        <v/>
      </c>
    </row>
    <row r="206">
      <c r="A206">
        <f>INDEX(resultados!$A$2:$ZZ$486, 200, MATCH($B$1, resultados!$A$1:$ZZ$1, 0))</f>
        <v/>
      </c>
      <c r="B206">
        <f>INDEX(resultados!$A$2:$ZZ$486, 200, MATCH($B$2, resultados!$A$1:$ZZ$1, 0))</f>
        <v/>
      </c>
      <c r="C206">
        <f>INDEX(resultados!$A$2:$ZZ$486, 200, MATCH($B$3, resultados!$A$1:$ZZ$1, 0))</f>
        <v/>
      </c>
    </row>
    <row r="207">
      <c r="A207">
        <f>INDEX(resultados!$A$2:$ZZ$486, 201, MATCH($B$1, resultados!$A$1:$ZZ$1, 0))</f>
        <v/>
      </c>
      <c r="B207">
        <f>INDEX(resultados!$A$2:$ZZ$486, 201, MATCH($B$2, resultados!$A$1:$ZZ$1, 0))</f>
        <v/>
      </c>
      <c r="C207">
        <f>INDEX(resultados!$A$2:$ZZ$486, 201, MATCH($B$3, resultados!$A$1:$ZZ$1, 0))</f>
        <v/>
      </c>
    </row>
    <row r="208">
      <c r="A208">
        <f>INDEX(resultados!$A$2:$ZZ$486, 202, MATCH($B$1, resultados!$A$1:$ZZ$1, 0))</f>
        <v/>
      </c>
      <c r="B208">
        <f>INDEX(resultados!$A$2:$ZZ$486, 202, MATCH($B$2, resultados!$A$1:$ZZ$1, 0))</f>
        <v/>
      </c>
      <c r="C208">
        <f>INDEX(resultados!$A$2:$ZZ$486, 202, MATCH($B$3, resultados!$A$1:$ZZ$1, 0))</f>
        <v/>
      </c>
    </row>
    <row r="209">
      <c r="A209">
        <f>INDEX(resultados!$A$2:$ZZ$486, 203, MATCH($B$1, resultados!$A$1:$ZZ$1, 0))</f>
        <v/>
      </c>
      <c r="B209">
        <f>INDEX(resultados!$A$2:$ZZ$486, 203, MATCH($B$2, resultados!$A$1:$ZZ$1, 0))</f>
        <v/>
      </c>
      <c r="C209">
        <f>INDEX(resultados!$A$2:$ZZ$486, 203, MATCH($B$3, resultados!$A$1:$ZZ$1, 0))</f>
        <v/>
      </c>
    </row>
    <row r="210">
      <c r="A210">
        <f>INDEX(resultados!$A$2:$ZZ$486, 204, MATCH($B$1, resultados!$A$1:$ZZ$1, 0))</f>
        <v/>
      </c>
      <c r="B210">
        <f>INDEX(resultados!$A$2:$ZZ$486, 204, MATCH($B$2, resultados!$A$1:$ZZ$1, 0))</f>
        <v/>
      </c>
      <c r="C210">
        <f>INDEX(resultados!$A$2:$ZZ$486, 204, MATCH($B$3, resultados!$A$1:$ZZ$1, 0))</f>
        <v/>
      </c>
    </row>
    <row r="211">
      <c r="A211">
        <f>INDEX(resultados!$A$2:$ZZ$486, 205, MATCH($B$1, resultados!$A$1:$ZZ$1, 0))</f>
        <v/>
      </c>
      <c r="B211">
        <f>INDEX(resultados!$A$2:$ZZ$486, 205, MATCH($B$2, resultados!$A$1:$ZZ$1, 0))</f>
        <v/>
      </c>
      <c r="C211">
        <f>INDEX(resultados!$A$2:$ZZ$486, 205, MATCH($B$3, resultados!$A$1:$ZZ$1, 0))</f>
        <v/>
      </c>
    </row>
    <row r="212">
      <c r="A212">
        <f>INDEX(resultados!$A$2:$ZZ$486, 206, MATCH($B$1, resultados!$A$1:$ZZ$1, 0))</f>
        <v/>
      </c>
      <c r="B212">
        <f>INDEX(resultados!$A$2:$ZZ$486, 206, MATCH($B$2, resultados!$A$1:$ZZ$1, 0))</f>
        <v/>
      </c>
      <c r="C212">
        <f>INDEX(resultados!$A$2:$ZZ$486, 206, MATCH($B$3, resultados!$A$1:$ZZ$1, 0))</f>
        <v/>
      </c>
    </row>
    <row r="213">
      <c r="A213">
        <f>INDEX(resultados!$A$2:$ZZ$486, 207, MATCH($B$1, resultados!$A$1:$ZZ$1, 0))</f>
        <v/>
      </c>
      <c r="B213">
        <f>INDEX(resultados!$A$2:$ZZ$486, 207, MATCH($B$2, resultados!$A$1:$ZZ$1, 0))</f>
        <v/>
      </c>
      <c r="C213">
        <f>INDEX(resultados!$A$2:$ZZ$486, 207, MATCH($B$3, resultados!$A$1:$ZZ$1, 0))</f>
        <v/>
      </c>
    </row>
    <row r="214">
      <c r="A214">
        <f>INDEX(resultados!$A$2:$ZZ$486, 208, MATCH($B$1, resultados!$A$1:$ZZ$1, 0))</f>
        <v/>
      </c>
      <c r="B214">
        <f>INDEX(resultados!$A$2:$ZZ$486, 208, MATCH($B$2, resultados!$A$1:$ZZ$1, 0))</f>
        <v/>
      </c>
      <c r="C214">
        <f>INDEX(resultados!$A$2:$ZZ$486, 208, MATCH($B$3, resultados!$A$1:$ZZ$1, 0))</f>
        <v/>
      </c>
    </row>
    <row r="215">
      <c r="A215">
        <f>INDEX(resultados!$A$2:$ZZ$486, 209, MATCH($B$1, resultados!$A$1:$ZZ$1, 0))</f>
        <v/>
      </c>
      <c r="B215">
        <f>INDEX(resultados!$A$2:$ZZ$486, 209, MATCH($B$2, resultados!$A$1:$ZZ$1, 0))</f>
        <v/>
      </c>
      <c r="C215">
        <f>INDEX(resultados!$A$2:$ZZ$486, 209, MATCH($B$3, resultados!$A$1:$ZZ$1, 0))</f>
        <v/>
      </c>
    </row>
    <row r="216">
      <c r="A216">
        <f>INDEX(resultados!$A$2:$ZZ$486, 210, MATCH($B$1, resultados!$A$1:$ZZ$1, 0))</f>
        <v/>
      </c>
      <c r="B216">
        <f>INDEX(resultados!$A$2:$ZZ$486, 210, MATCH($B$2, resultados!$A$1:$ZZ$1, 0))</f>
        <v/>
      </c>
      <c r="C216">
        <f>INDEX(resultados!$A$2:$ZZ$486, 210, MATCH($B$3, resultados!$A$1:$ZZ$1, 0))</f>
        <v/>
      </c>
    </row>
    <row r="217">
      <c r="A217">
        <f>INDEX(resultados!$A$2:$ZZ$486, 211, MATCH($B$1, resultados!$A$1:$ZZ$1, 0))</f>
        <v/>
      </c>
      <c r="B217">
        <f>INDEX(resultados!$A$2:$ZZ$486, 211, MATCH($B$2, resultados!$A$1:$ZZ$1, 0))</f>
        <v/>
      </c>
      <c r="C217">
        <f>INDEX(resultados!$A$2:$ZZ$486, 211, MATCH($B$3, resultados!$A$1:$ZZ$1, 0))</f>
        <v/>
      </c>
    </row>
    <row r="218">
      <c r="A218">
        <f>INDEX(resultados!$A$2:$ZZ$486, 212, MATCH($B$1, resultados!$A$1:$ZZ$1, 0))</f>
        <v/>
      </c>
      <c r="B218">
        <f>INDEX(resultados!$A$2:$ZZ$486, 212, MATCH($B$2, resultados!$A$1:$ZZ$1, 0))</f>
        <v/>
      </c>
      <c r="C218">
        <f>INDEX(resultados!$A$2:$ZZ$486, 212, MATCH($B$3, resultados!$A$1:$ZZ$1, 0))</f>
        <v/>
      </c>
    </row>
    <row r="219">
      <c r="A219">
        <f>INDEX(resultados!$A$2:$ZZ$486, 213, MATCH($B$1, resultados!$A$1:$ZZ$1, 0))</f>
        <v/>
      </c>
      <c r="B219">
        <f>INDEX(resultados!$A$2:$ZZ$486, 213, MATCH($B$2, resultados!$A$1:$ZZ$1, 0))</f>
        <v/>
      </c>
      <c r="C219">
        <f>INDEX(resultados!$A$2:$ZZ$486, 213, MATCH($B$3, resultados!$A$1:$ZZ$1, 0))</f>
        <v/>
      </c>
    </row>
    <row r="220">
      <c r="A220">
        <f>INDEX(resultados!$A$2:$ZZ$486, 214, MATCH($B$1, resultados!$A$1:$ZZ$1, 0))</f>
        <v/>
      </c>
      <c r="B220">
        <f>INDEX(resultados!$A$2:$ZZ$486, 214, MATCH($B$2, resultados!$A$1:$ZZ$1, 0))</f>
        <v/>
      </c>
      <c r="C220">
        <f>INDEX(resultados!$A$2:$ZZ$486, 214, MATCH($B$3, resultados!$A$1:$ZZ$1, 0))</f>
        <v/>
      </c>
    </row>
    <row r="221">
      <c r="A221">
        <f>INDEX(resultados!$A$2:$ZZ$486, 215, MATCH($B$1, resultados!$A$1:$ZZ$1, 0))</f>
        <v/>
      </c>
      <c r="B221">
        <f>INDEX(resultados!$A$2:$ZZ$486, 215, MATCH($B$2, resultados!$A$1:$ZZ$1, 0))</f>
        <v/>
      </c>
      <c r="C221">
        <f>INDEX(resultados!$A$2:$ZZ$486, 215, MATCH($B$3, resultados!$A$1:$ZZ$1, 0))</f>
        <v/>
      </c>
    </row>
    <row r="222">
      <c r="A222">
        <f>INDEX(resultados!$A$2:$ZZ$486, 216, MATCH($B$1, resultados!$A$1:$ZZ$1, 0))</f>
        <v/>
      </c>
      <c r="B222">
        <f>INDEX(resultados!$A$2:$ZZ$486, 216, MATCH($B$2, resultados!$A$1:$ZZ$1, 0))</f>
        <v/>
      </c>
      <c r="C222">
        <f>INDEX(resultados!$A$2:$ZZ$486, 216, MATCH($B$3, resultados!$A$1:$ZZ$1, 0))</f>
        <v/>
      </c>
    </row>
    <row r="223">
      <c r="A223">
        <f>INDEX(resultados!$A$2:$ZZ$486, 217, MATCH($B$1, resultados!$A$1:$ZZ$1, 0))</f>
        <v/>
      </c>
      <c r="B223">
        <f>INDEX(resultados!$A$2:$ZZ$486, 217, MATCH($B$2, resultados!$A$1:$ZZ$1, 0))</f>
        <v/>
      </c>
      <c r="C223">
        <f>INDEX(resultados!$A$2:$ZZ$486, 217, MATCH($B$3, resultados!$A$1:$ZZ$1, 0))</f>
        <v/>
      </c>
    </row>
    <row r="224">
      <c r="A224">
        <f>INDEX(resultados!$A$2:$ZZ$486, 218, MATCH($B$1, resultados!$A$1:$ZZ$1, 0))</f>
        <v/>
      </c>
      <c r="B224">
        <f>INDEX(resultados!$A$2:$ZZ$486, 218, MATCH($B$2, resultados!$A$1:$ZZ$1, 0))</f>
        <v/>
      </c>
      <c r="C224">
        <f>INDEX(resultados!$A$2:$ZZ$486, 218, MATCH($B$3, resultados!$A$1:$ZZ$1, 0))</f>
        <v/>
      </c>
    </row>
    <row r="225">
      <c r="A225">
        <f>INDEX(resultados!$A$2:$ZZ$486, 219, MATCH($B$1, resultados!$A$1:$ZZ$1, 0))</f>
        <v/>
      </c>
      <c r="B225">
        <f>INDEX(resultados!$A$2:$ZZ$486, 219, MATCH($B$2, resultados!$A$1:$ZZ$1, 0))</f>
        <v/>
      </c>
      <c r="C225">
        <f>INDEX(resultados!$A$2:$ZZ$486, 219, MATCH($B$3, resultados!$A$1:$ZZ$1, 0))</f>
        <v/>
      </c>
    </row>
    <row r="226">
      <c r="A226">
        <f>INDEX(resultados!$A$2:$ZZ$486, 220, MATCH($B$1, resultados!$A$1:$ZZ$1, 0))</f>
        <v/>
      </c>
      <c r="B226">
        <f>INDEX(resultados!$A$2:$ZZ$486, 220, MATCH($B$2, resultados!$A$1:$ZZ$1, 0))</f>
        <v/>
      </c>
      <c r="C226">
        <f>INDEX(resultados!$A$2:$ZZ$486, 220, MATCH($B$3, resultados!$A$1:$ZZ$1, 0))</f>
        <v/>
      </c>
    </row>
    <row r="227">
      <c r="A227">
        <f>INDEX(resultados!$A$2:$ZZ$486, 221, MATCH($B$1, resultados!$A$1:$ZZ$1, 0))</f>
        <v/>
      </c>
      <c r="B227">
        <f>INDEX(resultados!$A$2:$ZZ$486, 221, MATCH($B$2, resultados!$A$1:$ZZ$1, 0))</f>
        <v/>
      </c>
      <c r="C227">
        <f>INDEX(resultados!$A$2:$ZZ$486, 221, MATCH($B$3, resultados!$A$1:$ZZ$1, 0))</f>
        <v/>
      </c>
    </row>
    <row r="228">
      <c r="A228">
        <f>INDEX(resultados!$A$2:$ZZ$486, 222, MATCH($B$1, resultados!$A$1:$ZZ$1, 0))</f>
        <v/>
      </c>
      <c r="B228">
        <f>INDEX(resultados!$A$2:$ZZ$486, 222, MATCH($B$2, resultados!$A$1:$ZZ$1, 0))</f>
        <v/>
      </c>
      <c r="C228">
        <f>INDEX(resultados!$A$2:$ZZ$486, 222, MATCH($B$3, resultados!$A$1:$ZZ$1, 0))</f>
        <v/>
      </c>
    </row>
    <row r="229">
      <c r="A229">
        <f>INDEX(resultados!$A$2:$ZZ$486, 223, MATCH($B$1, resultados!$A$1:$ZZ$1, 0))</f>
        <v/>
      </c>
      <c r="B229">
        <f>INDEX(resultados!$A$2:$ZZ$486, 223, MATCH($B$2, resultados!$A$1:$ZZ$1, 0))</f>
        <v/>
      </c>
      <c r="C229">
        <f>INDEX(resultados!$A$2:$ZZ$486, 223, MATCH($B$3, resultados!$A$1:$ZZ$1, 0))</f>
        <v/>
      </c>
    </row>
    <row r="230">
      <c r="A230">
        <f>INDEX(resultados!$A$2:$ZZ$486, 224, MATCH($B$1, resultados!$A$1:$ZZ$1, 0))</f>
        <v/>
      </c>
      <c r="B230">
        <f>INDEX(resultados!$A$2:$ZZ$486, 224, MATCH($B$2, resultados!$A$1:$ZZ$1, 0))</f>
        <v/>
      </c>
      <c r="C230">
        <f>INDEX(resultados!$A$2:$ZZ$486, 224, MATCH($B$3, resultados!$A$1:$ZZ$1, 0))</f>
        <v/>
      </c>
    </row>
    <row r="231">
      <c r="A231">
        <f>INDEX(resultados!$A$2:$ZZ$486, 225, MATCH($B$1, resultados!$A$1:$ZZ$1, 0))</f>
        <v/>
      </c>
      <c r="B231">
        <f>INDEX(resultados!$A$2:$ZZ$486, 225, MATCH($B$2, resultados!$A$1:$ZZ$1, 0))</f>
        <v/>
      </c>
      <c r="C231">
        <f>INDEX(resultados!$A$2:$ZZ$486, 225, MATCH($B$3, resultados!$A$1:$ZZ$1, 0))</f>
        <v/>
      </c>
    </row>
    <row r="232">
      <c r="A232">
        <f>INDEX(resultados!$A$2:$ZZ$486, 226, MATCH($B$1, resultados!$A$1:$ZZ$1, 0))</f>
        <v/>
      </c>
      <c r="B232">
        <f>INDEX(resultados!$A$2:$ZZ$486, 226, MATCH($B$2, resultados!$A$1:$ZZ$1, 0))</f>
        <v/>
      </c>
      <c r="C232">
        <f>INDEX(resultados!$A$2:$ZZ$486, 226, MATCH($B$3, resultados!$A$1:$ZZ$1, 0))</f>
        <v/>
      </c>
    </row>
    <row r="233">
      <c r="A233">
        <f>INDEX(resultados!$A$2:$ZZ$486, 227, MATCH($B$1, resultados!$A$1:$ZZ$1, 0))</f>
        <v/>
      </c>
      <c r="B233">
        <f>INDEX(resultados!$A$2:$ZZ$486, 227, MATCH($B$2, resultados!$A$1:$ZZ$1, 0))</f>
        <v/>
      </c>
      <c r="C233">
        <f>INDEX(resultados!$A$2:$ZZ$486, 227, MATCH($B$3, resultados!$A$1:$ZZ$1, 0))</f>
        <v/>
      </c>
    </row>
    <row r="234">
      <c r="A234">
        <f>INDEX(resultados!$A$2:$ZZ$486, 228, MATCH($B$1, resultados!$A$1:$ZZ$1, 0))</f>
        <v/>
      </c>
      <c r="B234">
        <f>INDEX(resultados!$A$2:$ZZ$486, 228, MATCH($B$2, resultados!$A$1:$ZZ$1, 0))</f>
        <v/>
      </c>
      <c r="C234">
        <f>INDEX(resultados!$A$2:$ZZ$486, 228, MATCH($B$3, resultados!$A$1:$ZZ$1, 0))</f>
        <v/>
      </c>
    </row>
    <row r="235">
      <c r="A235">
        <f>INDEX(resultados!$A$2:$ZZ$486, 229, MATCH($B$1, resultados!$A$1:$ZZ$1, 0))</f>
        <v/>
      </c>
      <c r="B235">
        <f>INDEX(resultados!$A$2:$ZZ$486, 229, MATCH($B$2, resultados!$A$1:$ZZ$1, 0))</f>
        <v/>
      </c>
      <c r="C235">
        <f>INDEX(resultados!$A$2:$ZZ$486, 229, MATCH($B$3, resultados!$A$1:$ZZ$1, 0))</f>
        <v/>
      </c>
    </row>
    <row r="236">
      <c r="A236">
        <f>INDEX(resultados!$A$2:$ZZ$486, 230, MATCH($B$1, resultados!$A$1:$ZZ$1, 0))</f>
        <v/>
      </c>
      <c r="B236">
        <f>INDEX(resultados!$A$2:$ZZ$486, 230, MATCH($B$2, resultados!$A$1:$ZZ$1, 0))</f>
        <v/>
      </c>
      <c r="C236">
        <f>INDEX(resultados!$A$2:$ZZ$486, 230, MATCH($B$3, resultados!$A$1:$ZZ$1, 0))</f>
        <v/>
      </c>
    </row>
    <row r="237">
      <c r="A237">
        <f>INDEX(resultados!$A$2:$ZZ$486, 231, MATCH($B$1, resultados!$A$1:$ZZ$1, 0))</f>
        <v/>
      </c>
      <c r="B237">
        <f>INDEX(resultados!$A$2:$ZZ$486, 231, MATCH($B$2, resultados!$A$1:$ZZ$1, 0))</f>
        <v/>
      </c>
      <c r="C237">
        <f>INDEX(resultados!$A$2:$ZZ$486, 231, MATCH($B$3, resultados!$A$1:$ZZ$1, 0))</f>
        <v/>
      </c>
    </row>
    <row r="238">
      <c r="A238">
        <f>INDEX(resultados!$A$2:$ZZ$486, 232, MATCH($B$1, resultados!$A$1:$ZZ$1, 0))</f>
        <v/>
      </c>
      <c r="B238">
        <f>INDEX(resultados!$A$2:$ZZ$486, 232, MATCH($B$2, resultados!$A$1:$ZZ$1, 0))</f>
        <v/>
      </c>
      <c r="C238">
        <f>INDEX(resultados!$A$2:$ZZ$486, 232, MATCH($B$3, resultados!$A$1:$ZZ$1, 0))</f>
        <v/>
      </c>
    </row>
    <row r="239">
      <c r="A239">
        <f>INDEX(resultados!$A$2:$ZZ$486, 233, MATCH($B$1, resultados!$A$1:$ZZ$1, 0))</f>
        <v/>
      </c>
      <c r="B239">
        <f>INDEX(resultados!$A$2:$ZZ$486, 233, MATCH($B$2, resultados!$A$1:$ZZ$1, 0))</f>
        <v/>
      </c>
      <c r="C239">
        <f>INDEX(resultados!$A$2:$ZZ$486, 233, MATCH($B$3, resultados!$A$1:$ZZ$1, 0))</f>
        <v/>
      </c>
    </row>
    <row r="240">
      <c r="A240">
        <f>INDEX(resultados!$A$2:$ZZ$486, 234, MATCH($B$1, resultados!$A$1:$ZZ$1, 0))</f>
        <v/>
      </c>
      <c r="B240">
        <f>INDEX(resultados!$A$2:$ZZ$486, 234, MATCH($B$2, resultados!$A$1:$ZZ$1, 0))</f>
        <v/>
      </c>
      <c r="C240">
        <f>INDEX(resultados!$A$2:$ZZ$486, 234, MATCH($B$3, resultados!$A$1:$ZZ$1, 0))</f>
        <v/>
      </c>
    </row>
    <row r="241">
      <c r="A241">
        <f>INDEX(resultados!$A$2:$ZZ$486, 235, MATCH($B$1, resultados!$A$1:$ZZ$1, 0))</f>
        <v/>
      </c>
      <c r="B241">
        <f>INDEX(resultados!$A$2:$ZZ$486, 235, MATCH($B$2, resultados!$A$1:$ZZ$1, 0))</f>
        <v/>
      </c>
      <c r="C241">
        <f>INDEX(resultados!$A$2:$ZZ$486, 235, MATCH($B$3, resultados!$A$1:$ZZ$1, 0))</f>
        <v/>
      </c>
    </row>
    <row r="242">
      <c r="A242">
        <f>INDEX(resultados!$A$2:$ZZ$486, 236, MATCH($B$1, resultados!$A$1:$ZZ$1, 0))</f>
        <v/>
      </c>
      <c r="B242">
        <f>INDEX(resultados!$A$2:$ZZ$486, 236, MATCH($B$2, resultados!$A$1:$ZZ$1, 0))</f>
        <v/>
      </c>
      <c r="C242">
        <f>INDEX(resultados!$A$2:$ZZ$486, 236, MATCH($B$3, resultados!$A$1:$ZZ$1, 0))</f>
        <v/>
      </c>
    </row>
    <row r="243">
      <c r="A243">
        <f>INDEX(resultados!$A$2:$ZZ$486, 237, MATCH($B$1, resultados!$A$1:$ZZ$1, 0))</f>
        <v/>
      </c>
      <c r="B243">
        <f>INDEX(resultados!$A$2:$ZZ$486, 237, MATCH($B$2, resultados!$A$1:$ZZ$1, 0))</f>
        <v/>
      </c>
      <c r="C243">
        <f>INDEX(resultados!$A$2:$ZZ$486, 237, MATCH($B$3, resultados!$A$1:$ZZ$1, 0))</f>
        <v/>
      </c>
    </row>
    <row r="244">
      <c r="A244">
        <f>INDEX(resultados!$A$2:$ZZ$486, 238, MATCH($B$1, resultados!$A$1:$ZZ$1, 0))</f>
        <v/>
      </c>
      <c r="B244">
        <f>INDEX(resultados!$A$2:$ZZ$486, 238, MATCH($B$2, resultados!$A$1:$ZZ$1, 0))</f>
        <v/>
      </c>
      <c r="C244">
        <f>INDEX(resultados!$A$2:$ZZ$486, 238, MATCH($B$3, resultados!$A$1:$ZZ$1, 0))</f>
        <v/>
      </c>
    </row>
    <row r="245">
      <c r="A245">
        <f>INDEX(resultados!$A$2:$ZZ$486, 239, MATCH($B$1, resultados!$A$1:$ZZ$1, 0))</f>
        <v/>
      </c>
      <c r="B245">
        <f>INDEX(resultados!$A$2:$ZZ$486, 239, MATCH($B$2, resultados!$A$1:$ZZ$1, 0))</f>
        <v/>
      </c>
      <c r="C245">
        <f>INDEX(resultados!$A$2:$ZZ$486, 239, MATCH($B$3, resultados!$A$1:$ZZ$1, 0))</f>
        <v/>
      </c>
    </row>
    <row r="246">
      <c r="A246">
        <f>INDEX(resultados!$A$2:$ZZ$486, 240, MATCH($B$1, resultados!$A$1:$ZZ$1, 0))</f>
        <v/>
      </c>
      <c r="B246">
        <f>INDEX(resultados!$A$2:$ZZ$486, 240, MATCH($B$2, resultados!$A$1:$ZZ$1, 0))</f>
        <v/>
      </c>
      <c r="C246">
        <f>INDEX(resultados!$A$2:$ZZ$486, 240, MATCH($B$3, resultados!$A$1:$ZZ$1, 0))</f>
        <v/>
      </c>
    </row>
    <row r="247">
      <c r="A247">
        <f>INDEX(resultados!$A$2:$ZZ$486, 241, MATCH($B$1, resultados!$A$1:$ZZ$1, 0))</f>
        <v/>
      </c>
      <c r="B247">
        <f>INDEX(resultados!$A$2:$ZZ$486, 241, MATCH($B$2, resultados!$A$1:$ZZ$1, 0))</f>
        <v/>
      </c>
      <c r="C247">
        <f>INDEX(resultados!$A$2:$ZZ$486, 241, MATCH($B$3, resultados!$A$1:$ZZ$1, 0))</f>
        <v/>
      </c>
    </row>
    <row r="248">
      <c r="A248">
        <f>INDEX(resultados!$A$2:$ZZ$486, 242, MATCH($B$1, resultados!$A$1:$ZZ$1, 0))</f>
        <v/>
      </c>
      <c r="B248">
        <f>INDEX(resultados!$A$2:$ZZ$486, 242, MATCH($B$2, resultados!$A$1:$ZZ$1, 0))</f>
        <v/>
      </c>
      <c r="C248">
        <f>INDEX(resultados!$A$2:$ZZ$486, 242, MATCH($B$3, resultados!$A$1:$ZZ$1, 0))</f>
        <v/>
      </c>
    </row>
    <row r="249">
      <c r="A249">
        <f>INDEX(resultados!$A$2:$ZZ$486, 243, MATCH($B$1, resultados!$A$1:$ZZ$1, 0))</f>
        <v/>
      </c>
      <c r="B249">
        <f>INDEX(resultados!$A$2:$ZZ$486, 243, MATCH($B$2, resultados!$A$1:$ZZ$1, 0))</f>
        <v/>
      </c>
      <c r="C249">
        <f>INDEX(resultados!$A$2:$ZZ$486, 243, MATCH($B$3, resultados!$A$1:$ZZ$1, 0))</f>
        <v/>
      </c>
    </row>
    <row r="250">
      <c r="A250">
        <f>INDEX(resultados!$A$2:$ZZ$486, 244, MATCH($B$1, resultados!$A$1:$ZZ$1, 0))</f>
        <v/>
      </c>
      <c r="B250">
        <f>INDEX(resultados!$A$2:$ZZ$486, 244, MATCH($B$2, resultados!$A$1:$ZZ$1, 0))</f>
        <v/>
      </c>
      <c r="C250">
        <f>INDEX(resultados!$A$2:$ZZ$486, 244, MATCH($B$3, resultados!$A$1:$ZZ$1, 0))</f>
        <v/>
      </c>
    </row>
    <row r="251">
      <c r="A251">
        <f>INDEX(resultados!$A$2:$ZZ$486, 245, MATCH($B$1, resultados!$A$1:$ZZ$1, 0))</f>
        <v/>
      </c>
      <c r="B251">
        <f>INDEX(resultados!$A$2:$ZZ$486, 245, MATCH($B$2, resultados!$A$1:$ZZ$1, 0))</f>
        <v/>
      </c>
      <c r="C251">
        <f>INDEX(resultados!$A$2:$ZZ$486, 245, MATCH($B$3, resultados!$A$1:$ZZ$1, 0))</f>
        <v/>
      </c>
    </row>
    <row r="252">
      <c r="A252">
        <f>INDEX(resultados!$A$2:$ZZ$486, 246, MATCH($B$1, resultados!$A$1:$ZZ$1, 0))</f>
        <v/>
      </c>
      <c r="B252">
        <f>INDEX(resultados!$A$2:$ZZ$486, 246, MATCH($B$2, resultados!$A$1:$ZZ$1, 0))</f>
        <v/>
      </c>
      <c r="C252">
        <f>INDEX(resultados!$A$2:$ZZ$486, 246, MATCH($B$3, resultados!$A$1:$ZZ$1, 0))</f>
        <v/>
      </c>
    </row>
    <row r="253">
      <c r="A253">
        <f>INDEX(resultados!$A$2:$ZZ$486, 247, MATCH($B$1, resultados!$A$1:$ZZ$1, 0))</f>
        <v/>
      </c>
      <c r="B253">
        <f>INDEX(resultados!$A$2:$ZZ$486, 247, MATCH($B$2, resultados!$A$1:$ZZ$1, 0))</f>
        <v/>
      </c>
      <c r="C253">
        <f>INDEX(resultados!$A$2:$ZZ$486, 247, MATCH($B$3, resultados!$A$1:$ZZ$1, 0))</f>
        <v/>
      </c>
    </row>
    <row r="254">
      <c r="A254">
        <f>INDEX(resultados!$A$2:$ZZ$486, 248, MATCH($B$1, resultados!$A$1:$ZZ$1, 0))</f>
        <v/>
      </c>
      <c r="B254">
        <f>INDEX(resultados!$A$2:$ZZ$486, 248, MATCH($B$2, resultados!$A$1:$ZZ$1, 0))</f>
        <v/>
      </c>
      <c r="C254">
        <f>INDEX(resultados!$A$2:$ZZ$486, 248, MATCH($B$3, resultados!$A$1:$ZZ$1, 0))</f>
        <v/>
      </c>
    </row>
    <row r="255">
      <c r="A255">
        <f>INDEX(resultados!$A$2:$ZZ$486, 249, MATCH($B$1, resultados!$A$1:$ZZ$1, 0))</f>
        <v/>
      </c>
      <c r="B255">
        <f>INDEX(resultados!$A$2:$ZZ$486, 249, MATCH($B$2, resultados!$A$1:$ZZ$1, 0))</f>
        <v/>
      </c>
      <c r="C255">
        <f>INDEX(resultados!$A$2:$ZZ$486, 249, MATCH($B$3, resultados!$A$1:$ZZ$1, 0))</f>
        <v/>
      </c>
    </row>
    <row r="256">
      <c r="A256">
        <f>INDEX(resultados!$A$2:$ZZ$486, 250, MATCH($B$1, resultados!$A$1:$ZZ$1, 0))</f>
        <v/>
      </c>
      <c r="B256">
        <f>INDEX(resultados!$A$2:$ZZ$486, 250, MATCH($B$2, resultados!$A$1:$ZZ$1, 0))</f>
        <v/>
      </c>
      <c r="C256">
        <f>INDEX(resultados!$A$2:$ZZ$486, 250, MATCH($B$3, resultados!$A$1:$ZZ$1, 0))</f>
        <v/>
      </c>
    </row>
    <row r="257">
      <c r="A257">
        <f>INDEX(resultados!$A$2:$ZZ$486, 251, MATCH($B$1, resultados!$A$1:$ZZ$1, 0))</f>
        <v/>
      </c>
      <c r="B257">
        <f>INDEX(resultados!$A$2:$ZZ$486, 251, MATCH($B$2, resultados!$A$1:$ZZ$1, 0))</f>
        <v/>
      </c>
      <c r="C257">
        <f>INDEX(resultados!$A$2:$ZZ$486, 251, MATCH($B$3, resultados!$A$1:$ZZ$1, 0))</f>
        <v/>
      </c>
    </row>
    <row r="258">
      <c r="A258">
        <f>INDEX(resultados!$A$2:$ZZ$486, 252, MATCH($B$1, resultados!$A$1:$ZZ$1, 0))</f>
        <v/>
      </c>
      <c r="B258">
        <f>INDEX(resultados!$A$2:$ZZ$486, 252, MATCH($B$2, resultados!$A$1:$ZZ$1, 0))</f>
        <v/>
      </c>
      <c r="C258">
        <f>INDEX(resultados!$A$2:$ZZ$486, 252, MATCH($B$3, resultados!$A$1:$ZZ$1, 0))</f>
        <v/>
      </c>
    </row>
    <row r="259">
      <c r="A259">
        <f>INDEX(resultados!$A$2:$ZZ$486, 253, MATCH($B$1, resultados!$A$1:$ZZ$1, 0))</f>
        <v/>
      </c>
      <c r="B259">
        <f>INDEX(resultados!$A$2:$ZZ$486, 253, MATCH($B$2, resultados!$A$1:$ZZ$1, 0))</f>
        <v/>
      </c>
      <c r="C259">
        <f>INDEX(resultados!$A$2:$ZZ$486, 253, MATCH($B$3, resultados!$A$1:$ZZ$1, 0))</f>
        <v/>
      </c>
    </row>
    <row r="260">
      <c r="A260">
        <f>INDEX(resultados!$A$2:$ZZ$486, 254, MATCH($B$1, resultados!$A$1:$ZZ$1, 0))</f>
        <v/>
      </c>
      <c r="B260">
        <f>INDEX(resultados!$A$2:$ZZ$486, 254, MATCH($B$2, resultados!$A$1:$ZZ$1, 0))</f>
        <v/>
      </c>
      <c r="C260">
        <f>INDEX(resultados!$A$2:$ZZ$486, 254, MATCH($B$3, resultados!$A$1:$ZZ$1, 0))</f>
        <v/>
      </c>
    </row>
    <row r="261">
      <c r="A261">
        <f>INDEX(resultados!$A$2:$ZZ$486, 255, MATCH($B$1, resultados!$A$1:$ZZ$1, 0))</f>
        <v/>
      </c>
      <c r="B261">
        <f>INDEX(resultados!$A$2:$ZZ$486, 255, MATCH($B$2, resultados!$A$1:$ZZ$1, 0))</f>
        <v/>
      </c>
      <c r="C261">
        <f>INDEX(resultados!$A$2:$ZZ$486, 255, MATCH($B$3, resultados!$A$1:$ZZ$1, 0))</f>
        <v/>
      </c>
    </row>
    <row r="262">
      <c r="A262">
        <f>INDEX(resultados!$A$2:$ZZ$486, 256, MATCH($B$1, resultados!$A$1:$ZZ$1, 0))</f>
        <v/>
      </c>
      <c r="B262">
        <f>INDEX(resultados!$A$2:$ZZ$486, 256, MATCH($B$2, resultados!$A$1:$ZZ$1, 0))</f>
        <v/>
      </c>
      <c r="C262">
        <f>INDEX(resultados!$A$2:$ZZ$486, 256, MATCH($B$3, resultados!$A$1:$ZZ$1, 0))</f>
        <v/>
      </c>
    </row>
    <row r="263">
      <c r="A263">
        <f>INDEX(resultados!$A$2:$ZZ$486, 257, MATCH($B$1, resultados!$A$1:$ZZ$1, 0))</f>
        <v/>
      </c>
      <c r="B263">
        <f>INDEX(resultados!$A$2:$ZZ$486, 257, MATCH($B$2, resultados!$A$1:$ZZ$1, 0))</f>
        <v/>
      </c>
      <c r="C263">
        <f>INDEX(resultados!$A$2:$ZZ$486, 257, MATCH($B$3, resultados!$A$1:$ZZ$1, 0))</f>
        <v/>
      </c>
    </row>
    <row r="264">
      <c r="A264">
        <f>INDEX(resultados!$A$2:$ZZ$486, 258, MATCH($B$1, resultados!$A$1:$ZZ$1, 0))</f>
        <v/>
      </c>
      <c r="B264">
        <f>INDEX(resultados!$A$2:$ZZ$486, 258, MATCH($B$2, resultados!$A$1:$ZZ$1, 0))</f>
        <v/>
      </c>
      <c r="C264">
        <f>INDEX(resultados!$A$2:$ZZ$486, 258, MATCH($B$3, resultados!$A$1:$ZZ$1, 0))</f>
        <v/>
      </c>
    </row>
    <row r="265">
      <c r="A265">
        <f>INDEX(resultados!$A$2:$ZZ$486, 259, MATCH($B$1, resultados!$A$1:$ZZ$1, 0))</f>
        <v/>
      </c>
      <c r="B265">
        <f>INDEX(resultados!$A$2:$ZZ$486, 259, MATCH($B$2, resultados!$A$1:$ZZ$1, 0))</f>
        <v/>
      </c>
      <c r="C265">
        <f>INDEX(resultados!$A$2:$ZZ$486, 259, MATCH($B$3, resultados!$A$1:$ZZ$1, 0))</f>
        <v/>
      </c>
    </row>
    <row r="266">
      <c r="A266">
        <f>INDEX(resultados!$A$2:$ZZ$486, 260, MATCH($B$1, resultados!$A$1:$ZZ$1, 0))</f>
        <v/>
      </c>
      <c r="B266">
        <f>INDEX(resultados!$A$2:$ZZ$486, 260, MATCH($B$2, resultados!$A$1:$ZZ$1, 0))</f>
        <v/>
      </c>
      <c r="C266">
        <f>INDEX(resultados!$A$2:$ZZ$486, 260, MATCH($B$3, resultados!$A$1:$ZZ$1, 0))</f>
        <v/>
      </c>
    </row>
    <row r="267">
      <c r="A267">
        <f>INDEX(resultados!$A$2:$ZZ$486, 261, MATCH($B$1, resultados!$A$1:$ZZ$1, 0))</f>
        <v/>
      </c>
      <c r="B267">
        <f>INDEX(resultados!$A$2:$ZZ$486, 261, MATCH($B$2, resultados!$A$1:$ZZ$1, 0))</f>
        <v/>
      </c>
      <c r="C267">
        <f>INDEX(resultados!$A$2:$ZZ$486, 261, MATCH($B$3, resultados!$A$1:$ZZ$1, 0))</f>
        <v/>
      </c>
    </row>
    <row r="268">
      <c r="A268">
        <f>INDEX(resultados!$A$2:$ZZ$486, 262, MATCH($B$1, resultados!$A$1:$ZZ$1, 0))</f>
        <v/>
      </c>
      <c r="B268">
        <f>INDEX(resultados!$A$2:$ZZ$486, 262, MATCH($B$2, resultados!$A$1:$ZZ$1, 0))</f>
        <v/>
      </c>
      <c r="C268">
        <f>INDEX(resultados!$A$2:$ZZ$486, 262, MATCH($B$3, resultados!$A$1:$ZZ$1, 0))</f>
        <v/>
      </c>
    </row>
    <row r="269">
      <c r="A269">
        <f>INDEX(resultados!$A$2:$ZZ$486, 263, MATCH($B$1, resultados!$A$1:$ZZ$1, 0))</f>
        <v/>
      </c>
      <c r="B269">
        <f>INDEX(resultados!$A$2:$ZZ$486, 263, MATCH($B$2, resultados!$A$1:$ZZ$1, 0))</f>
        <v/>
      </c>
      <c r="C269">
        <f>INDEX(resultados!$A$2:$ZZ$486, 263, MATCH($B$3, resultados!$A$1:$ZZ$1, 0))</f>
        <v/>
      </c>
    </row>
    <row r="270">
      <c r="A270">
        <f>INDEX(resultados!$A$2:$ZZ$486, 264, MATCH($B$1, resultados!$A$1:$ZZ$1, 0))</f>
        <v/>
      </c>
      <c r="B270">
        <f>INDEX(resultados!$A$2:$ZZ$486, 264, MATCH($B$2, resultados!$A$1:$ZZ$1, 0))</f>
        <v/>
      </c>
      <c r="C270">
        <f>INDEX(resultados!$A$2:$ZZ$486, 264, MATCH($B$3, resultados!$A$1:$ZZ$1, 0))</f>
        <v/>
      </c>
    </row>
    <row r="271">
      <c r="A271">
        <f>INDEX(resultados!$A$2:$ZZ$486, 265, MATCH($B$1, resultados!$A$1:$ZZ$1, 0))</f>
        <v/>
      </c>
      <c r="B271">
        <f>INDEX(resultados!$A$2:$ZZ$486, 265, MATCH($B$2, resultados!$A$1:$ZZ$1, 0))</f>
        <v/>
      </c>
      <c r="C271">
        <f>INDEX(resultados!$A$2:$ZZ$486, 265, MATCH($B$3, resultados!$A$1:$ZZ$1, 0))</f>
        <v/>
      </c>
    </row>
    <row r="272">
      <c r="A272">
        <f>INDEX(resultados!$A$2:$ZZ$486, 266, MATCH($B$1, resultados!$A$1:$ZZ$1, 0))</f>
        <v/>
      </c>
      <c r="B272">
        <f>INDEX(resultados!$A$2:$ZZ$486, 266, MATCH($B$2, resultados!$A$1:$ZZ$1, 0))</f>
        <v/>
      </c>
      <c r="C272">
        <f>INDEX(resultados!$A$2:$ZZ$486, 266, MATCH($B$3, resultados!$A$1:$ZZ$1, 0))</f>
        <v/>
      </c>
    </row>
    <row r="273">
      <c r="A273">
        <f>INDEX(resultados!$A$2:$ZZ$486, 267, MATCH($B$1, resultados!$A$1:$ZZ$1, 0))</f>
        <v/>
      </c>
      <c r="B273">
        <f>INDEX(resultados!$A$2:$ZZ$486, 267, MATCH($B$2, resultados!$A$1:$ZZ$1, 0))</f>
        <v/>
      </c>
      <c r="C273">
        <f>INDEX(resultados!$A$2:$ZZ$486, 267, MATCH($B$3, resultados!$A$1:$ZZ$1, 0))</f>
        <v/>
      </c>
    </row>
    <row r="274">
      <c r="A274">
        <f>INDEX(resultados!$A$2:$ZZ$486, 268, MATCH($B$1, resultados!$A$1:$ZZ$1, 0))</f>
        <v/>
      </c>
      <c r="B274">
        <f>INDEX(resultados!$A$2:$ZZ$486, 268, MATCH($B$2, resultados!$A$1:$ZZ$1, 0))</f>
        <v/>
      </c>
      <c r="C274">
        <f>INDEX(resultados!$A$2:$ZZ$486, 268, MATCH($B$3, resultados!$A$1:$ZZ$1, 0))</f>
        <v/>
      </c>
    </row>
    <row r="275">
      <c r="A275">
        <f>INDEX(resultados!$A$2:$ZZ$486, 269, MATCH($B$1, resultados!$A$1:$ZZ$1, 0))</f>
        <v/>
      </c>
      <c r="B275">
        <f>INDEX(resultados!$A$2:$ZZ$486, 269, MATCH($B$2, resultados!$A$1:$ZZ$1, 0))</f>
        <v/>
      </c>
      <c r="C275">
        <f>INDEX(resultados!$A$2:$ZZ$486, 269, MATCH($B$3, resultados!$A$1:$ZZ$1, 0))</f>
        <v/>
      </c>
    </row>
    <row r="276">
      <c r="A276">
        <f>INDEX(resultados!$A$2:$ZZ$486, 270, MATCH($B$1, resultados!$A$1:$ZZ$1, 0))</f>
        <v/>
      </c>
      <c r="B276">
        <f>INDEX(resultados!$A$2:$ZZ$486, 270, MATCH($B$2, resultados!$A$1:$ZZ$1, 0))</f>
        <v/>
      </c>
      <c r="C276">
        <f>INDEX(resultados!$A$2:$ZZ$486, 270, MATCH($B$3, resultados!$A$1:$ZZ$1, 0))</f>
        <v/>
      </c>
    </row>
    <row r="277">
      <c r="A277">
        <f>INDEX(resultados!$A$2:$ZZ$486, 271, MATCH($B$1, resultados!$A$1:$ZZ$1, 0))</f>
        <v/>
      </c>
      <c r="B277">
        <f>INDEX(resultados!$A$2:$ZZ$486, 271, MATCH($B$2, resultados!$A$1:$ZZ$1, 0))</f>
        <v/>
      </c>
      <c r="C277">
        <f>INDEX(resultados!$A$2:$ZZ$486, 271, MATCH($B$3, resultados!$A$1:$ZZ$1, 0))</f>
        <v/>
      </c>
    </row>
    <row r="278">
      <c r="A278">
        <f>INDEX(resultados!$A$2:$ZZ$486, 272, MATCH($B$1, resultados!$A$1:$ZZ$1, 0))</f>
        <v/>
      </c>
      <c r="B278">
        <f>INDEX(resultados!$A$2:$ZZ$486, 272, MATCH($B$2, resultados!$A$1:$ZZ$1, 0))</f>
        <v/>
      </c>
      <c r="C278">
        <f>INDEX(resultados!$A$2:$ZZ$486, 272, MATCH($B$3, resultados!$A$1:$ZZ$1, 0))</f>
        <v/>
      </c>
    </row>
    <row r="279">
      <c r="A279">
        <f>INDEX(resultados!$A$2:$ZZ$486, 273, MATCH($B$1, resultados!$A$1:$ZZ$1, 0))</f>
        <v/>
      </c>
      <c r="B279">
        <f>INDEX(resultados!$A$2:$ZZ$486, 273, MATCH($B$2, resultados!$A$1:$ZZ$1, 0))</f>
        <v/>
      </c>
      <c r="C279">
        <f>INDEX(resultados!$A$2:$ZZ$486, 273, MATCH($B$3, resultados!$A$1:$ZZ$1, 0))</f>
        <v/>
      </c>
    </row>
    <row r="280">
      <c r="A280">
        <f>INDEX(resultados!$A$2:$ZZ$486, 274, MATCH($B$1, resultados!$A$1:$ZZ$1, 0))</f>
        <v/>
      </c>
      <c r="B280">
        <f>INDEX(resultados!$A$2:$ZZ$486, 274, MATCH($B$2, resultados!$A$1:$ZZ$1, 0))</f>
        <v/>
      </c>
      <c r="C280">
        <f>INDEX(resultados!$A$2:$ZZ$486, 274, MATCH($B$3, resultados!$A$1:$ZZ$1, 0))</f>
        <v/>
      </c>
    </row>
    <row r="281">
      <c r="A281">
        <f>INDEX(resultados!$A$2:$ZZ$486, 275, MATCH($B$1, resultados!$A$1:$ZZ$1, 0))</f>
        <v/>
      </c>
      <c r="B281">
        <f>INDEX(resultados!$A$2:$ZZ$486, 275, MATCH($B$2, resultados!$A$1:$ZZ$1, 0))</f>
        <v/>
      </c>
      <c r="C281">
        <f>INDEX(resultados!$A$2:$ZZ$486, 275, MATCH($B$3, resultados!$A$1:$ZZ$1, 0))</f>
        <v/>
      </c>
    </row>
    <row r="282">
      <c r="A282">
        <f>INDEX(resultados!$A$2:$ZZ$486, 276, MATCH($B$1, resultados!$A$1:$ZZ$1, 0))</f>
        <v/>
      </c>
      <c r="B282">
        <f>INDEX(resultados!$A$2:$ZZ$486, 276, MATCH($B$2, resultados!$A$1:$ZZ$1, 0))</f>
        <v/>
      </c>
      <c r="C282">
        <f>INDEX(resultados!$A$2:$ZZ$486, 276, MATCH($B$3, resultados!$A$1:$ZZ$1, 0))</f>
        <v/>
      </c>
    </row>
    <row r="283">
      <c r="A283">
        <f>INDEX(resultados!$A$2:$ZZ$486, 277, MATCH($B$1, resultados!$A$1:$ZZ$1, 0))</f>
        <v/>
      </c>
      <c r="B283">
        <f>INDEX(resultados!$A$2:$ZZ$486, 277, MATCH($B$2, resultados!$A$1:$ZZ$1, 0))</f>
        <v/>
      </c>
      <c r="C283">
        <f>INDEX(resultados!$A$2:$ZZ$486, 277, MATCH($B$3, resultados!$A$1:$ZZ$1, 0))</f>
        <v/>
      </c>
    </row>
    <row r="284">
      <c r="A284">
        <f>INDEX(resultados!$A$2:$ZZ$486, 278, MATCH($B$1, resultados!$A$1:$ZZ$1, 0))</f>
        <v/>
      </c>
      <c r="B284">
        <f>INDEX(resultados!$A$2:$ZZ$486, 278, MATCH($B$2, resultados!$A$1:$ZZ$1, 0))</f>
        <v/>
      </c>
      <c r="C284">
        <f>INDEX(resultados!$A$2:$ZZ$486, 278, MATCH($B$3, resultados!$A$1:$ZZ$1, 0))</f>
        <v/>
      </c>
    </row>
    <row r="285">
      <c r="A285">
        <f>INDEX(resultados!$A$2:$ZZ$486, 279, MATCH($B$1, resultados!$A$1:$ZZ$1, 0))</f>
        <v/>
      </c>
      <c r="B285">
        <f>INDEX(resultados!$A$2:$ZZ$486, 279, MATCH($B$2, resultados!$A$1:$ZZ$1, 0))</f>
        <v/>
      </c>
      <c r="C285">
        <f>INDEX(resultados!$A$2:$ZZ$486, 279, MATCH($B$3, resultados!$A$1:$ZZ$1, 0))</f>
        <v/>
      </c>
    </row>
    <row r="286">
      <c r="A286">
        <f>INDEX(resultados!$A$2:$ZZ$486, 280, MATCH($B$1, resultados!$A$1:$ZZ$1, 0))</f>
        <v/>
      </c>
      <c r="B286">
        <f>INDEX(resultados!$A$2:$ZZ$486, 280, MATCH($B$2, resultados!$A$1:$ZZ$1, 0))</f>
        <v/>
      </c>
      <c r="C286">
        <f>INDEX(resultados!$A$2:$ZZ$486, 280, MATCH($B$3, resultados!$A$1:$ZZ$1, 0))</f>
        <v/>
      </c>
    </row>
    <row r="287">
      <c r="A287">
        <f>INDEX(resultados!$A$2:$ZZ$486, 281, MATCH($B$1, resultados!$A$1:$ZZ$1, 0))</f>
        <v/>
      </c>
      <c r="B287">
        <f>INDEX(resultados!$A$2:$ZZ$486, 281, MATCH($B$2, resultados!$A$1:$ZZ$1, 0))</f>
        <v/>
      </c>
      <c r="C287">
        <f>INDEX(resultados!$A$2:$ZZ$486, 281, MATCH($B$3, resultados!$A$1:$ZZ$1, 0))</f>
        <v/>
      </c>
    </row>
    <row r="288">
      <c r="A288">
        <f>INDEX(resultados!$A$2:$ZZ$486, 282, MATCH($B$1, resultados!$A$1:$ZZ$1, 0))</f>
        <v/>
      </c>
      <c r="B288">
        <f>INDEX(resultados!$A$2:$ZZ$486, 282, MATCH($B$2, resultados!$A$1:$ZZ$1, 0))</f>
        <v/>
      </c>
      <c r="C288">
        <f>INDEX(resultados!$A$2:$ZZ$486, 282, MATCH($B$3, resultados!$A$1:$ZZ$1, 0))</f>
        <v/>
      </c>
    </row>
    <row r="289">
      <c r="A289">
        <f>INDEX(resultados!$A$2:$ZZ$486, 283, MATCH($B$1, resultados!$A$1:$ZZ$1, 0))</f>
        <v/>
      </c>
      <c r="B289">
        <f>INDEX(resultados!$A$2:$ZZ$486, 283, MATCH($B$2, resultados!$A$1:$ZZ$1, 0))</f>
        <v/>
      </c>
      <c r="C289">
        <f>INDEX(resultados!$A$2:$ZZ$486, 283, MATCH($B$3, resultados!$A$1:$ZZ$1, 0))</f>
        <v/>
      </c>
    </row>
    <row r="290">
      <c r="A290">
        <f>INDEX(resultados!$A$2:$ZZ$486, 284, MATCH($B$1, resultados!$A$1:$ZZ$1, 0))</f>
        <v/>
      </c>
      <c r="B290">
        <f>INDEX(resultados!$A$2:$ZZ$486, 284, MATCH($B$2, resultados!$A$1:$ZZ$1, 0))</f>
        <v/>
      </c>
      <c r="C290">
        <f>INDEX(resultados!$A$2:$ZZ$486, 284, MATCH($B$3, resultados!$A$1:$ZZ$1, 0))</f>
        <v/>
      </c>
    </row>
    <row r="291">
      <c r="A291">
        <f>INDEX(resultados!$A$2:$ZZ$486, 285, MATCH($B$1, resultados!$A$1:$ZZ$1, 0))</f>
        <v/>
      </c>
      <c r="B291">
        <f>INDEX(resultados!$A$2:$ZZ$486, 285, MATCH($B$2, resultados!$A$1:$ZZ$1, 0))</f>
        <v/>
      </c>
      <c r="C291">
        <f>INDEX(resultados!$A$2:$ZZ$486, 285, MATCH($B$3, resultados!$A$1:$ZZ$1, 0))</f>
        <v/>
      </c>
    </row>
    <row r="292">
      <c r="A292">
        <f>INDEX(resultados!$A$2:$ZZ$486, 286, MATCH($B$1, resultados!$A$1:$ZZ$1, 0))</f>
        <v/>
      </c>
      <c r="B292">
        <f>INDEX(resultados!$A$2:$ZZ$486, 286, MATCH($B$2, resultados!$A$1:$ZZ$1, 0))</f>
        <v/>
      </c>
      <c r="C292">
        <f>INDEX(resultados!$A$2:$ZZ$486, 286, MATCH($B$3, resultados!$A$1:$ZZ$1, 0))</f>
        <v/>
      </c>
    </row>
    <row r="293">
      <c r="A293">
        <f>INDEX(resultados!$A$2:$ZZ$486, 287, MATCH($B$1, resultados!$A$1:$ZZ$1, 0))</f>
        <v/>
      </c>
      <c r="B293">
        <f>INDEX(resultados!$A$2:$ZZ$486, 287, MATCH($B$2, resultados!$A$1:$ZZ$1, 0))</f>
        <v/>
      </c>
      <c r="C293">
        <f>INDEX(resultados!$A$2:$ZZ$486, 287, MATCH($B$3, resultados!$A$1:$ZZ$1, 0))</f>
        <v/>
      </c>
    </row>
    <row r="294">
      <c r="A294">
        <f>INDEX(resultados!$A$2:$ZZ$486, 288, MATCH($B$1, resultados!$A$1:$ZZ$1, 0))</f>
        <v/>
      </c>
      <c r="B294">
        <f>INDEX(resultados!$A$2:$ZZ$486, 288, MATCH($B$2, resultados!$A$1:$ZZ$1, 0))</f>
        <v/>
      </c>
      <c r="C294">
        <f>INDEX(resultados!$A$2:$ZZ$486, 288, MATCH($B$3, resultados!$A$1:$ZZ$1, 0))</f>
        <v/>
      </c>
    </row>
    <row r="295">
      <c r="A295">
        <f>INDEX(resultados!$A$2:$ZZ$486, 289, MATCH($B$1, resultados!$A$1:$ZZ$1, 0))</f>
        <v/>
      </c>
      <c r="B295">
        <f>INDEX(resultados!$A$2:$ZZ$486, 289, MATCH($B$2, resultados!$A$1:$ZZ$1, 0))</f>
        <v/>
      </c>
      <c r="C295">
        <f>INDEX(resultados!$A$2:$ZZ$486, 289, MATCH($B$3, resultados!$A$1:$ZZ$1, 0))</f>
        <v/>
      </c>
    </row>
    <row r="296">
      <c r="A296">
        <f>INDEX(resultados!$A$2:$ZZ$486, 290, MATCH($B$1, resultados!$A$1:$ZZ$1, 0))</f>
        <v/>
      </c>
      <c r="B296">
        <f>INDEX(resultados!$A$2:$ZZ$486, 290, MATCH($B$2, resultados!$A$1:$ZZ$1, 0))</f>
        <v/>
      </c>
      <c r="C296">
        <f>INDEX(resultados!$A$2:$ZZ$486, 290, MATCH($B$3, resultados!$A$1:$ZZ$1, 0))</f>
        <v/>
      </c>
    </row>
    <row r="297">
      <c r="A297">
        <f>INDEX(resultados!$A$2:$ZZ$486, 291, MATCH($B$1, resultados!$A$1:$ZZ$1, 0))</f>
        <v/>
      </c>
      <c r="B297">
        <f>INDEX(resultados!$A$2:$ZZ$486, 291, MATCH($B$2, resultados!$A$1:$ZZ$1, 0))</f>
        <v/>
      </c>
      <c r="C297">
        <f>INDEX(resultados!$A$2:$ZZ$486, 291, MATCH($B$3, resultados!$A$1:$ZZ$1, 0))</f>
        <v/>
      </c>
    </row>
    <row r="298">
      <c r="A298">
        <f>INDEX(resultados!$A$2:$ZZ$486, 292, MATCH($B$1, resultados!$A$1:$ZZ$1, 0))</f>
        <v/>
      </c>
      <c r="B298">
        <f>INDEX(resultados!$A$2:$ZZ$486, 292, MATCH($B$2, resultados!$A$1:$ZZ$1, 0))</f>
        <v/>
      </c>
      <c r="C298">
        <f>INDEX(resultados!$A$2:$ZZ$486, 292, MATCH($B$3, resultados!$A$1:$ZZ$1, 0))</f>
        <v/>
      </c>
    </row>
    <row r="299">
      <c r="A299">
        <f>INDEX(resultados!$A$2:$ZZ$486, 293, MATCH($B$1, resultados!$A$1:$ZZ$1, 0))</f>
        <v/>
      </c>
      <c r="B299">
        <f>INDEX(resultados!$A$2:$ZZ$486, 293, MATCH($B$2, resultados!$A$1:$ZZ$1, 0))</f>
        <v/>
      </c>
      <c r="C299">
        <f>INDEX(resultados!$A$2:$ZZ$486, 293, MATCH($B$3, resultados!$A$1:$ZZ$1, 0))</f>
        <v/>
      </c>
    </row>
    <row r="300">
      <c r="A300">
        <f>INDEX(resultados!$A$2:$ZZ$486, 294, MATCH($B$1, resultados!$A$1:$ZZ$1, 0))</f>
        <v/>
      </c>
      <c r="B300">
        <f>INDEX(resultados!$A$2:$ZZ$486, 294, MATCH($B$2, resultados!$A$1:$ZZ$1, 0))</f>
        <v/>
      </c>
      <c r="C300">
        <f>INDEX(resultados!$A$2:$ZZ$486, 294, MATCH($B$3, resultados!$A$1:$ZZ$1, 0))</f>
        <v/>
      </c>
    </row>
    <row r="301">
      <c r="A301">
        <f>INDEX(resultados!$A$2:$ZZ$486, 295, MATCH($B$1, resultados!$A$1:$ZZ$1, 0))</f>
        <v/>
      </c>
      <c r="B301">
        <f>INDEX(resultados!$A$2:$ZZ$486, 295, MATCH($B$2, resultados!$A$1:$ZZ$1, 0))</f>
        <v/>
      </c>
      <c r="C301">
        <f>INDEX(resultados!$A$2:$ZZ$486, 295, MATCH($B$3, resultados!$A$1:$ZZ$1, 0))</f>
        <v/>
      </c>
    </row>
    <row r="302">
      <c r="A302">
        <f>INDEX(resultados!$A$2:$ZZ$486, 296, MATCH($B$1, resultados!$A$1:$ZZ$1, 0))</f>
        <v/>
      </c>
      <c r="B302">
        <f>INDEX(resultados!$A$2:$ZZ$486, 296, MATCH($B$2, resultados!$A$1:$ZZ$1, 0))</f>
        <v/>
      </c>
      <c r="C302">
        <f>INDEX(resultados!$A$2:$ZZ$486, 296, MATCH($B$3, resultados!$A$1:$ZZ$1, 0))</f>
        <v/>
      </c>
    </row>
    <row r="303">
      <c r="A303">
        <f>INDEX(resultados!$A$2:$ZZ$486, 297, MATCH($B$1, resultados!$A$1:$ZZ$1, 0))</f>
        <v/>
      </c>
      <c r="B303">
        <f>INDEX(resultados!$A$2:$ZZ$486, 297, MATCH($B$2, resultados!$A$1:$ZZ$1, 0))</f>
        <v/>
      </c>
      <c r="C303">
        <f>INDEX(resultados!$A$2:$ZZ$486, 297, MATCH($B$3, resultados!$A$1:$ZZ$1, 0))</f>
        <v/>
      </c>
    </row>
    <row r="304">
      <c r="A304">
        <f>INDEX(resultados!$A$2:$ZZ$486, 298, MATCH($B$1, resultados!$A$1:$ZZ$1, 0))</f>
        <v/>
      </c>
      <c r="B304">
        <f>INDEX(resultados!$A$2:$ZZ$486, 298, MATCH($B$2, resultados!$A$1:$ZZ$1, 0))</f>
        <v/>
      </c>
      <c r="C304">
        <f>INDEX(resultados!$A$2:$ZZ$486, 298, MATCH($B$3, resultados!$A$1:$ZZ$1, 0))</f>
        <v/>
      </c>
    </row>
    <row r="305">
      <c r="A305">
        <f>INDEX(resultados!$A$2:$ZZ$486, 299, MATCH($B$1, resultados!$A$1:$ZZ$1, 0))</f>
        <v/>
      </c>
      <c r="B305">
        <f>INDEX(resultados!$A$2:$ZZ$486, 299, MATCH($B$2, resultados!$A$1:$ZZ$1, 0))</f>
        <v/>
      </c>
      <c r="C305">
        <f>INDEX(resultados!$A$2:$ZZ$486, 299, MATCH($B$3, resultados!$A$1:$ZZ$1, 0))</f>
        <v/>
      </c>
    </row>
    <row r="306">
      <c r="A306">
        <f>INDEX(resultados!$A$2:$ZZ$486, 300, MATCH($B$1, resultados!$A$1:$ZZ$1, 0))</f>
        <v/>
      </c>
      <c r="B306">
        <f>INDEX(resultados!$A$2:$ZZ$486, 300, MATCH($B$2, resultados!$A$1:$ZZ$1, 0))</f>
        <v/>
      </c>
      <c r="C306">
        <f>INDEX(resultados!$A$2:$ZZ$486, 300, MATCH($B$3, resultados!$A$1:$ZZ$1, 0))</f>
        <v/>
      </c>
    </row>
    <row r="307">
      <c r="A307">
        <f>INDEX(resultados!$A$2:$ZZ$486, 301, MATCH($B$1, resultados!$A$1:$ZZ$1, 0))</f>
        <v/>
      </c>
      <c r="B307">
        <f>INDEX(resultados!$A$2:$ZZ$486, 301, MATCH($B$2, resultados!$A$1:$ZZ$1, 0))</f>
        <v/>
      </c>
      <c r="C307">
        <f>INDEX(resultados!$A$2:$ZZ$486, 301, MATCH($B$3, resultados!$A$1:$ZZ$1, 0))</f>
        <v/>
      </c>
    </row>
    <row r="308">
      <c r="A308">
        <f>INDEX(resultados!$A$2:$ZZ$486, 302, MATCH($B$1, resultados!$A$1:$ZZ$1, 0))</f>
        <v/>
      </c>
      <c r="B308">
        <f>INDEX(resultados!$A$2:$ZZ$486, 302, MATCH($B$2, resultados!$A$1:$ZZ$1, 0))</f>
        <v/>
      </c>
      <c r="C308">
        <f>INDEX(resultados!$A$2:$ZZ$486, 302, MATCH($B$3, resultados!$A$1:$ZZ$1, 0))</f>
        <v/>
      </c>
    </row>
    <row r="309">
      <c r="A309">
        <f>INDEX(resultados!$A$2:$ZZ$486, 303, MATCH($B$1, resultados!$A$1:$ZZ$1, 0))</f>
        <v/>
      </c>
      <c r="B309">
        <f>INDEX(resultados!$A$2:$ZZ$486, 303, MATCH($B$2, resultados!$A$1:$ZZ$1, 0))</f>
        <v/>
      </c>
      <c r="C309">
        <f>INDEX(resultados!$A$2:$ZZ$486, 303, MATCH($B$3, resultados!$A$1:$ZZ$1, 0))</f>
        <v/>
      </c>
    </row>
    <row r="310">
      <c r="A310">
        <f>INDEX(resultados!$A$2:$ZZ$486, 304, MATCH($B$1, resultados!$A$1:$ZZ$1, 0))</f>
        <v/>
      </c>
      <c r="B310">
        <f>INDEX(resultados!$A$2:$ZZ$486, 304, MATCH($B$2, resultados!$A$1:$ZZ$1, 0))</f>
        <v/>
      </c>
      <c r="C310">
        <f>INDEX(resultados!$A$2:$ZZ$486, 304, MATCH($B$3, resultados!$A$1:$ZZ$1, 0))</f>
        <v/>
      </c>
    </row>
    <row r="311">
      <c r="A311">
        <f>INDEX(resultados!$A$2:$ZZ$486, 305, MATCH($B$1, resultados!$A$1:$ZZ$1, 0))</f>
        <v/>
      </c>
      <c r="B311">
        <f>INDEX(resultados!$A$2:$ZZ$486, 305, MATCH($B$2, resultados!$A$1:$ZZ$1, 0))</f>
        <v/>
      </c>
      <c r="C311">
        <f>INDEX(resultados!$A$2:$ZZ$486, 305, MATCH($B$3, resultados!$A$1:$ZZ$1, 0))</f>
        <v/>
      </c>
    </row>
    <row r="312">
      <c r="A312">
        <f>INDEX(resultados!$A$2:$ZZ$486, 306, MATCH($B$1, resultados!$A$1:$ZZ$1, 0))</f>
        <v/>
      </c>
      <c r="B312">
        <f>INDEX(resultados!$A$2:$ZZ$486, 306, MATCH($B$2, resultados!$A$1:$ZZ$1, 0))</f>
        <v/>
      </c>
      <c r="C312">
        <f>INDEX(resultados!$A$2:$ZZ$486, 306, MATCH($B$3, resultados!$A$1:$ZZ$1, 0))</f>
        <v/>
      </c>
    </row>
    <row r="313">
      <c r="A313">
        <f>INDEX(resultados!$A$2:$ZZ$486, 307, MATCH($B$1, resultados!$A$1:$ZZ$1, 0))</f>
        <v/>
      </c>
      <c r="B313">
        <f>INDEX(resultados!$A$2:$ZZ$486, 307, MATCH($B$2, resultados!$A$1:$ZZ$1, 0))</f>
        <v/>
      </c>
      <c r="C313">
        <f>INDEX(resultados!$A$2:$ZZ$486, 307, MATCH($B$3, resultados!$A$1:$ZZ$1, 0))</f>
        <v/>
      </c>
    </row>
    <row r="314">
      <c r="A314">
        <f>INDEX(resultados!$A$2:$ZZ$486, 308, MATCH($B$1, resultados!$A$1:$ZZ$1, 0))</f>
        <v/>
      </c>
      <c r="B314">
        <f>INDEX(resultados!$A$2:$ZZ$486, 308, MATCH($B$2, resultados!$A$1:$ZZ$1, 0))</f>
        <v/>
      </c>
      <c r="C314">
        <f>INDEX(resultados!$A$2:$ZZ$486, 308, MATCH($B$3, resultados!$A$1:$ZZ$1, 0))</f>
        <v/>
      </c>
    </row>
    <row r="315">
      <c r="A315">
        <f>INDEX(resultados!$A$2:$ZZ$486, 309, MATCH($B$1, resultados!$A$1:$ZZ$1, 0))</f>
        <v/>
      </c>
      <c r="B315">
        <f>INDEX(resultados!$A$2:$ZZ$486, 309, MATCH($B$2, resultados!$A$1:$ZZ$1, 0))</f>
        <v/>
      </c>
      <c r="C315">
        <f>INDEX(resultados!$A$2:$ZZ$486, 309, MATCH($B$3, resultados!$A$1:$ZZ$1, 0))</f>
        <v/>
      </c>
    </row>
    <row r="316">
      <c r="A316">
        <f>INDEX(resultados!$A$2:$ZZ$486, 310, MATCH($B$1, resultados!$A$1:$ZZ$1, 0))</f>
        <v/>
      </c>
      <c r="B316">
        <f>INDEX(resultados!$A$2:$ZZ$486, 310, MATCH($B$2, resultados!$A$1:$ZZ$1, 0))</f>
        <v/>
      </c>
      <c r="C316">
        <f>INDEX(resultados!$A$2:$ZZ$486, 310, MATCH($B$3, resultados!$A$1:$ZZ$1, 0))</f>
        <v/>
      </c>
    </row>
    <row r="317">
      <c r="A317">
        <f>INDEX(resultados!$A$2:$ZZ$486, 311, MATCH($B$1, resultados!$A$1:$ZZ$1, 0))</f>
        <v/>
      </c>
      <c r="B317">
        <f>INDEX(resultados!$A$2:$ZZ$486, 311, MATCH($B$2, resultados!$A$1:$ZZ$1, 0))</f>
        <v/>
      </c>
      <c r="C317">
        <f>INDEX(resultados!$A$2:$ZZ$486, 311, MATCH($B$3, resultados!$A$1:$ZZ$1, 0))</f>
        <v/>
      </c>
    </row>
    <row r="318">
      <c r="A318">
        <f>INDEX(resultados!$A$2:$ZZ$486, 312, MATCH($B$1, resultados!$A$1:$ZZ$1, 0))</f>
        <v/>
      </c>
      <c r="B318">
        <f>INDEX(resultados!$A$2:$ZZ$486, 312, MATCH($B$2, resultados!$A$1:$ZZ$1, 0))</f>
        <v/>
      </c>
      <c r="C318">
        <f>INDEX(resultados!$A$2:$ZZ$486, 312, MATCH($B$3, resultados!$A$1:$ZZ$1, 0))</f>
        <v/>
      </c>
    </row>
    <row r="319">
      <c r="A319">
        <f>INDEX(resultados!$A$2:$ZZ$486, 313, MATCH($B$1, resultados!$A$1:$ZZ$1, 0))</f>
        <v/>
      </c>
      <c r="B319">
        <f>INDEX(resultados!$A$2:$ZZ$486, 313, MATCH($B$2, resultados!$A$1:$ZZ$1, 0))</f>
        <v/>
      </c>
      <c r="C319">
        <f>INDEX(resultados!$A$2:$ZZ$486, 313, MATCH($B$3, resultados!$A$1:$ZZ$1, 0))</f>
        <v/>
      </c>
    </row>
    <row r="320">
      <c r="A320">
        <f>INDEX(resultados!$A$2:$ZZ$486, 314, MATCH($B$1, resultados!$A$1:$ZZ$1, 0))</f>
        <v/>
      </c>
      <c r="B320">
        <f>INDEX(resultados!$A$2:$ZZ$486, 314, MATCH($B$2, resultados!$A$1:$ZZ$1, 0))</f>
        <v/>
      </c>
      <c r="C320">
        <f>INDEX(resultados!$A$2:$ZZ$486, 314, MATCH($B$3, resultados!$A$1:$ZZ$1, 0))</f>
        <v/>
      </c>
    </row>
    <row r="321">
      <c r="A321">
        <f>INDEX(resultados!$A$2:$ZZ$486, 315, MATCH($B$1, resultados!$A$1:$ZZ$1, 0))</f>
        <v/>
      </c>
      <c r="B321">
        <f>INDEX(resultados!$A$2:$ZZ$486, 315, MATCH($B$2, resultados!$A$1:$ZZ$1, 0))</f>
        <v/>
      </c>
      <c r="C321">
        <f>INDEX(resultados!$A$2:$ZZ$486, 315, MATCH($B$3, resultados!$A$1:$ZZ$1, 0))</f>
        <v/>
      </c>
    </row>
    <row r="322">
      <c r="A322">
        <f>INDEX(resultados!$A$2:$ZZ$486, 316, MATCH($B$1, resultados!$A$1:$ZZ$1, 0))</f>
        <v/>
      </c>
      <c r="B322">
        <f>INDEX(resultados!$A$2:$ZZ$486, 316, MATCH($B$2, resultados!$A$1:$ZZ$1, 0))</f>
        <v/>
      </c>
      <c r="C322">
        <f>INDEX(resultados!$A$2:$ZZ$486, 316, MATCH($B$3, resultados!$A$1:$ZZ$1, 0))</f>
        <v/>
      </c>
    </row>
    <row r="323">
      <c r="A323">
        <f>INDEX(resultados!$A$2:$ZZ$486, 317, MATCH($B$1, resultados!$A$1:$ZZ$1, 0))</f>
        <v/>
      </c>
      <c r="B323">
        <f>INDEX(resultados!$A$2:$ZZ$486, 317, MATCH($B$2, resultados!$A$1:$ZZ$1, 0))</f>
        <v/>
      </c>
      <c r="C323">
        <f>INDEX(resultados!$A$2:$ZZ$486, 317, MATCH($B$3, resultados!$A$1:$ZZ$1, 0))</f>
        <v/>
      </c>
    </row>
    <row r="324">
      <c r="A324">
        <f>INDEX(resultados!$A$2:$ZZ$486, 318, MATCH($B$1, resultados!$A$1:$ZZ$1, 0))</f>
        <v/>
      </c>
      <c r="B324">
        <f>INDEX(resultados!$A$2:$ZZ$486, 318, MATCH($B$2, resultados!$A$1:$ZZ$1, 0))</f>
        <v/>
      </c>
      <c r="C324">
        <f>INDEX(resultados!$A$2:$ZZ$486, 318, MATCH($B$3, resultados!$A$1:$ZZ$1, 0))</f>
        <v/>
      </c>
    </row>
    <row r="325">
      <c r="A325">
        <f>INDEX(resultados!$A$2:$ZZ$486, 319, MATCH($B$1, resultados!$A$1:$ZZ$1, 0))</f>
        <v/>
      </c>
      <c r="B325">
        <f>INDEX(resultados!$A$2:$ZZ$486, 319, MATCH($B$2, resultados!$A$1:$ZZ$1, 0))</f>
        <v/>
      </c>
      <c r="C325">
        <f>INDEX(resultados!$A$2:$ZZ$486, 319, MATCH($B$3, resultados!$A$1:$ZZ$1, 0))</f>
        <v/>
      </c>
    </row>
    <row r="326">
      <c r="A326">
        <f>INDEX(resultados!$A$2:$ZZ$486, 320, MATCH($B$1, resultados!$A$1:$ZZ$1, 0))</f>
        <v/>
      </c>
      <c r="B326">
        <f>INDEX(resultados!$A$2:$ZZ$486, 320, MATCH($B$2, resultados!$A$1:$ZZ$1, 0))</f>
        <v/>
      </c>
      <c r="C326">
        <f>INDEX(resultados!$A$2:$ZZ$486, 320, MATCH($B$3, resultados!$A$1:$ZZ$1, 0))</f>
        <v/>
      </c>
    </row>
    <row r="327">
      <c r="A327">
        <f>INDEX(resultados!$A$2:$ZZ$486, 321, MATCH($B$1, resultados!$A$1:$ZZ$1, 0))</f>
        <v/>
      </c>
      <c r="B327">
        <f>INDEX(resultados!$A$2:$ZZ$486, 321, MATCH($B$2, resultados!$A$1:$ZZ$1, 0))</f>
        <v/>
      </c>
      <c r="C327">
        <f>INDEX(resultados!$A$2:$ZZ$486, 321, MATCH($B$3, resultados!$A$1:$ZZ$1, 0))</f>
        <v/>
      </c>
    </row>
    <row r="328">
      <c r="A328">
        <f>INDEX(resultados!$A$2:$ZZ$486, 322, MATCH($B$1, resultados!$A$1:$ZZ$1, 0))</f>
        <v/>
      </c>
      <c r="B328">
        <f>INDEX(resultados!$A$2:$ZZ$486, 322, MATCH($B$2, resultados!$A$1:$ZZ$1, 0))</f>
        <v/>
      </c>
      <c r="C328">
        <f>INDEX(resultados!$A$2:$ZZ$486, 322, MATCH($B$3, resultados!$A$1:$ZZ$1, 0))</f>
        <v/>
      </c>
    </row>
    <row r="329">
      <c r="A329">
        <f>INDEX(resultados!$A$2:$ZZ$486, 323, MATCH($B$1, resultados!$A$1:$ZZ$1, 0))</f>
        <v/>
      </c>
      <c r="B329">
        <f>INDEX(resultados!$A$2:$ZZ$486, 323, MATCH($B$2, resultados!$A$1:$ZZ$1, 0))</f>
        <v/>
      </c>
      <c r="C329">
        <f>INDEX(resultados!$A$2:$ZZ$486, 323, MATCH($B$3, resultados!$A$1:$ZZ$1, 0))</f>
        <v/>
      </c>
    </row>
    <row r="330">
      <c r="A330">
        <f>INDEX(resultados!$A$2:$ZZ$486, 324, MATCH($B$1, resultados!$A$1:$ZZ$1, 0))</f>
        <v/>
      </c>
      <c r="B330">
        <f>INDEX(resultados!$A$2:$ZZ$486, 324, MATCH($B$2, resultados!$A$1:$ZZ$1, 0))</f>
        <v/>
      </c>
      <c r="C330">
        <f>INDEX(resultados!$A$2:$ZZ$486, 324, MATCH($B$3, resultados!$A$1:$ZZ$1, 0))</f>
        <v/>
      </c>
    </row>
    <row r="331">
      <c r="A331">
        <f>INDEX(resultados!$A$2:$ZZ$486, 325, MATCH($B$1, resultados!$A$1:$ZZ$1, 0))</f>
        <v/>
      </c>
      <c r="B331">
        <f>INDEX(resultados!$A$2:$ZZ$486, 325, MATCH($B$2, resultados!$A$1:$ZZ$1, 0))</f>
        <v/>
      </c>
      <c r="C331">
        <f>INDEX(resultados!$A$2:$ZZ$486, 325, MATCH($B$3, resultados!$A$1:$ZZ$1, 0))</f>
        <v/>
      </c>
    </row>
    <row r="332">
      <c r="A332">
        <f>INDEX(resultados!$A$2:$ZZ$486, 326, MATCH($B$1, resultados!$A$1:$ZZ$1, 0))</f>
        <v/>
      </c>
      <c r="B332">
        <f>INDEX(resultados!$A$2:$ZZ$486, 326, MATCH($B$2, resultados!$A$1:$ZZ$1, 0))</f>
        <v/>
      </c>
      <c r="C332">
        <f>INDEX(resultados!$A$2:$ZZ$486, 326, MATCH($B$3, resultados!$A$1:$ZZ$1, 0))</f>
        <v/>
      </c>
    </row>
    <row r="333">
      <c r="A333">
        <f>INDEX(resultados!$A$2:$ZZ$486, 327, MATCH($B$1, resultados!$A$1:$ZZ$1, 0))</f>
        <v/>
      </c>
      <c r="B333">
        <f>INDEX(resultados!$A$2:$ZZ$486, 327, MATCH($B$2, resultados!$A$1:$ZZ$1, 0))</f>
        <v/>
      </c>
      <c r="C333">
        <f>INDEX(resultados!$A$2:$ZZ$486, 327, MATCH($B$3, resultados!$A$1:$ZZ$1, 0))</f>
        <v/>
      </c>
    </row>
    <row r="334">
      <c r="A334">
        <f>INDEX(resultados!$A$2:$ZZ$486, 328, MATCH($B$1, resultados!$A$1:$ZZ$1, 0))</f>
        <v/>
      </c>
      <c r="B334">
        <f>INDEX(resultados!$A$2:$ZZ$486, 328, MATCH($B$2, resultados!$A$1:$ZZ$1, 0))</f>
        <v/>
      </c>
      <c r="C334">
        <f>INDEX(resultados!$A$2:$ZZ$486, 328, MATCH($B$3, resultados!$A$1:$ZZ$1, 0))</f>
        <v/>
      </c>
    </row>
    <row r="335">
      <c r="A335">
        <f>INDEX(resultados!$A$2:$ZZ$486, 329, MATCH($B$1, resultados!$A$1:$ZZ$1, 0))</f>
        <v/>
      </c>
      <c r="B335">
        <f>INDEX(resultados!$A$2:$ZZ$486, 329, MATCH($B$2, resultados!$A$1:$ZZ$1, 0))</f>
        <v/>
      </c>
      <c r="C335">
        <f>INDEX(resultados!$A$2:$ZZ$486, 329, MATCH($B$3, resultados!$A$1:$ZZ$1, 0))</f>
        <v/>
      </c>
    </row>
    <row r="336">
      <c r="A336">
        <f>INDEX(resultados!$A$2:$ZZ$486, 330, MATCH($B$1, resultados!$A$1:$ZZ$1, 0))</f>
        <v/>
      </c>
      <c r="B336">
        <f>INDEX(resultados!$A$2:$ZZ$486, 330, MATCH($B$2, resultados!$A$1:$ZZ$1, 0))</f>
        <v/>
      </c>
      <c r="C336">
        <f>INDEX(resultados!$A$2:$ZZ$486, 330, MATCH($B$3, resultados!$A$1:$ZZ$1, 0))</f>
        <v/>
      </c>
    </row>
    <row r="337">
      <c r="A337">
        <f>INDEX(resultados!$A$2:$ZZ$486, 331, MATCH($B$1, resultados!$A$1:$ZZ$1, 0))</f>
        <v/>
      </c>
      <c r="B337">
        <f>INDEX(resultados!$A$2:$ZZ$486, 331, MATCH($B$2, resultados!$A$1:$ZZ$1, 0))</f>
        <v/>
      </c>
      <c r="C337">
        <f>INDEX(resultados!$A$2:$ZZ$486, 331, MATCH($B$3, resultados!$A$1:$ZZ$1, 0))</f>
        <v/>
      </c>
    </row>
    <row r="338">
      <c r="A338">
        <f>INDEX(resultados!$A$2:$ZZ$486, 332, MATCH($B$1, resultados!$A$1:$ZZ$1, 0))</f>
        <v/>
      </c>
      <c r="B338">
        <f>INDEX(resultados!$A$2:$ZZ$486, 332, MATCH($B$2, resultados!$A$1:$ZZ$1, 0))</f>
        <v/>
      </c>
      <c r="C338">
        <f>INDEX(resultados!$A$2:$ZZ$486, 332, MATCH($B$3, resultados!$A$1:$ZZ$1, 0))</f>
        <v/>
      </c>
    </row>
    <row r="339">
      <c r="A339">
        <f>INDEX(resultados!$A$2:$ZZ$486, 333, MATCH($B$1, resultados!$A$1:$ZZ$1, 0))</f>
        <v/>
      </c>
      <c r="B339">
        <f>INDEX(resultados!$A$2:$ZZ$486, 333, MATCH($B$2, resultados!$A$1:$ZZ$1, 0))</f>
        <v/>
      </c>
      <c r="C339">
        <f>INDEX(resultados!$A$2:$ZZ$486, 333, MATCH($B$3, resultados!$A$1:$ZZ$1, 0))</f>
        <v/>
      </c>
    </row>
    <row r="340">
      <c r="A340">
        <f>INDEX(resultados!$A$2:$ZZ$486, 334, MATCH($B$1, resultados!$A$1:$ZZ$1, 0))</f>
        <v/>
      </c>
      <c r="B340">
        <f>INDEX(resultados!$A$2:$ZZ$486, 334, MATCH($B$2, resultados!$A$1:$ZZ$1, 0))</f>
        <v/>
      </c>
      <c r="C340">
        <f>INDEX(resultados!$A$2:$ZZ$486, 334, MATCH($B$3, resultados!$A$1:$ZZ$1, 0))</f>
        <v/>
      </c>
    </row>
    <row r="341">
      <c r="A341">
        <f>INDEX(resultados!$A$2:$ZZ$486, 335, MATCH($B$1, resultados!$A$1:$ZZ$1, 0))</f>
        <v/>
      </c>
      <c r="B341">
        <f>INDEX(resultados!$A$2:$ZZ$486, 335, MATCH($B$2, resultados!$A$1:$ZZ$1, 0))</f>
        <v/>
      </c>
      <c r="C341">
        <f>INDEX(resultados!$A$2:$ZZ$486, 335, MATCH($B$3, resultados!$A$1:$ZZ$1, 0))</f>
        <v/>
      </c>
    </row>
    <row r="342">
      <c r="A342">
        <f>INDEX(resultados!$A$2:$ZZ$486, 336, MATCH($B$1, resultados!$A$1:$ZZ$1, 0))</f>
        <v/>
      </c>
      <c r="B342">
        <f>INDEX(resultados!$A$2:$ZZ$486, 336, MATCH($B$2, resultados!$A$1:$ZZ$1, 0))</f>
        <v/>
      </c>
      <c r="C342">
        <f>INDEX(resultados!$A$2:$ZZ$486, 336, MATCH($B$3, resultados!$A$1:$ZZ$1, 0))</f>
        <v/>
      </c>
    </row>
    <row r="343">
      <c r="A343">
        <f>INDEX(resultados!$A$2:$ZZ$486, 337, MATCH($B$1, resultados!$A$1:$ZZ$1, 0))</f>
        <v/>
      </c>
      <c r="B343">
        <f>INDEX(resultados!$A$2:$ZZ$486, 337, MATCH($B$2, resultados!$A$1:$ZZ$1, 0))</f>
        <v/>
      </c>
      <c r="C343">
        <f>INDEX(resultados!$A$2:$ZZ$486, 337, MATCH($B$3, resultados!$A$1:$ZZ$1, 0))</f>
        <v/>
      </c>
    </row>
    <row r="344">
      <c r="A344">
        <f>INDEX(resultados!$A$2:$ZZ$486, 338, MATCH($B$1, resultados!$A$1:$ZZ$1, 0))</f>
        <v/>
      </c>
      <c r="B344">
        <f>INDEX(resultados!$A$2:$ZZ$486, 338, MATCH($B$2, resultados!$A$1:$ZZ$1, 0))</f>
        <v/>
      </c>
      <c r="C344">
        <f>INDEX(resultados!$A$2:$ZZ$486, 338, MATCH($B$3, resultados!$A$1:$ZZ$1, 0))</f>
        <v/>
      </c>
    </row>
    <row r="345">
      <c r="A345">
        <f>INDEX(resultados!$A$2:$ZZ$486, 339, MATCH($B$1, resultados!$A$1:$ZZ$1, 0))</f>
        <v/>
      </c>
      <c r="B345">
        <f>INDEX(resultados!$A$2:$ZZ$486, 339, MATCH($B$2, resultados!$A$1:$ZZ$1, 0))</f>
        <v/>
      </c>
      <c r="C345">
        <f>INDEX(resultados!$A$2:$ZZ$486, 339, MATCH($B$3, resultados!$A$1:$ZZ$1, 0))</f>
        <v/>
      </c>
    </row>
    <row r="346">
      <c r="A346">
        <f>INDEX(resultados!$A$2:$ZZ$486, 340, MATCH($B$1, resultados!$A$1:$ZZ$1, 0))</f>
        <v/>
      </c>
      <c r="B346">
        <f>INDEX(resultados!$A$2:$ZZ$486, 340, MATCH($B$2, resultados!$A$1:$ZZ$1, 0))</f>
        <v/>
      </c>
      <c r="C346">
        <f>INDEX(resultados!$A$2:$ZZ$486, 340, MATCH($B$3, resultados!$A$1:$ZZ$1, 0))</f>
        <v/>
      </c>
    </row>
    <row r="347">
      <c r="A347">
        <f>INDEX(resultados!$A$2:$ZZ$486, 341, MATCH($B$1, resultados!$A$1:$ZZ$1, 0))</f>
        <v/>
      </c>
      <c r="B347">
        <f>INDEX(resultados!$A$2:$ZZ$486, 341, MATCH($B$2, resultados!$A$1:$ZZ$1, 0))</f>
        <v/>
      </c>
      <c r="C347">
        <f>INDEX(resultados!$A$2:$ZZ$486, 341, MATCH($B$3, resultados!$A$1:$ZZ$1, 0))</f>
        <v/>
      </c>
    </row>
    <row r="348">
      <c r="A348">
        <f>INDEX(resultados!$A$2:$ZZ$486, 342, MATCH($B$1, resultados!$A$1:$ZZ$1, 0))</f>
        <v/>
      </c>
      <c r="B348">
        <f>INDEX(resultados!$A$2:$ZZ$486, 342, MATCH($B$2, resultados!$A$1:$ZZ$1, 0))</f>
        <v/>
      </c>
      <c r="C348">
        <f>INDEX(resultados!$A$2:$ZZ$486, 342, MATCH($B$3, resultados!$A$1:$ZZ$1, 0))</f>
        <v/>
      </c>
    </row>
    <row r="349">
      <c r="A349">
        <f>INDEX(resultados!$A$2:$ZZ$486, 343, MATCH($B$1, resultados!$A$1:$ZZ$1, 0))</f>
        <v/>
      </c>
      <c r="B349">
        <f>INDEX(resultados!$A$2:$ZZ$486, 343, MATCH($B$2, resultados!$A$1:$ZZ$1, 0))</f>
        <v/>
      </c>
      <c r="C349">
        <f>INDEX(resultados!$A$2:$ZZ$486, 343, MATCH($B$3, resultados!$A$1:$ZZ$1, 0))</f>
        <v/>
      </c>
    </row>
    <row r="350">
      <c r="A350">
        <f>INDEX(resultados!$A$2:$ZZ$486, 344, MATCH($B$1, resultados!$A$1:$ZZ$1, 0))</f>
        <v/>
      </c>
      <c r="B350">
        <f>INDEX(resultados!$A$2:$ZZ$486, 344, MATCH($B$2, resultados!$A$1:$ZZ$1, 0))</f>
        <v/>
      </c>
      <c r="C350">
        <f>INDEX(resultados!$A$2:$ZZ$486, 344, MATCH($B$3, resultados!$A$1:$ZZ$1, 0))</f>
        <v/>
      </c>
    </row>
    <row r="351">
      <c r="A351">
        <f>INDEX(resultados!$A$2:$ZZ$486, 345, MATCH($B$1, resultados!$A$1:$ZZ$1, 0))</f>
        <v/>
      </c>
      <c r="B351">
        <f>INDEX(resultados!$A$2:$ZZ$486, 345, MATCH($B$2, resultados!$A$1:$ZZ$1, 0))</f>
        <v/>
      </c>
      <c r="C351">
        <f>INDEX(resultados!$A$2:$ZZ$486, 345, MATCH($B$3, resultados!$A$1:$ZZ$1, 0))</f>
        <v/>
      </c>
    </row>
    <row r="352">
      <c r="A352">
        <f>INDEX(resultados!$A$2:$ZZ$486, 346, MATCH($B$1, resultados!$A$1:$ZZ$1, 0))</f>
        <v/>
      </c>
      <c r="B352">
        <f>INDEX(resultados!$A$2:$ZZ$486, 346, MATCH($B$2, resultados!$A$1:$ZZ$1, 0))</f>
        <v/>
      </c>
      <c r="C352">
        <f>INDEX(resultados!$A$2:$ZZ$486, 346, MATCH($B$3, resultados!$A$1:$ZZ$1, 0))</f>
        <v/>
      </c>
    </row>
    <row r="353">
      <c r="A353">
        <f>INDEX(resultados!$A$2:$ZZ$486, 347, MATCH($B$1, resultados!$A$1:$ZZ$1, 0))</f>
        <v/>
      </c>
      <c r="B353">
        <f>INDEX(resultados!$A$2:$ZZ$486, 347, MATCH($B$2, resultados!$A$1:$ZZ$1, 0))</f>
        <v/>
      </c>
      <c r="C353">
        <f>INDEX(resultados!$A$2:$ZZ$486, 347, MATCH($B$3, resultados!$A$1:$ZZ$1, 0))</f>
        <v/>
      </c>
    </row>
    <row r="354">
      <c r="A354">
        <f>INDEX(resultados!$A$2:$ZZ$486, 348, MATCH($B$1, resultados!$A$1:$ZZ$1, 0))</f>
        <v/>
      </c>
      <c r="B354">
        <f>INDEX(resultados!$A$2:$ZZ$486, 348, MATCH($B$2, resultados!$A$1:$ZZ$1, 0))</f>
        <v/>
      </c>
      <c r="C354">
        <f>INDEX(resultados!$A$2:$ZZ$486, 348, MATCH($B$3, resultados!$A$1:$ZZ$1, 0))</f>
        <v/>
      </c>
    </row>
    <row r="355">
      <c r="A355">
        <f>INDEX(resultados!$A$2:$ZZ$486, 349, MATCH($B$1, resultados!$A$1:$ZZ$1, 0))</f>
        <v/>
      </c>
      <c r="B355">
        <f>INDEX(resultados!$A$2:$ZZ$486, 349, MATCH($B$2, resultados!$A$1:$ZZ$1, 0))</f>
        <v/>
      </c>
      <c r="C355">
        <f>INDEX(resultados!$A$2:$ZZ$486, 349, MATCH($B$3, resultados!$A$1:$ZZ$1, 0))</f>
        <v/>
      </c>
    </row>
    <row r="356">
      <c r="A356">
        <f>INDEX(resultados!$A$2:$ZZ$486, 350, MATCH($B$1, resultados!$A$1:$ZZ$1, 0))</f>
        <v/>
      </c>
      <c r="B356">
        <f>INDEX(resultados!$A$2:$ZZ$486, 350, MATCH($B$2, resultados!$A$1:$ZZ$1, 0))</f>
        <v/>
      </c>
      <c r="C356">
        <f>INDEX(resultados!$A$2:$ZZ$486, 350, MATCH($B$3, resultados!$A$1:$ZZ$1, 0))</f>
        <v/>
      </c>
    </row>
    <row r="357">
      <c r="A357">
        <f>INDEX(resultados!$A$2:$ZZ$486, 351, MATCH($B$1, resultados!$A$1:$ZZ$1, 0))</f>
        <v/>
      </c>
      <c r="B357">
        <f>INDEX(resultados!$A$2:$ZZ$486, 351, MATCH($B$2, resultados!$A$1:$ZZ$1, 0))</f>
        <v/>
      </c>
      <c r="C357">
        <f>INDEX(resultados!$A$2:$ZZ$486, 351, MATCH($B$3, resultados!$A$1:$ZZ$1, 0))</f>
        <v/>
      </c>
    </row>
    <row r="358">
      <c r="A358">
        <f>INDEX(resultados!$A$2:$ZZ$486, 352, MATCH($B$1, resultados!$A$1:$ZZ$1, 0))</f>
        <v/>
      </c>
      <c r="B358">
        <f>INDEX(resultados!$A$2:$ZZ$486, 352, MATCH($B$2, resultados!$A$1:$ZZ$1, 0))</f>
        <v/>
      </c>
      <c r="C358">
        <f>INDEX(resultados!$A$2:$ZZ$486, 352, MATCH($B$3, resultados!$A$1:$ZZ$1, 0))</f>
        <v/>
      </c>
    </row>
    <row r="359">
      <c r="A359">
        <f>INDEX(resultados!$A$2:$ZZ$486, 353, MATCH($B$1, resultados!$A$1:$ZZ$1, 0))</f>
        <v/>
      </c>
      <c r="B359">
        <f>INDEX(resultados!$A$2:$ZZ$486, 353, MATCH($B$2, resultados!$A$1:$ZZ$1, 0))</f>
        <v/>
      </c>
      <c r="C359">
        <f>INDEX(resultados!$A$2:$ZZ$486, 353, MATCH($B$3, resultados!$A$1:$ZZ$1, 0))</f>
        <v/>
      </c>
    </row>
    <row r="360">
      <c r="A360">
        <f>INDEX(resultados!$A$2:$ZZ$486, 354, MATCH($B$1, resultados!$A$1:$ZZ$1, 0))</f>
        <v/>
      </c>
      <c r="B360">
        <f>INDEX(resultados!$A$2:$ZZ$486, 354, MATCH($B$2, resultados!$A$1:$ZZ$1, 0))</f>
        <v/>
      </c>
      <c r="C360">
        <f>INDEX(resultados!$A$2:$ZZ$486, 354, MATCH($B$3, resultados!$A$1:$ZZ$1, 0))</f>
        <v/>
      </c>
    </row>
    <row r="361">
      <c r="A361">
        <f>INDEX(resultados!$A$2:$ZZ$486, 355, MATCH($B$1, resultados!$A$1:$ZZ$1, 0))</f>
        <v/>
      </c>
      <c r="B361">
        <f>INDEX(resultados!$A$2:$ZZ$486, 355, MATCH($B$2, resultados!$A$1:$ZZ$1, 0))</f>
        <v/>
      </c>
      <c r="C361">
        <f>INDEX(resultados!$A$2:$ZZ$486, 355, MATCH($B$3, resultados!$A$1:$ZZ$1, 0))</f>
        <v/>
      </c>
    </row>
    <row r="362">
      <c r="A362">
        <f>INDEX(resultados!$A$2:$ZZ$486, 356, MATCH($B$1, resultados!$A$1:$ZZ$1, 0))</f>
        <v/>
      </c>
      <c r="B362">
        <f>INDEX(resultados!$A$2:$ZZ$486, 356, MATCH($B$2, resultados!$A$1:$ZZ$1, 0))</f>
        <v/>
      </c>
      <c r="C362">
        <f>INDEX(resultados!$A$2:$ZZ$486, 356, MATCH($B$3, resultados!$A$1:$ZZ$1, 0))</f>
        <v/>
      </c>
    </row>
    <row r="363">
      <c r="A363">
        <f>INDEX(resultados!$A$2:$ZZ$486, 357, MATCH($B$1, resultados!$A$1:$ZZ$1, 0))</f>
        <v/>
      </c>
      <c r="B363">
        <f>INDEX(resultados!$A$2:$ZZ$486, 357, MATCH($B$2, resultados!$A$1:$ZZ$1, 0))</f>
        <v/>
      </c>
      <c r="C363">
        <f>INDEX(resultados!$A$2:$ZZ$486, 357, MATCH($B$3, resultados!$A$1:$ZZ$1, 0))</f>
        <v/>
      </c>
    </row>
    <row r="364">
      <c r="A364">
        <f>INDEX(resultados!$A$2:$ZZ$486, 358, MATCH($B$1, resultados!$A$1:$ZZ$1, 0))</f>
        <v/>
      </c>
      <c r="B364">
        <f>INDEX(resultados!$A$2:$ZZ$486, 358, MATCH($B$2, resultados!$A$1:$ZZ$1, 0))</f>
        <v/>
      </c>
      <c r="C364">
        <f>INDEX(resultados!$A$2:$ZZ$486, 358, MATCH($B$3, resultados!$A$1:$ZZ$1, 0))</f>
        <v/>
      </c>
    </row>
    <row r="365">
      <c r="A365">
        <f>INDEX(resultados!$A$2:$ZZ$486, 359, MATCH($B$1, resultados!$A$1:$ZZ$1, 0))</f>
        <v/>
      </c>
      <c r="B365">
        <f>INDEX(resultados!$A$2:$ZZ$486, 359, MATCH($B$2, resultados!$A$1:$ZZ$1, 0))</f>
        <v/>
      </c>
      <c r="C365">
        <f>INDEX(resultados!$A$2:$ZZ$486, 359, MATCH($B$3, resultados!$A$1:$ZZ$1, 0))</f>
        <v/>
      </c>
    </row>
    <row r="366">
      <c r="A366">
        <f>INDEX(resultados!$A$2:$ZZ$486, 360, MATCH($B$1, resultados!$A$1:$ZZ$1, 0))</f>
        <v/>
      </c>
      <c r="B366">
        <f>INDEX(resultados!$A$2:$ZZ$486, 360, MATCH($B$2, resultados!$A$1:$ZZ$1, 0))</f>
        <v/>
      </c>
      <c r="C366">
        <f>INDEX(resultados!$A$2:$ZZ$486, 360, MATCH($B$3, resultados!$A$1:$ZZ$1, 0))</f>
        <v/>
      </c>
    </row>
    <row r="367">
      <c r="A367">
        <f>INDEX(resultados!$A$2:$ZZ$486, 361, MATCH($B$1, resultados!$A$1:$ZZ$1, 0))</f>
        <v/>
      </c>
      <c r="B367">
        <f>INDEX(resultados!$A$2:$ZZ$486, 361, MATCH($B$2, resultados!$A$1:$ZZ$1, 0))</f>
        <v/>
      </c>
      <c r="C367">
        <f>INDEX(resultados!$A$2:$ZZ$486, 361, MATCH($B$3, resultados!$A$1:$ZZ$1, 0))</f>
        <v/>
      </c>
    </row>
    <row r="368">
      <c r="A368">
        <f>INDEX(resultados!$A$2:$ZZ$486, 362, MATCH($B$1, resultados!$A$1:$ZZ$1, 0))</f>
        <v/>
      </c>
      <c r="B368">
        <f>INDEX(resultados!$A$2:$ZZ$486, 362, MATCH($B$2, resultados!$A$1:$ZZ$1, 0))</f>
        <v/>
      </c>
      <c r="C368">
        <f>INDEX(resultados!$A$2:$ZZ$486, 362, MATCH($B$3, resultados!$A$1:$ZZ$1, 0))</f>
        <v/>
      </c>
    </row>
    <row r="369">
      <c r="A369">
        <f>INDEX(resultados!$A$2:$ZZ$486, 363, MATCH($B$1, resultados!$A$1:$ZZ$1, 0))</f>
        <v/>
      </c>
      <c r="B369">
        <f>INDEX(resultados!$A$2:$ZZ$486, 363, MATCH($B$2, resultados!$A$1:$ZZ$1, 0))</f>
        <v/>
      </c>
      <c r="C369">
        <f>INDEX(resultados!$A$2:$ZZ$486, 363, MATCH($B$3, resultados!$A$1:$ZZ$1, 0))</f>
        <v/>
      </c>
    </row>
    <row r="370">
      <c r="A370">
        <f>INDEX(resultados!$A$2:$ZZ$486, 364, MATCH($B$1, resultados!$A$1:$ZZ$1, 0))</f>
        <v/>
      </c>
      <c r="B370">
        <f>INDEX(resultados!$A$2:$ZZ$486, 364, MATCH($B$2, resultados!$A$1:$ZZ$1, 0))</f>
        <v/>
      </c>
      <c r="C370">
        <f>INDEX(resultados!$A$2:$ZZ$486, 364, MATCH($B$3, resultados!$A$1:$ZZ$1, 0))</f>
        <v/>
      </c>
    </row>
    <row r="371">
      <c r="A371">
        <f>INDEX(resultados!$A$2:$ZZ$486, 365, MATCH($B$1, resultados!$A$1:$ZZ$1, 0))</f>
        <v/>
      </c>
      <c r="B371">
        <f>INDEX(resultados!$A$2:$ZZ$486, 365, MATCH($B$2, resultados!$A$1:$ZZ$1, 0))</f>
        <v/>
      </c>
      <c r="C371">
        <f>INDEX(resultados!$A$2:$ZZ$486, 365, MATCH($B$3, resultados!$A$1:$ZZ$1, 0))</f>
        <v/>
      </c>
    </row>
    <row r="372">
      <c r="A372">
        <f>INDEX(resultados!$A$2:$ZZ$486, 366, MATCH($B$1, resultados!$A$1:$ZZ$1, 0))</f>
        <v/>
      </c>
      <c r="B372">
        <f>INDEX(resultados!$A$2:$ZZ$486, 366, MATCH($B$2, resultados!$A$1:$ZZ$1, 0))</f>
        <v/>
      </c>
      <c r="C372">
        <f>INDEX(resultados!$A$2:$ZZ$486, 366, MATCH($B$3, resultados!$A$1:$ZZ$1, 0))</f>
        <v/>
      </c>
    </row>
    <row r="373">
      <c r="A373">
        <f>INDEX(resultados!$A$2:$ZZ$486, 367, MATCH($B$1, resultados!$A$1:$ZZ$1, 0))</f>
        <v/>
      </c>
      <c r="B373">
        <f>INDEX(resultados!$A$2:$ZZ$486, 367, MATCH($B$2, resultados!$A$1:$ZZ$1, 0))</f>
        <v/>
      </c>
      <c r="C373">
        <f>INDEX(resultados!$A$2:$ZZ$486, 367, MATCH($B$3, resultados!$A$1:$ZZ$1, 0))</f>
        <v/>
      </c>
    </row>
    <row r="374">
      <c r="A374">
        <f>INDEX(resultados!$A$2:$ZZ$486, 368, MATCH($B$1, resultados!$A$1:$ZZ$1, 0))</f>
        <v/>
      </c>
      <c r="B374">
        <f>INDEX(resultados!$A$2:$ZZ$486, 368, MATCH($B$2, resultados!$A$1:$ZZ$1, 0))</f>
        <v/>
      </c>
      <c r="C374">
        <f>INDEX(resultados!$A$2:$ZZ$486, 368, MATCH($B$3, resultados!$A$1:$ZZ$1, 0))</f>
        <v/>
      </c>
    </row>
    <row r="375">
      <c r="A375">
        <f>INDEX(resultados!$A$2:$ZZ$486, 369, MATCH($B$1, resultados!$A$1:$ZZ$1, 0))</f>
        <v/>
      </c>
      <c r="B375">
        <f>INDEX(resultados!$A$2:$ZZ$486, 369, MATCH($B$2, resultados!$A$1:$ZZ$1, 0))</f>
        <v/>
      </c>
      <c r="C375">
        <f>INDEX(resultados!$A$2:$ZZ$486, 369, MATCH($B$3, resultados!$A$1:$ZZ$1, 0))</f>
        <v/>
      </c>
    </row>
    <row r="376">
      <c r="A376">
        <f>INDEX(resultados!$A$2:$ZZ$486, 370, MATCH($B$1, resultados!$A$1:$ZZ$1, 0))</f>
        <v/>
      </c>
      <c r="B376">
        <f>INDEX(resultados!$A$2:$ZZ$486, 370, MATCH($B$2, resultados!$A$1:$ZZ$1, 0))</f>
        <v/>
      </c>
      <c r="C376">
        <f>INDEX(resultados!$A$2:$ZZ$486, 370, MATCH($B$3, resultados!$A$1:$ZZ$1, 0))</f>
        <v/>
      </c>
    </row>
    <row r="377">
      <c r="A377">
        <f>INDEX(resultados!$A$2:$ZZ$486, 371, MATCH($B$1, resultados!$A$1:$ZZ$1, 0))</f>
        <v/>
      </c>
      <c r="B377">
        <f>INDEX(resultados!$A$2:$ZZ$486, 371, MATCH($B$2, resultados!$A$1:$ZZ$1, 0))</f>
        <v/>
      </c>
      <c r="C377">
        <f>INDEX(resultados!$A$2:$ZZ$486, 371, MATCH($B$3, resultados!$A$1:$ZZ$1, 0))</f>
        <v/>
      </c>
    </row>
    <row r="378">
      <c r="A378">
        <f>INDEX(resultados!$A$2:$ZZ$486, 372, MATCH($B$1, resultados!$A$1:$ZZ$1, 0))</f>
        <v/>
      </c>
      <c r="B378">
        <f>INDEX(resultados!$A$2:$ZZ$486, 372, MATCH($B$2, resultados!$A$1:$ZZ$1, 0))</f>
        <v/>
      </c>
      <c r="C378">
        <f>INDEX(resultados!$A$2:$ZZ$486, 372, MATCH($B$3, resultados!$A$1:$ZZ$1, 0))</f>
        <v/>
      </c>
    </row>
    <row r="379">
      <c r="A379">
        <f>INDEX(resultados!$A$2:$ZZ$486, 373, MATCH($B$1, resultados!$A$1:$ZZ$1, 0))</f>
        <v/>
      </c>
      <c r="B379">
        <f>INDEX(resultados!$A$2:$ZZ$486, 373, MATCH($B$2, resultados!$A$1:$ZZ$1, 0))</f>
        <v/>
      </c>
      <c r="C379">
        <f>INDEX(resultados!$A$2:$ZZ$486, 373, MATCH($B$3, resultados!$A$1:$ZZ$1, 0))</f>
        <v/>
      </c>
    </row>
    <row r="380">
      <c r="A380">
        <f>INDEX(resultados!$A$2:$ZZ$486, 374, MATCH($B$1, resultados!$A$1:$ZZ$1, 0))</f>
        <v/>
      </c>
      <c r="B380">
        <f>INDEX(resultados!$A$2:$ZZ$486, 374, MATCH($B$2, resultados!$A$1:$ZZ$1, 0))</f>
        <v/>
      </c>
      <c r="C380">
        <f>INDEX(resultados!$A$2:$ZZ$486, 374, MATCH($B$3, resultados!$A$1:$ZZ$1, 0))</f>
        <v/>
      </c>
    </row>
    <row r="381">
      <c r="A381">
        <f>INDEX(resultados!$A$2:$ZZ$486, 375, MATCH($B$1, resultados!$A$1:$ZZ$1, 0))</f>
        <v/>
      </c>
      <c r="B381">
        <f>INDEX(resultados!$A$2:$ZZ$486, 375, MATCH($B$2, resultados!$A$1:$ZZ$1, 0))</f>
        <v/>
      </c>
      <c r="C381">
        <f>INDEX(resultados!$A$2:$ZZ$486, 375, MATCH($B$3, resultados!$A$1:$ZZ$1, 0))</f>
        <v/>
      </c>
    </row>
    <row r="382">
      <c r="A382">
        <f>INDEX(resultados!$A$2:$ZZ$486, 376, MATCH($B$1, resultados!$A$1:$ZZ$1, 0))</f>
        <v/>
      </c>
      <c r="B382">
        <f>INDEX(resultados!$A$2:$ZZ$486, 376, MATCH($B$2, resultados!$A$1:$ZZ$1, 0))</f>
        <v/>
      </c>
      <c r="C382">
        <f>INDEX(resultados!$A$2:$ZZ$486, 376, MATCH($B$3, resultados!$A$1:$ZZ$1, 0))</f>
        <v/>
      </c>
    </row>
    <row r="383">
      <c r="A383">
        <f>INDEX(resultados!$A$2:$ZZ$486, 377, MATCH($B$1, resultados!$A$1:$ZZ$1, 0))</f>
        <v/>
      </c>
      <c r="B383">
        <f>INDEX(resultados!$A$2:$ZZ$486, 377, MATCH($B$2, resultados!$A$1:$ZZ$1, 0))</f>
        <v/>
      </c>
      <c r="C383">
        <f>INDEX(resultados!$A$2:$ZZ$486, 377, MATCH($B$3, resultados!$A$1:$ZZ$1, 0))</f>
        <v/>
      </c>
    </row>
    <row r="384">
      <c r="A384">
        <f>INDEX(resultados!$A$2:$ZZ$486, 378, MATCH($B$1, resultados!$A$1:$ZZ$1, 0))</f>
        <v/>
      </c>
      <c r="B384">
        <f>INDEX(resultados!$A$2:$ZZ$486, 378, MATCH($B$2, resultados!$A$1:$ZZ$1, 0))</f>
        <v/>
      </c>
      <c r="C384">
        <f>INDEX(resultados!$A$2:$ZZ$486, 378, MATCH($B$3, resultados!$A$1:$ZZ$1, 0))</f>
        <v/>
      </c>
    </row>
    <row r="385">
      <c r="A385">
        <f>INDEX(resultados!$A$2:$ZZ$486, 379, MATCH($B$1, resultados!$A$1:$ZZ$1, 0))</f>
        <v/>
      </c>
      <c r="B385">
        <f>INDEX(resultados!$A$2:$ZZ$486, 379, MATCH($B$2, resultados!$A$1:$ZZ$1, 0))</f>
        <v/>
      </c>
      <c r="C385">
        <f>INDEX(resultados!$A$2:$ZZ$486, 379, MATCH($B$3, resultados!$A$1:$ZZ$1, 0))</f>
        <v/>
      </c>
    </row>
    <row r="386">
      <c r="A386">
        <f>INDEX(resultados!$A$2:$ZZ$486, 380, MATCH($B$1, resultados!$A$1:$ZZ$1, 0))</f>
        <v/>
      </c>
      <c r="B386">
        <f>INDEX(resultados!$A$2:$ZZ$486, 380, MATCH($B$2, resultados!$A$1:$ZZ$1, 0))</f>
        <v/>
      </c>
      <c r="C386">
        <f>INDEX(resultados!$A$2:$ZZ$486, 380, MATCH($B$3, resultados!$A$1:$ZZ$1, 0))</f>
        <v/>
      </c>
    </row>
    <row r="387">
      <c r="A387">
        <f>INDEX(resultados!$A$2:$ZZ$486, 381, MATCH($B$1, resultados!$A$1:$ZZ$1, 0))</f>
        <v/>
      </c>
      <c r="B387">
        <f>INDEX(resultados!$A$2:$ZZ$486, 381, MATCH($B$2, resultados!$A$1:$ZZ$1, 0))</f>
        <v/>
      </c>
      <c r="C387">
        <f>INDEX(resultados!$A$2:$ZZ$486, 381, MATCH($B$3, resultados!$A$1:$ZZ$1, 0))</f>
        <v/>
      </c>
    </row>
    <row r="388">
      <c r="A388">
        <f>INDEX(resultados!$A$2:$ZZ$486, 382, MATCH($B$1, resultados!$A$1:$ZZ$1, 0))</f>
        <v/>
      </c>
      <c r="B388">
        <f>INDEX(resultados!$A$2:$ZZ$486, 382, MATCH($B$2, resultados!$A$1:$ZZ$1, 0))</f>
        <v/>
      </c>
      <c r="C388">
        <f>INDEX(resultados!$A$2:$ZZ$486, 382, MATCH($B$3, resultados!$A$1:$ZZ$1, 0))</f>
        <v/>
      </c>
    </row>
    <row r="389">
      <c r="A389">
        <f>INDEX(resultados!$A$2:$ZZ$486, 383, MATCH($B$1, resultados!$A$1:$ZZ$1, 0))</f>
        <v/>
      </c>
      <c r="B389">
        <f>INDEX(resultados!$A$2:$ZZ$486, 383, MATCH($B$2, resultados!$A$1:$ZZ$1, 0))</f>
        <v/>
      </c>
      <c r="C389">
        <f>INDEX(resultados!$A$2:$ZZ$486, 383, MATCH($B$3, resultados!$A$1:$ZZ$1, 0))</f>
        <v/>
      </c>
    </row>
    <row r="390">
      <c r="A390">
        <f>INDEX(resultados!$A$2:$ZZ$486, 384, MATCH($B$1, resultados!$A$1:$ZZ$1, 0))</f>
        <v/>
      </c>
      <c r="B390">
        <f>INDEX(resultados!$A$2:$ZZ$486, 384, MATCH($B$2, resultados!$A$1:$ZZ$1, 0))</f>
        <v/>
      </c>
      <c r="C390">
        <f>INDEX(resultados!$A$2:$ZZ$486, 384, MATCH($B$3, resultados!$A$1:$ZZ$1, 0))</f>
        <v/>
      </c>
    </row>
    <row r="391">
      <c r="A391">
        <f>INDEX(resultados!$A$2:$ZZ$486, 385, MATCH($B$1, resultados!$A$1:$ZZ$1, 0))</f>
        <v/>
      </c>
      <c r="B391">
        <f>INDEX(resultados!$A$2:$ZZ$486, 385, MATCH($B$2, resultados!$A$1:$ZZ$1, 0))</f>
        <v/>
      </c>
      <c r="C391">
        <f>INDEX(resultados!$A$2:$ZZ$486, 385, MATCH($B$3, resultados!$A$1:$ZZ$1, 0))</f>
        <v/>
      </c>
    </row>
    <row r="392">
      <c r="A392">
        <f>INDEX(resultados!$A$2:$ZZ$486, 386, MATCH($B$1, resultados!$A$1:$ZZ$1, 0))</f>
        <v/>
      </c>
      <c r="B392">
        <f>INDEX(resultados!$A$2:$ZZ$486, 386, MATCH($B$2, resultados!$A$1:$ZZ$1, 0))</f>
        <v/>
      </c>
      <c r="C392">
        <f>INDEX(resultados!$A$2:$ZZ$486, 386, MATCH($B$3, resultados!$A$1:$ZZ$1, 0))</f>
        <v/>
      </c>
    </row>
    <row r="393">
      <c r="A393">
        <f>INDEX(resultados!$A$2:$ZZ$486, 387, MATCH($B$1, resultados!$A$1:$ZZ$1, 0))</f>
        <v/>
      </c>
      <c r="B393">
        <f>INDEX(resultados!$A$2:$ZZ$486, 387, MATCH($B$2, resultados!$A$1:$ZZ$1, 0))</f>
        <v/>
      </c>
      <c r="C393">
        <f>INDEX(resultados!$A$2:$ZZ$486, 387, MATCH($B$3, resultados!$A$1:$ZZ$1, 0))</f>
        <v/>
      </c>
    </row>
    <row r="394">
      <c r="A394">
        <f>INDEX(resultados!$A$2:$ZZ$486, 388, MATCH($B$1, resultados!$A$1:$ZZ$1, 0))</f>
        <v/>
      </c>
      <c r="B394">
        <f>INDEX(resultados!$A$2:$ZZ$486, 388, MATCH($B$2, resultados!$A$1:$ZZ$1, 0))</f>
        <v/>
      </c>
      <c r="C394">
        <f>INDEX(resultados!$A$2:$ZZ$486, 388, MATCH($B$3, resultados!$A$1:$ZZ$1, 0))</f>
        <v/>
      </c>
    </row>
    <row r="395">
      <c r="A395">
        <f>INDEX(resultados!$A$2:$ZZ$486, 389, MATCH($B$1, resultados!$A$1:$ZZ$1, 0))</f>
        <v/>
      </c>
      <c r="B395">
        <f>INDEX(resultados!$A$2:$ZZ$486, 389, MATCH($B$2, resultados!$A$1:$ZZ$1, 0))</f>
        <v/>
      </c>
      <c r="C395">
        <f>INDEX(resultados!$A$2:$ZZ$486, 389, MATCH($B$3, resultados!$A$1:$ZZ$1, 0))</f>
        <v/>
      </c>
    </row>
    <row r="396">
      <c r="A396">
        <f>INDEX(resultados!$A$2:$ZZ$486, 390, MATCH($B$1, resultados!$A$1:$ZZ$1, 0))</f>
        <v/>
      </c>
      <c r="B396">
        <f>INDEX(resultados!$A$2:$ZZ$486, 390, MATCH($B$2, resultados!$A$1:$ZZ$1, 0))</f>
        <v/>
      </c>
      <c r="C396">
        <f>INDEX(resultados!$A$2:$ZZ$486, 390, MATCH($B$3, resultados!$A$1:$ZZ$1, 0))</f>
        <v/>
      </c>
    </row>
    <row r="397">
      <c r="A397">
        <f>INDEX(resultados!$A$2:$ZZ$486, 391, MATCH($B$1, resultados!$A$1:$ZZ$1, 0))</f>
        <v/>
      </c>
      <c r="B397">
        <f>INDEX(resultados!$A$2:$ZZ$486, 391, MATCH($B$2, resultados!$A$1:$ZZ$1, 0))</f>
        <v/>
      </c>
      <c r="C397">
        <f>INDEX(resultados!$A$2:$ZZ$486, 391, MATCH($B$3, resultados!$A$1:$ZZ$1, 0))</f>
        <v/>
      </c>
    </row>
    <row r="398">
      <c r="A398">
        <f>INDEX(resultados!$A$2:$ZZ$486, 392, MATCH($B$1, resultados!$A$1:$ZZ$1, 0))</f>
        <v/>
      </c>
      <c r="B398">
        <f>INDEX(resultados!$A$2:$ZZ$486, 392, MATCH($B$2, resultados!$A$1:$ZZ$1, 0))</f>
        <v/>
      </c>
      <c r="C398">
        <f>INDEX(resultados!$A$2:$ZZ$486, 392, MATCH($B$3, resultados!$A$1:$ZZ$1, 0))</f>
        <v/>
      </c>
    </row>
    <row r="399">
      <c r="A399">
        <f>INDEX(resultados!$A$2:$ZZ$486, 393, MATCH($B$1, resultados!$A$1:$ZZ$1, 0))</f>
        <v/>
      </c>
      <c r="B399">
        <f>INDEX(resultados!$A$2:$ZZ$486, 393, MATCH($B$2, resultados!$A$1:$ZZ$1, 0))</f>
        <v/>
      </c>
      <c r="C399">
        <f>INDEX(resultados!$A$2:$ZZ$486, 393, MATCH($B$3, resultados!$A$1:$ZZ$1, 0))</f>
        <v/>
      </c>
    </row>
    <row r="400">
      <c r="A400">
        <f>INDEX(resultados!$A$2:$ZZ$486, 394, MATCH($B$1, resultados!$A$1:$ZZ$1, 0))</f>
        <v/>
      </c>
      <c r="B400">
        <f>INDEX(resultados!$A$2:$ZZ$486, 394, MATCH($B$2, resultados!$A$1:$ZZ$1, 0))</f>
        <v/>
      </c>
      <c r="C400">
        <f>INDEX(resultados!$A$2:$ZZ$486, 394, MATCH($B$3, resultados!$A$1:$ZZ$1, 0))</f>
        <v/>
      </c>
    </row>
    <row r="401">
      <c r="A401">
        <f>INDEX(resultados!$A$2:$ZZ$486, 395, MATCH($B$1, resultados!$A$1:$ZZ$1, 0))</f>
        <v/>
      </c>
      <c r="B401">
        <f>INDEX(resultados!$A$2:$ZZ$486, 395, MATCH($B$2, resultados!$A$1:$ZZ$1, 0))</f>
        <v/>
      </c>
      <c r="C401">
        <f>INDEX(resultados!$A$2:$ZZ$486, 395, MATCH($B$3, resultados!$A$1:$ZZ$1, 0))</f>
        <v/>
      </c>
    </row>
    <row r="402">
      <c r="A402">
        <f>INDEX(resultados!$A$2:$ZZ$486, 396, MATCH($B$1, resultados!$A$1:$ZZ$1, 0))</f>
        <v/>
      </c>
      <c r="B402">
        <f>INDEX(resultados!$A$2:$ZZ$486, 396, MATCH($B$2, resultados!$A$1:$ZZ$1, 0))</f>
        <v/>
      </c>
      <c r="C402">
        <f>INDEX(resultados!$A$2:$ZZ$486, 396, MATCH($B$3, resultados!$A$1:$ZZ$1, 0))</f>
        <v/>
      </c>
    </row>
    <row r="403">
      <c r="A403">
        <f>INDEX(resultados!$A$2:$ZZ$486, 397, MATCH($B$1, resultados!$A$1:$ZZ$1, 0))</f>
        <v/>
      </c>
      <c r="B403">
        <f>INDEX(resultados!$A$2:$ZZ$486, 397, MATCH($B$2, resultados!$A$1:$ZZ$1, 0))</f>
        <v/>
      </c>
      <c r="C403">
        <f>INDEX(resultados!$A$2:$ZZ$486, 397, MATCH($B$3, resultados!$A$1:$ZZ$1, 0))</f>
        <v/>
      </c>
    </row>
    <row r="404">
      <c r="A404">
        <f>INDEX(resultados!$A$2:$ZZ$486, 398, MATCH($B$1, resultados!$A$1:$ZZ$1, 0))</f>
        <v/>
      </c>
      <c r="B404">
        <f>INDEX(resultados!$A$2:$ZZ$486, 398, MATCH($B$2, resultados!$A$1:$ZZ$1, 0))</f>
        <v/>
      </c>
      <c r="C404">
        <f>INDEX(resultados!$A$2:$ZZ$486, 398, MATCH($B$3, resultados!$A$1:$ZZ$1, 0))</f>
        <v/>
      </c>
    </row>
    <row r="405">
      <c r="A405">
        <f>INDEX(resultados!$A$2:$ZZ$486, 399, MATCH($B$1, resultados!$A$1:$ZZ$1, 0))</f>
        <v/>
      </c>
      <c r="B405">
        <f>INDEX(resultados!$A$2:$ZZ$486, 399, MATCH($B$2, resultados!$A$1:$ZZ$1, 0))</f>
        <v/>
      </c>
      <c r="C405">
        <f>INDEX(resultados!$A$2:$ZZ$486, 399, MATCH($B$3, resultados!$A$1:$ZZ$1, 0))</f>
        <v/>
      </c>
    </row>
    <row r="406">
      <c r="A406">
        <f>INDEX(resultados!$A$2:$ZZ$486, 400, MATCH($B$1, resultados!$A$1:$ZZ$1, 0))</f>
        <v/>
      </c>
      <c r="B406">
        <f>INDEX(resultados!$A$2:$ZZ$486, 400, MATCH($B$2, resultados!$A$1:$ZZ$1, 0))</f>
        <v/>
      </c>
      <c r="C406">
        <f>INDEX(resultados!$A$2:$ZZ$486, 400, MATCH($B$3, resultados!$A$1:$ZZ$1, 0))</f>
        <v/>
      </c>
    </row>
    <row r="407">
      <c r="A407">
        <f>INDEX(resultados!$A$2:$ZZ$486, 401, MATCH($B$1, resultados!$A$1:$ZZ$1, 0))</f>
        <v/>
      </c>
      <c r="B407">
        <f>INDEX(resultados!$A$2:$ZZ$486, 401, MATCH($B$2, resultados!$A$1:$ZZ$1, 0))</f>
        <v/>
      </c>
      <c r="C407">
        <f>INDEX(resultados!$A$2:$ZZ$486, 401, MATCH($B$3, resultados!$A$1:$ZZ$1, 0))</f>
        <v/>
      </c>
    </row>
    <row r="408">
      <c r="A408">
        <f>INDEX(resultados!$A$2:$ZZ$486, 402, MATCH($B$1, resultados!$A$1:$ZZ$1, 0))</f>
        <v/>
      </c>
      <c r="B408">
        <f>INDEX(resultados!$A$2:$ZZ$486, 402, MATCH($B$2, resultados!$A$1:$ZZ$1, 0))</f>
        <v/>
      </c>
      <c r="C408">
        <f>INDEX(resultados!$A$2:$ZZ$486, 402, MATCH($B$3, resultados!$A$1:$ZZ$1, 0))</f>
        <v/>
      </c>
    </row>
    <row r="409">
      <c r="A409">
        <f>INDEX(resultados!$A$2:$ZZ$486, 403, MATCH($B$1, resultados!$A$1:$ZZ$1, 0))</f>
        <v/>
      </c>
      <c r="B409">
        <f>INDEX(resultados!$A$2:$ZZ$486, 403, MATCH($B$2, resultados!$A$1:$ZZ$1, 0))</f>
        <v/>
      </c>
      <c r="C409">
        <f>INDEX(resultados!$A$2:$ZZ$486, 403, MATCH($B$3, resultados!$A$1:$ZZ$1, 0))</f>
        <v/>
      </c>
    </row>
    <row r="410">
      <c r="A410">
        <f>INDEX(resultados!$A$2:$ZZ$486, 404, MATCH($B$1, resultados!$A$1:$ZZ$1, 0))</f>
        <v/>
      </c>
      <c r="B410">
        <f>INDEX(resultados!$A$2:$ZZ$486, 404, MATCH($B$2, resultados!$A$1:$ZZ$1, 0))</f>
        <v/>
      </c>
      <c r="C410">
        <f>INDEX(resultados!$A$2:$ZZ$486, 404, MATCH($B$3, resultados!$A$1:$ZZ$1, 0))</f>
        <v/>
      </c>
    </row>
    <row r="411">
      <c r="A411">
        <f>INDEX(resultados!$A$2:$ZZ$486, 405, MATCH($B$1, resultados!$A$1:$ZZ$1, 0))</f>
        <v/>
      </c>
      <c r="B411">
        <f>INDEX(resultados!$A$2:$ZZ$486, 405, MATCH($B$2, resultados!$A$1:$ZZ$1, 0))</f>
        <v/>
      </c>
      <c r="C411">
        <f>INDEX(resultados!$A$2:$ZZ$486, 405, MATCH($B$3, resultados!$A$1:$ZZ$1, 0))</f>
        <v/>
      </c>
    </row>
    <row r="412">
      <c r="A412">
        <f>INDEX(resultados!$A$2:$ZZ$486, 406, MATCH($B$1, resultados!$A$1:$ZZ$1, 0))</f>
        <v/>
      </c>
      <c r="B412">
        <f>INDEX(resultados!$A$2:$ZZ$486, 406, MATCH($B$2, resultados!$A$1:$ZZ$1, 0))</f>
        <v/>
      </c>
      <c r="C412">
        <f>INDEX(resultados!$A$2:$ZZ$486, 406, MATCH($B$3, resultados!$A$1:$ZZ$1, 0))</f>
        <v/>
      </c>
    </row>
    <row r="413">
      <c r="A413">
        <f>INDEX(resultados!$A$2:$ZZ$486, 407, MATCH($B$1, resultados!$A$1:$ZZ$1, 0))</f>
        <v/>
      </c>
      <c r="B413">
        <f>INDEX(resultados!$A$2:$ZZ$486, 407, MATCH($B$2, resultados!$A$1:$ZZ$1, 0))</f>
        <v/>
      </c>
      <c r="C413">
        <f>INDEX(resultados!$A$2:$ZZ$486, 407, MATCH($B$3, resultados!$A$1:$ZZ$1, 0))</f>
        <v/>
      </c>
    </row>
    <row r="414">
      <c r="A414">
        <f>INDEX(resultados!$A$2:$ZZ$486, 408, MATCH($B$1, resultados!$A$1:$ZZ$1, 0))</f>
        <v/>
      </c>
      <c r="B414">
        <f>INDEX(resultados!$A$2:$ZZ$486, 408, MATCH($B$2, resultados!$A$1:$ZZ$1, 0))</f>
        <v/>
      </c>
      <c r="C414">
        <f>INDEX(resultados!$A$2:$ZZ$486, 408, MATCH($B$3, resultados!$A$1:$ZZ$1, 0))</f>
        <v/>
      </c>
    </row>
    <row r="415">
      <c r="A415">
        <f>INDEX(resultados!$A$2:$ZZ$486, 409, MATCH($B$1, resultados!$A$1:$ZZ$1, 0))</f>
        <v/>
      </c>
      <c r="B415">
        <f>INDEX(resultados!$A$2:$ZZ$486, 409, MATCH($B$2, resultados!$A$1:$ZZ$1, 0))</f>
        <v/>
      </c>
      <c r="C415">
        <f>INDEX(resultados!$A$2:$ZZ$486, 409, MATCH($B$3, resultados!$A$1:$ZZ$1, 0))</f>
        <v/>
      </c>
    </row>
    <row r="416">
      <c r="A416">
        <f>INDEX(resultados!$A$2:$ZZ$486, 410, MATCH($B$1, resultados!$A$1:$ZZ$1, 0))</f>
        <v/>
      </c>
      <c r="B416">
        <f>INDEX(resultados!$A$2:$ZZ$486, 410, MATCH($B$2, resultados!$A$1:$ZZ$1, 0))</f>
        <v/>
      </c>
      <c r="C416">
        <f>INDEX(resultados!$A$2:$ZZ$486, 410, MATCH($B$3, resultados!$A$1:$ZZ$1, 0))</f>
        <v/>
      </c>
    </row>
    <row r="417">
      <c r="A417">
        <f>INDEX(resultados!$A$2:$ZZ$486, 411, MATCH($B$1, resultados!$A$1:$ZZ$1, 0))</f>
        <v/>
      </c>
      <c r="B417">
        <f>INDEX(resultados!$A$2:$ZZ$486, 411, MATCH($B$2, resultados!$A$1:$ZZ$1, 0))</f>
        <v/>
      </c>
      <c r="C417">
        <f>INDEX(resultados!$A$2:$ZZ$486, 411, MATCH($B$3, resultados!$A$1:$ZZ$1, 0))</f>
        <v/>
      </c>
    </row>
    <row r="418">
      <c r="A418">
        <f>INDEX(resultados!$A$2:$ZZ$486, 412, MATCH($B$1, resultados!$A$1:$ZZ$1, 0))</f>
        <v/>
      </c>
      <c r="B418">
        <f>INDEX(resultados!$A$2:$ZZ$486, 412, MATCH($B$2, resultados!$A$1:$ZZ$1, 0))</f>
        <v/>
      </c>
      <c r="C418">
        <f>INDEX(resultados!$A$2:$ZZ$486, 412, MATCH($B$3, resultados!$A$1:$ZZ$1, 0))</f>
        <v/>
      </c>
    </row>
    <row r="419">
      <c r="A419">
        <f>INDEX(resultados!$A$2:$ZZ$486, 413, MATCH($B$1, resultados!$A$1:$ZZ$1, 0))</f>
        <v/>
      </c>
      <c r="B419">
        <f>INDEX(resultados!$A$2:$ZZ$486, 413, MATCH($B$2, resultados!$A$1:$ZZ$1, 0))</f>
        <v/>
      </c>
      <c r="C419">
        <f>INDEX(resultados!$A$2:$ZZ$486, 413, MATCH($B$3, resultados!$A$1:$ZZ$1, 0))</f>
        <v/>
      </c>
    </row>
    <row r="420">
      <c r="A420">
        <f>INDEX(resultados!$A$2:$ZZ$486, 414, MATCH($B$1, resultados!$A$1:$ZZ$1, 0))</f>
        <v/>
      </c>
      <c r="B420">
        <f>INDEX(resultados!$A$2:$ZZ$486, 414, MATCH($B$2, resultados!$A$1:$ZZ$1, 0))</f>
        <v/>
      </c>
      <c r="C420">
        <f>INDEX(resultados!$A$2:$ZZ$486, 414, MATCH($B$3, resultados!$A$1:$ZZ$1, 0))</f>
        <v/>
      </c>
    </row>
    <row r="421">
      <c r="A421">
        <f>INDEX(resultados!$A$2:$ZZ$486, 415, MATCH($B$1, resultados!$A$1:$ZZ$1, 0))</f>
        <v/>
      </c>
      <c r="B421">
        <f>INDEX(resultados!$A$2:$ZZ$486, 415, MATCH($B$2, resultados!$A$1:$ZZ$1, 0))</f>
        <v/>
      </c>
      <c r="C421">
        <f>INDEX(resultados!$A$2:$ZZ$486, 415, MATCH($B$3, resultados!$A$1:$ZZ$1, 0))</f>
        <v/>
      </c>
    </row>
    <row r="422">
      <c r="A422">
        <f>INDEX(resultados!$A$2:$ZZ$486, 416, MATCH($B$1, resultados!$A$1:$ZZ$1, 0))</f>
        <v/>
      </c>
      <c r="B422">
        <f>INDEX(resultados!$A$2:$ZZ$486, 416, MATCH($B$2, resultados!$A$1:$ZZ$1, 0))</f>
        <v/>
      </c>
      <c r="C422">
        <f>INDEX(resultados!$A$2:$ZZ$486, 416, MATCH($B$3, resultados!$A$1:$ZZ$1, 0))</f>
        <v/>
      </c>
    </row>
    <row r="423">
      <c r="A423">
        <f>INDEX(resultados!$A$2:$ZZ$486, 417, MATCH($B$1, resultados!$A$1:$ZZ$1, 0))</f>
        <v/>
      </c>
      <c r="B423">
        <f>INDEX(resultados!$A$2:$ZZ$486, 417, MATCH($B$2, resultados!$A$1:$ZZ$1, 0))</f>
        <v/>
      </c>
      <c r="C423">
        <f>INDEX(resultados!$A$2:$ZZ$486, 417, MATCH($B$3, resultados!$A$1:$ZZ$1, 0))</f>
        <v/>
      </c>
    </row>
    <row r="424">
      <c r="A424">
        <f>INDEX(resultados!$A$2:$ZZ$486, 418, MATCH($B$1, resultados!$A$1:$ZZ$1, 0))</f>
        <v/>
      </c>
      <c r="B424">
        <f>INDEX(resultados!$A$2:$ZZ$486, 418, MATCH($B$2, resultados!$A$1:$ZZ$1, 0))</f>
        <v/>
      </c>
      <c r="C424">
        <f>INDEX(resultados!$A$2:$ZZ$486, 418, MATCH($B$3, resultados!$A$1:$ZZ$1, 0))</f>
        <v/>
      </c>
    </row>
    <row r="425">
      <c r="A425">
        <f>INDEX(resultados!$A$2:$ZZ$486, 419, MATCH($B$1, resultados!$A$1:$ZZ$1, 0))</f>
        <v/>
      </c>
      <c r="B425">
        <f>INDEX(resultados!$A$2:$ZZ$486, 419, MATCH($B$2, resultados!$A$1:$ZZ$1, 0))</f>
        <v/>
      </c>
      <c r="C425">
        <f>INDEX(resultados!$A$2:$ZZ$486, 419, MATCH($B$3, resultados!$A$1:$ZZ$1, 0))</f>
        <v/>
      </c>
    </row>
    <row r="426">
      <c r="A426">
        <f>INDEX(resultados!$A$2:$ZZ$486, 420, MATCH($B$1, resultados!$A$1:$ZZ$1, 0))</f>
        <v/>
      </c>
      <c r="B426">
        <f>INDEX(resultados!$A$2:$ZZ$486, 420, MATCH($B$2, resultados!$A$1:$ZZ$1, 0))</f>
        <v/>
      </c>
      <c r="C426">
        <f>INDEX(resultados!$A$2:$ZZ$486, 420, MATCH($B$3, resultados!$A$1:$ZZ$1, 0))</f>
        <v/>
      </c>
    </row>
    <row r="427">
      <c r="A427">
        <f>INDEX(resultados!$A$2:$ZZ$486, 421, MATCH($B$1, resultados!$A$1:$ZZ$1, 0))</f>
        <v/>
      </c>
      <c r="B427">
        <f>INDEX(resultados!$A$2:$ZZ$486, 421, MATCH($B$2, resultados!$A$1:$ZZ$1, 0))</f>
        <v/>
      </c>
      <c r="C427">
        <f>INDEX(resultados!$A$2:$ZZ$486, 421, MATCH($B$3, resultados!$A$1:$ZZ$1, 0))</f>
        <v/>
      </c>
    </row>
    <row r="428">
      <c r="A428">
        <f>INDEX(resultados!$A$2:$ZZ$486, 422, MATCH($B$1, resultados!$A$1:$ZZ$1, 0))</f>
        <v/>
      </c>
      <c r="B428">
        <f>INDEX(resultados!$A$2:$ZZ$486, 422, MATCH($B$2, resultados!$A$1:$ZZ$1, 0))</f>
        <v/>
      </c>
      <c r="C428">
        <f>INDEX(resultados!$A$2:$ZZ$486, 422, MATCH($B$3, resultados!$A$1:$ZZ$1, 0))</f>
        <v/>
      </c>
    </row>
    <row r="429">
      <c r="A429">
        <f>INDEX(resultados!$A$2:$ZZ$486, 423, MATCH($B$1, resultados!$A$1:$ZZ$1, 0))</f>
        <v/>
      </c>
      <c r="B429">
        <f>INDEX(resultados!$A$2:$ZZ$486, 423, MATCH($B$2, resultados!$A$1:$ZZ$1, 0))</f>
        <v/>
      </c>
      <c r="C429">
        <f>INDEX(resultados!$A$2:$ZZ$486, 423, MATCH($B$3, resultados!$A$1:$ZZ$1, 0))</f>
        <v/>
      </c>
    </row>
    <row r="430">
      <c r="A430">
        <f>INDEX(resultados!$A$2:$ZZ$486, 424, MATCH($B$1, resultados!$A$1:$ZZ$1, 0))</f>
        <v/>
      </c>
      <c r="B430">
        <f>INDEX(resultados!$A$2:$ZZ$486, 424, MATCH($B$2, resultados!$A$1:$ZZ$1, 0))</f>
        <v/>
      </c>
      <c r="C430">
        <f>INDEX(resultados!$A$2:$ZZ$486, 424, MATCH($B$3, resultados!$A$1:$ZZ$1, 0))</f>
        <v/>
      </c>
    </row>
    <row r="431">
      <c r="A431">
        <f>INDEX(resultados!$A$2:$ZZ$486, 425, MATCH($B$1, resultados!$A$1:$ZZ$1, 0))</f>
        <v/>
      </c>
      <c r="B431">
        <f>INDEX(resultados!$A$2:$ZZ$486, 425, MATCH($B$2, resultados!$A$1:$ZZ$1, 0))</f>
        <v/>
      </c>
      <c r="C431">
        <f>INDEX(resultados!$A$2:$ZZ$486, 425, MATCH($B$3, resultados!$A$1:$ZZ$1, 0))</f>
        <v/>
      </c>
    </row>
    <row r="432">
      <c r="A432">
        <f>INDEX(resultados!$A$2:$ZZ$486, 426, MATCH($B$1, resultados!$A$1:$ZZ$1, 0))</f>
        <v/>
      </c>
      <c r="B432">
        <f>INDEX(resultados!$A$2:$ZZ$486, 426, MATCH($B$2, resultados!$A$1:$ZZ$1, 0))</f>
        <v/>
      </c>
      <c r="C432">
        <f>INDEX(resultados!$A$2:$ZZ$486, 426, MATCH($B$3, resultados!$A$1:$ZZ$1, 0))</f>
        <v/>
      </c>
    </row>
    <row r="433">
      <c r="A433">
        <f>INDEX(resultados!$A$2:$ZZ$486, 427, MATCH($B$1, resultados!$A$1:$ZZ$1, 0))</f>
        <v/>
      </c>
      <c r="B433">
        <f>INDEX(resultados!$A$2:$ZZ$486, 427, MATCH($B$2, resultados!$A$1:$ZZ$1, 0))</f>
        <v/>
      </c>
      <c r="C433">
        <f>INDEX(resultados!$A$2:$ZZ$486, 427, MATCH($B$3, resultados!$A$1:$ZZ$1, 0))</f>
        <v/>
      </c>
    </row>
    <row r="434">
      <c r="A434">
        <f>INDEX(resultados!$A$2:$ZZ$486, 428, MATCH($B$1, resultados!$A$1:$ZZ$1, 0))</f>
        <v/>
      </c>
      <c r="B434">
        <f>INDEX(resultados!$A$2:$ZZ$486, 428, MATCH($B$2, resultados!$A$1:$ZZ$1, 0))</f>
        <v/>
      </c>
      <c r="C434">
        <f>INDEX(resultados!$A$2:$ZZ$486, 428, MATCH($B$3, resultados!$A$1:$ZZ$1, 0))</f>
        <v/>
      </c>
    </row>
    <row r="435">
      <c r="A435">
        <f>INDEX(resultados!$A$2:$ZZ$486, 429, MATCH($B$1, resultados!$A$1:$ZZ$1, 0))</f>
        <v/>
      </c>
      <c r="B435">
        <f>INDEX(resultados!$A$2:$ZZ$486, 429, MATCH($B$2, resultados!$A$1:$ZZ$1, 0))</f>
        <v/>
      </c>
      <c r="C435">
        <f>INDEX(resultados!$A$2:$ZZ$486, 429, MATCH($B$3, resultados!$A$1:$ZZ$1, 0))</f>
        <v/>
      </c>
    </row>
    <row r="436">
      <c r="A436">
        <f>INDEX(resultados!$A$2:$ZZ$486, 430, MATCH($B$1, resultados!$A$1:$ZZ$1, 0))</f>
        <v/>
      </c>
      <c r="B436">
        <f>INDEX(resultados!$A$2:$ZZ$486, 430, MATCH($B$2, resultados!$A$1:$ZZ$1, 0))</f>
        <v/>
      </c>
      <c r="C436">
        <f>INDEX(resultados!$A$2:$ZZ$486, 430, MATCH($B$3, resultados!$A$1:$ZZ$1, 0))</f>
        <v/>
      </c>
    </row>
    <row r="437">
      <c r="A437">
        <f>INDEX(resultados!$A$2:$ZZ$486, 431, MATCH($B$1, resultados!$A$1:$ZZ$1, 0))</f>
        <v/>
      </c>
      <c r="B437">
        <f>INDEX(resultados!$A$2:$ZZ$486, 431, MATCH($B$2, resultados!$A$1:$ZZ$1, 0))</f>
        <v/>
      </c>
      <c r="C437">
        <f>INDEX(resultados!$A$2:$ZZ$486, 431, MATCH($B$3, resultados!$A$1:$ZZ$1, 0))</f>
        <v/>
      </c>
    </row>
    <row r="438">
      <c r="A438">
        <f>INDEX(resultados!$A$2:$ZZ$486, 432, MATCH($B$1, resultados!$A$1:$ZZ$1, 0))</f>
        <v/>
      </c>
      <c r="B438">
        <f>INDEX(resultados!$A$2:$ZZ$486, 432, MATCH($B$2, resultados!$A$1:$ZZ$1, 0))</f>
        <v/>
      </c>
      <c r="C438">
        <f>INDEX(resultados!$A$2:$ZZ$486, 432, MATCH($B$3, resultados!$A$1:$ZZ$1, 0))</f>
        <v/>
      </c>
    </row>
    <row r="439">
      <c r="A439">
        <f>INDEX(resultados!$A$2:$ZZ$486, 433, MATCH($B$1, resultados!$A$1:$ZZ$1, 0))</f>
        <v/>
      </c>
      <c r="B439">
        <f>INDEX(resultados!$A$2:$ZZ$486, 433, MATCH($B$2, resultados!$A$1:$ZZ$1, 0))</f>
        <v/>
      </c>
      <c r="C439">
        <f>INDEX(resultados!$A$2:$ZZ$486, 433, MATCH($B$3, resultados!$A$1:$ZZ$1, 0))</f>
        <v/>
      </c>
    </row>
    <row r="440">
      <c r="A440">
        <f>INDEX(resultados!$A$2:$ZZ$486, 434, MATCH($B$1, resultados!$A$1:$ZZ$1, 0))</f>
        <v/>
      </c>
      <c r="B440">
        <f>INDEX(resultados!$A$2:$ZZ$486, 434, MATCH($B$2, resultados!$A$1:$ZZ$1, 0))</f>
        <v/>
      </c>
      <c r="C440">
        <f>INDEX(resultados!$A$2:$ZZ$486, 434, MATCH($B$3, resultados!$A$1:$ZZ$1, 0))</f>
        <v/>
      </c>
    </row>
    <row r="441">
      <c r="A441">
        <f>INDEX(resultados!$A$2:$ZZ$486, 435, MATCH($B$1, resultados!$A$1:$ZZ$1, 0))</f>
        <v/>
      </c>
      <c r="B441">
        <f>INDEX(resultados!$A$2:$ZZ$486, 435, MATCH($B$2, resultados!$A$1:$ZZ$1, 0))</f>
        <v/>
      </c>
      <c r="C441">
        <f>INDEX(resultados!$A$2:$ZZ$486, 435, MATCH($B$3, resultados!$A$1:$ZZ$1, 0))</f>
        <v/>
      </c>
    </row>
    <row r="442">
      <c r="A442">
        <f>INDEX(resultados!$A$2:$ZZ$486, 436, MATCH($B$1, resultados!$A$1:$ZZ$1, 0))</f>
        <v/>
      </c>
      <c r="B442">
        <f>INDEX(resultados!$A$2:$ZZ$486, 436, MATCH($B$2, resultados!$A$1:$ZZ$1, 0))</f>
        <v/>
      </c>
      <c r="C442">
        <f>INDEX(resultados!$A$2:$ZZ$486, 436, MATCH($B$3, resultados!$A$1:$ZZ$1, 0))</f>
        <v/>
      </c>
    </row>
    <row r="443">
      <c r="A443">
        <f>INDEX(resultados!$A$2:$ZZ$486, 437, MATCH($B$1, resultados!$A$1:$ZZ$1, 0))</f>
        <v/>
      </c>
      <c r="B443">
        <f>INDEX(resultados!$A$2:$ZZ$486, 437, MATCH($B$2, resultados!$A$1:$ZZ$1, 0))</f>
        <v/>
      </c>
      <c r="C443">
        <f>INDEX(resultados!$A$2:$ZZ$486, 437, MATCH($B$3, resultados!$A$1:$ZZ$1, 0))</f>
        <v/>
      </c>
    </row>
    <row r="444">
      <c r="A444">
        <f>INDEX(resultados!$A$2:$ZZ$486, 438, MATCH($B$1, resultados!$A$1:$ZZ$1, 0))</f>
        <v/>
      </c>
      <c r="B444">
        <f>INDEX(resultados!$A$2:$ZZ$486, 438, MATCH($B$2, resultados!$A$1:$ZZ$1, 0))</f>
        <v/>
      </c>
      <c r="C444">
        <f>INDEX(resultados!$A$2:$ZZ$486, 438, MATCH($B$3, resultados!$A$1:$ZZ$1, 0))</f>
        <v/>
      </c>
    </row>
    <row r="445">
      <c r="A445">
        <f>INDEX(resultados!$A$2:$ZZ$486, 439, MATCH($B$1, resultados!$A$1:$ZZ$1, 0))</f>
        <v/>
      </c>
      <c r="B445">
        <f>INDEX(resultados!$A$2:$ZZ$486, 439, MATCH($B$2, resultados!$A$1:$ZZ$1, 0))</f>
        <v/>
      </c>
      <c r="C445">
        <f>INDEX(resultados!$A$2:$ZZ$486, 439, MATCH($B$3, resultados!$A$1:$ZZ$1, 0))</f>
        <v/>
      </c>
    </row>
    <row r="446">
      <c r="A446">
        <f>INDEX(resultados!$A$2:$ZZ$486, 440, MATCH($B$1, resultados!$A$1:$ZZ$1, 0))</f>
        <v/>
      </c>
      <c r="B446">
        <f>INDEX(resultados!$A$2:$ZZ$486, 440, MATCH($B$2, resultados!$A$1:$ZZ$1, 0))</f>
        <v/>
      </c>
      <c r="C446">
        <f>INDEX(resultados!$A$2:$ZZ$486, 440, MATCH($B$3, resultados!$A$1:$ZZ$1, 0))</f>
        <v/>
      </c>
    </row>
    <row r="447">
      <c r="A447">
        <f>INDEX(resultados!$A$2:$ZZ$486, 441, MATCH($B$1, resultados!$A$1:$ZZ$1, 0))</f>
        <v/>
      </c>
      <c r="B447">
        <f>INDEX(resultados!$A$2:$ZZ$486, 441, MATCH($B$2, resultados!$A$1:$ZZ$1, 0))</f>
        <v/>
      </c>
      <c r="C447">
        <f>INDEX(resultados!$A$2:$ZZ$486, 441, MATCH($B$3, resultados!$A$1:$ZZ$1, 0))</f>
        <v/>
      </c>
    </row>
    <row r="448">
      <c r="A448">
        <f>INDEX(resultados!$A$2:$ZZ$486, 442, MATCH($B$1, resultados!$A$1:$ZZ$1, 0))</f>
        <v/>
      </c>
      <c r="B448">
        <f>INDEX(resultados!$A$2:$ZZ$486, 442, MATCH($B$2, resultados!$A$1:$ZZ$1, 0))</f>
        <v/>
      </c>
      <c r="C448">
        <f>INDEX(resultados!$A$2:$ZZ$486, 442, MATCH($B$3, resultados!$A$1:$ZZ$1, 0))</f>
        <v/>
      </c>
    </row>
    <row r="449">
      <c r="A449">
        <f>INDEX(resultados!$A$2:$ZZ$486, 443, MATCH($B$1, resultados!$A$1:$ZZ$1, 0))</f>
        <v/>
      </c>
      <c r="B449">
        <f>INDEX(resultados!$A$2:$ZZ$486, 443, MATCH($B$2, resultados!$A$1:$ZZ$1, 0))</f>
        <v/>
      </c>
      <c r="C449">
        <f>INDEX(resultados!$A$2:$ZZ$486, 443, MATCH($B$3, resultados!$A$1:$ZZ$1, 0))</f>
        <v/>
      </c>
    </row>
    <row r="450">
      <c r="A450">
        <f>INDEX(resultados!$A$2:$ZZ$486, 444, MATCH($B$1, resultados!$A$1:$ZZ$1, 0))</f>
        <v/>
      </c>
      <c r="B450">
        <f>INDEX(resultados!$A$2:$ZZ$486, 444, MATCH($B$2, resultados!$A$1:$ZZ$1, 0))</f>
        <v/>
      </c>
      <c r="C450">
        <f>INDEX(resultados!$A$2:$ZZ$486, 444, MATCH($B$3, resultados!$A$1:$ZZ$1, 0))</f>
        <v/>
      </c>
    </row>
    <row r="451">
      <c r="A451">
        <f>INDEX(resultados!$A$2:$ZZ$486, 445, MATCH($B$1, resultados!$A$1:$ZZ$1, 0))</f>
        <v/>
      </c>
      <c r="B451">
        <f>INDEX(resultados!$A$2:$ZZ$486, 445, MATCH($B$2, resultados!$A$1:$ZZ$1, 0))</f>
        <v/>
      </c>
      <c r="C451">
        <f>INDEX(resultados!$A$2:$ZZ$486, 445, MATCH($B$3, resultados!$A$1:$ZZ$1, 0))</f>
        <v/>
      </c>
    </row>
    <row r="452">
      <c r="A452">
        <f>INDEX(resultados!$A$2:$ZZ$486, 446, MATCH($B$1, resultados!$A$1:$ZZ$1, 0))</f>
        <v/>
      </c>
      <c r="B452">
        <f>INDEX(resultados!$A$2:$ZZ$486, 446, MATCH($B$2, resultados!$A$1:$ZZ$1, 0))</f>
        <v/>
      </c>
      <c r="C452">
        <f>INDEX(resultados!$A$2:$ZZ$486, 446, MATCH($B$3, resultados!$A$1:$ZZ$1, 0))</f>
        <v/>
      </c>
    </row>
    <row r="453">
      <c r="A453">
        <f>INDEX(resultados!$A$2:$ZZ$486, 447, MATCH($B$1, resultados!$A$1:$ZZ$1, 0))</f>
        <v/>
      </c>
      <c r="B453">
        <f>INDEX(resultados!$A$2:$ZZ$486, 447, MATCH($B$2, resultados!$A$1:$ZZ$1, 0))</f>
        <v/>
      </c>
      <c r="C453">
        <f>INDEX(resultados!$A$2:$ZZ$486, 447, MATCH($B$3, resultados!$A$1:$ZZ$1, 0))</f>
        <v/>
      </c>
    </row>
    <row r="454">
      <c r="A454">
        <f>INDEX(resultados!$A$2:$ZZ$486, 448, MATCH($B$1, resultados!$A$1:$ZZ$1, 0))</f>
        <v/>
      </c>
      <c r="B454">
        <f>INDEX(resultados!$A$2:$ZZ$486, 448, MATCH($B$2, resultados!$A$1:$ZZ$1, 0))</f>
        <v/>
      </c>
      <c r="C454">
        <f>INDEX(resultados!$A$2:$ZZ$486, 448, MATCH($B$3, resultados!$A$1:$ZZ$1, 0))</f>
        <v/>
      </c>
    </row>
    <row r="455">
      <c r="A455">
        <f>INDEX(resultados!$A$2:$ZZ$486, 449, MATCH($B$1, resultados!$A$1:$ZZ$1, 0))</f>
        <v/>
      </c>
      <c r="B455">
        <f>INDEX(resultados!$A$2:$ZZ$486, 449, MATCH($B$2, resultados!$A$1:$ZZ$1, 0))</f>
        <v/>
      </c>
      <c r="C455">
        <f>INDEX(resultados!$A$2:$ZZ$486, 449, MATCH($B$3, resultados!$A$1:$ZZ$1, 0))</f>
        <v/>
      </c>
    </row>
    <row r="456">
      <c r="A456">
        <f>INDEX(resultados!$A$2:$ZZ$486, 450, MATCH($B$1, resultados!$A$1:$ZZ$1, 0))</f>
        <v/>
      </c>
      <c r="B456">
        <f>INDEX(resultados!$A$2:$ZZ$486, 450, MATCH($B$2, resultados!$A$1:$ZZ$1, 0))</f>
        <v/>
      </c>
      <c r="C456">
        <f>INDEX(resultados!$A$2:$ZZ$486, 450, MATCH($B$3, resultados!$A$1:$ZZ$1, 0))</f>
        <v/>
      </c>
    </row>
    <row r="457">
      <c r="A457">
        <f>INDEX(resultados!$A$2:$ZZ$486, 451, MATCH($B$1, resultados!$A$1:$ZZ$1, 0))</f>
        <v/>
      </c>
      <c r="B457">
        <f>INDEX(resultados!$A$2:$ZZ$486, 451, MATCH($B$2, resultados!$A$1:$ZZ$1, 0))</f>
        <v/>
      </c>
      <c r="C457">
        <f>INDEX(resultados!$A$2:$ZZ$486, 451, MATCH($B$3, resultados!$A$1:$ZZ$1, 0))</f>
        <v/>
      </c>
    </row>
    <row r="458">
      <c r="A458">
        <f>INDEX(resultados!$A$2:$ZZ$486, 452, MATCH($B$1, resultados!$A$1:$ZZ$1, 0))</f>
        <v/>
      </c>
      <c r="B458">
        <f>INDEX(resultados!$A$2:$ZZ$486, 452, MATCH($B$2, resultados!$A$1:$ZZ$1, 0))</f>
        <v/>
      </c>
      <c r="C458">
        <f>INDEX(resultados!$A$2:$ZZ$486, 452, MATCH($B$3, resultados!$A$1:$ZZ$1, 0))</f>
        <v/>
      </c>
    </row>
    <row r="459">
      <c r="A459">
        <f>INDEX(resultados!$A$2:$ZZ$486, 453, MATCH($B$1, resultados!$A$1:$ZZ$1, 0))</f>
        <v/>
      </c>
      <c r="B459">
        <f>INDEX(resultados!$A$2:$ZZ$486, 453, MATCH($B$2, resultados!$A$1:$ZZ$1, 0))</f>
        <v/>
      </c>
      <c r="C459">
        <f>INDEX(resultados!$A$2:$ZZ$486, 453, MATCH($B$3, resultados!$A$1:$ZZ$1, 0))</f>
        <v/>
      </c>
    </row>
    <row r="460">
      <c r="A460">
        <f>INDEX(resultados!$A$2:$ZZ$486, 454, MATCH($B$1, resultados!$A$1:$ZZ$1, 0))</f>
        <v/>
      </c>
      <c r="B460">
        <f>INDEX(resultados!$A$2:$ZZ$486, 454, MATCH($B$2, resultados!$A$1:$ZZ$1, 0))</f>
        <v/>
      </c>
      <c r="C460">
        <f>INDEX(resultados!$A$2:$ZZ$486, 454, MATCH($B$3, resultados!$A$1:$ZZ$1, 0))</f>
        <v/>
      </c>
    </row>
    <row r="461">
      <c r="A461">
        <f>INDEX(resultados!$A$2:$ZZ$486, 455, MATCH($B$1, resultados!$A$1:$ZZ$1, 0))</f>
        <v/>
      </c>
      <c r="B461">
        <f>INDEX(resultados!$A$2:$ZZ$486, 455, MATCH($B$2, resultados!$A$1:$ZZ$1, 0))</f>
        <v/>
      </c>
      <c r="C461">
        <f>INDEX(resultados!$A$2:$ZZ$486, 455, MATCH($B$3, resultados!$A$1:$ZZ$1, 0))</f>
        <v/>
      </c>
    </row>
    <row r="462">
      <c r="A462">
        <f>INDEX(resultados!$A$2:$ZZ$486, 456, MATCH($B$1, resultados!$A$1:$ZZ$1, 0))</f>
        <v/>
      </c>
      <c r="B462">
        <f>INDEX(resultados!$A$2:$ZZ$486, 456, MATCH($B$2, resultados!$A$1:$ZZ$1, 0))</f>
        <v/>
      </c>
      <c r="C462">
        <f>INDEX(resultados!$A$2:$ZZ$486, 456, MATCH($B$3, resultados!$A$1:$ZZ$1, 0))</f>
        <v/>
      </c>
    </row>
    <row r="463">
      <c r="A463">
        <f>INDEX(resultados!$A$2:$ZZ$486, 457, MATCH($B$1, resultados!$A$1:$ZZ$1, 0))</f>
        <v/>
      </c>
      <c r="B463">
        <f>INDEX(resultados!$A$2:$ZZ$486, 457, MATCH($B$2, resultados!$A$1:$ZZ$1, 0))</f>
        <v/>
      </c>
      <c r="C463">
        <f>INDEX(resultados!$A$2:$ZZ$486, 457, MATCH($B$3, resultados!$A$1:$ZZ$1, 0))</f>
        <v/>
      </c>
    </row>
    <row r="464">
      <c r="A464">
        <f>INDEX(resultados!$A$2:$ZZ$486, 458, MATCH($B$1, resultados!$A$1:$ZZ$1, 0))</f>
        <v/>
      </c>
      <c r="B464">
        <f>INDEX(resultados!$A$2:$ZZ$486, 458, MATCH($B$2, resultados!$A$1:$ZZ$1, 0))</f>
        <v/>
      </c>
      <c r="C464">
        <f>INDEX(resultados!$A$2:$ZZ$486, 458, MATCH($B$3, resultados!$A$1:$ZZ$1, 0))</f>
        <v/>
      </c>
    </row>
    <row r="465">
      <c r="A465">
        <f>INDEX(resultados!$A$2:$ZZ$486, 459, MATCH($B$1, resultados!$A$1:$ZZ$1, 0))</f>
        <v/>
      </c>
      <c r="B465">
        <f>INDEX(resultados!$A$2:$ZZ$486, 459, MATCH($B$2, resultados!$A$1:$ZZ$1, 0))</f>
        <v/>
      </c>
      <c r="C465">
        <f>INDEX(resultados!$A$2:$ZZ$486, 459, MATCH($B$3, resultados!$A$1:$ZZ$1, 0))</f>
        <v/>
      </c>
    </row>
    <row r="466">
      <c r="A466">
        <f>INDEX(resultados!$A$2:$ZZ$486, 460, MATCH($B$1, resultados!$A$1:$ZZ$1, 0))</f>
        <v/>
      </c>
      <c r="B466">
        <f>INDEX(resultados!$A$2:$ZZ$486, 460, MATCH($B$2, resultados!$A$1:$ZZ$1, 0))</f>
        <v/>
      </c>
      <c r="C466">
        <f>INDEX(resultados!$A$2:$ZZ$486, 460, MATCH($B$3, resultados!$A$1:$ZZ$1, 0))</f>
        <v/>
      </c>
    </row>
    <row r="467">
      <c r="A467">
        <f>INDEX(resultados!$A$2:$ZZ$486, 461, MATCH($B$1, resultados!$A$1:$ZZ$1, 0))</f>
        <v/>
      </c>
      <c r="B467">
        <f>INDEX(resultados!$A$2:$ZZ$486, 461, MATCH($B$2, resultados!$A$1:$ZZ$1, 0))</f>
        <v/>
      </c>
      <c r="C467">
        <f>INDEX(resultados!$A$2:$ZZ$486, 461, MATCH($B$3, resultados!$A$1:$ZZ$1, 0))</f>
        <v/>
      </c>
    </row>
    <row r="468">
      <c r="A468">
        <f>INDEX(resultados!$A$2:$ZZ$486, 462, MATCH($B$1, resultados!$A$1:$ZZ$1, 0))</f>
        <v/>
      </c>
      <c r="B468">
        <f>INDEX(resultados!$A$2:$ZZ$486, 462, MATCH($B$2, resultados!$A$1:$ZZ$1, 0))</f>
        <v/>
      </c>
      <c r="C468">
        <f>INDEX(resultados!$A$2:$ZZ$486, 462, MATCH($B$3, resultados!$A$1:$ZZ$1, 0))</f>
        <v/>
      </c>
    </row>
    <row r="469">
      <c r="A469">
        <f>INDEX(resultados!$A$2:$ZZ$486, 463, MATCH($B$1, resultados!$A$1:$ZZ$1, 0))</f>
        <v/>
      </c>
      <c r="B469">
        <f>INDEX(resultados!$A$2:$ZZ$486, 463, MATCH($B$2, resultados!$A$1:$ZZ$1, 0))</f>
        <v/>
      </c>
      <c r="C469">
        <f>INDEX(resultados!$A$2:$ZZ$486, 463, MATCH($B$3, resultados!$A$1:$ZZ$1, 0))</f>
        <v/>
      </c>
    </row>
    <row r="470">
      <c r="A470">
        <f>INDEX(resultados!$A$2:$ZZ$486, 464, MATCH($B$1, resultados!$A$1:$ZZ$1, 0))</f>
        <v/>
      </c>
      <c r="B470">
        <f>INDEX(resultados!$A$2:$ZZ$486, 464, MATCH($B$2, resultados!$A$1:$ZZ$1, 0))</f>
        <v/>
      </c>
      <c r="C470">
        <f>INDEX(resultados!$A$2:$ZZ$486, 464, MATCH($B$3, resultados!$A$1:$ZZ$1, 0))</f>
        <v/>
      </c>
    </row>
    <row r="471">
      <c r="A471">
        <f>INDEX(resultados!$A$2:$ZZ$486, 465, MATCH($B$1, resultados!$A$1:$ZZ$1, 0))</f>
        <v/>
      </c>
      <c r="B471">
        <f>INDEX(resultados!$A$2:$ZZ$486, 465, MATCH($B$2, resultados!$A$1:$ZZ$1, 0))</f>
        <v/>
      </c>
      <c r="C471">
        <f>INDEX(resultados!$A$2:$ZZ$486, 465, MATCH($B$3, resultados!$A$1:$ZZ$1, 0))</f>
        <v/>
      </c>
    </row>
    <row r="472">
      <c r="A472">
        <f>INDEX(resultados!$A$2:$ZZ$486, 466, MATCH($B$1, resultados!$A$1:$ZZ$1, 0))</f>
        <v/>
      </c>
      <c r="B472">
        <f>INDEX(resultados!$A$2:$ZZ$486, 466, MATCH($B$2, resultados!$A$1:$ZZ$1, 0))</f>
        <v/>
      </c>
      <c r="C472">
        <f>INDEX(resultados!$A$2:$ZZ$486, 466, MATCH($B$3, resultados!$A$1:$ZZ$1, 0))</f>
        <v/>
      </c>
    </row>
    <row r="473">
      <c r="A473">
        <f>INDEX(resultados!$A$2:$ZZ$486, 467, MATCH($B$1, resultados!$A$1:$ZZ$1, 0))</f>
        <v/>
      </c>
      <c r="B473">
        <f>INDEX(resultados!$A$2:$ZZ$486, 467, MATCH($B$2, resultados!$A$1:$ZZ$1, 0))</f>
        <v/>
      </c>
      <c r="C473">
        <f>INDEX(resultados!$A$2:$ZZ$486, 467, MATCH($B$3, resultados!$A$1:$ZZ$1, 0))</f>
        <v/>
      </c>
    </row>
    <row r="474">
      <c r="A474">
        <f>INDEX(resultados!$A$2:$ZZ$486, 468, MATCH($B$1, resultados!$A$1:$ZZ$1, 0))</f>
        <v/>
      </c>
      <c r="B474">
        <f>INDEX(resultados!$A$2:$ZZ$486, 468, MATCH($B$2, resultados!$A$1:$ZZ$1, 0))</f>
        <v/>
      </c>
      <c r="C474">
        <f>INDEX(resultados!$A$2:$ZZ$486, 468, MATCH($B$3, resultados!$A$1:$ZZ$1, 0))</f>
        <v/>
      </c>
    </row>
    <row r="475">
      <c r="A475">
        <f>INDEX(resultados!$A$2:$ZZ$486, 469, MATCH($B$1, resultados!$A$1:$ZZ$1, 0))</f>
        <v/>
      </c>
      <c r="B475">
        <f>INDEX(resultados!$A$2:$ZZ$486, 469, MATCH($B$2, resultados!$A$1:$ZZ$1, 0))</f>
        <v/>
      </c>
      <c r="C475">
        <f>INDEX(resultados!$A$2:$ZZ$486, 469, MATCH($B$3, resultados!$A$1:$ZZ$1, 0))</f>
        <v/>
      </c>
    </row>
    <row r="476">
      <c r="A476">
        <f>INDEX(resultados!$A$2:$ZZ$486, 470, MATCH($B$1, resultados!$A$1:$ZZ$1, 0))</f>
        <v/>
      </c>
      <c r="B476">
        <f>INDEX(resultados!$A$2:$ZZ$486, 470, MATCH($B$2, resultados!$A$1:$ZZ$1, 0))</f>
        <v/>
      </c>
      <c r="C476">
        <f>INDEX(resultados!$A$2:$ZZ$486, 470, MATCH($B$3, resultados!$A$1:$ZZ$1, 0))</f>
        <v/>
      </c>
    </row>
    <row r="477">
      <c r="A477">
        <f>INDEX(resultados!$A$2:$ZZ$486, 471, MATCH($B$1, resultados!$A$1:$ZZ$1, 0))</f>
        <v/>
      </c>
      <c r="B477">
        <f>INDEX(resultados!$A$2:$ZZ$486, 471, MATCH($B$2, resultados!$A$1:$ZZ$1, 0))</f>
        <v/>
      </c>
      <c r="C477">
        <f>INDEX(resultados!$A$2:$ZZ$486, 471, MATCH($B$3, resultados!$A$1:$ZZ$1, 0))</f>
        <v/>
      </c>
    </row>
    <row r="478">
      <c r="A478">
        <f>INDEX(resultados!$A$2:$ZZ$486, 472, MATCH($B$1, resultados!$A$1:$ZZ$1, 0))</f>
        <v/>
      </c>
      <c r="B478">
        <f>INDEX(resultados!$A$2:$ZZ$486, 472, MATCH($B$2, resultados!$A$1:$ZZ$1, 0))</f>
        <v/>
      </c>
      <c r="C478">
        <f>INDEX(resultados!$A$2:$ZZ$486, 472, MATCH($B$3, resultados!$A$1:$ZZ$1, 0))</f>
        <v/>
      </c>
    </row>
    <row r="479">
      <c r="A479">
        <f>INDEX(resultados!$A$2:$ZZ$486, 473, MATCH($B$1, resultados!$A$1:$ZZ$1, 0))</f>
        <v/>
      </c>
      <c r="B479">
        <f>INDEX(resultados!$A$2:$ZZ$486, 473, MATCH($B$2, resultados!$A$1:$ZZ$1, 0))</f>
        <v/>
      </c>
      <c r="C479">
        <f>INDEX(resultados!$A$2:$ZZ$486, 473, MATCH($B$3, resultados!$A$1:$ZZ$1, 0))</f>
        <v/>
      </c>
    </row>
    <row r="480">
      <c r="A480">
        <f>INDEX(resultados!$A$2:$ZZ$486, 474, MATCH($B$1, resultados!$A$1:$ZZ$1, 0))</f>
        <v/>
      </c>
      <c r="B480">
        <f>INDEX(resultados!$A$2:$ZZ$486, 474, MATCH($B$2, resultados!$A$1:$ZZ$1, 0))</f>
        <v/>
      </c>
      <c r="C480">
        <f>INDEX(resultados!$A$2:$ZZ$486, 474, MATCH($B$3, resultados!$A$1:$ZZ$1, 0))</f>
        <v/>
      </c>
    </row>
    <row r="481">
      <c r="A481">
        <f>INDEX(resultados!$A$2:$ZZ$486, 475, MATCH($B$1, resultados!$A$1:$ZZ$1, 0))</f>
        <v/>
      </c>
      <c r="B481">
        <f>INDEX(resultados!$A$2:$ZZ$486, 475, MATCH($B$2, resultados!$A$1:$ZZ$1, 0))</f>
        <v/>
      </c>
      <c r="C481">
        <f>INDEX(resultados!$A$2:$ZZ$486, 475, MATCH($B$3, resultados!$A$1:$ZZ$1, 0))</f>
        <v/>
      </c>
    </row>
    <row r="482">
      <c r="A482">
        <f>INDEX(resultados!$A$2:$ZZ$486, 476, MATCH($B$1, resultados!$A$1:$ZZ$1, 0))</f>
        <v/>
      </c>
      <c r="B482">
        <f>INDEX(resultados!$A$2:$ZZ$486, 476, MATCH($B$2, resultados!$A$1:$ZZ$1, 0))</f>
        <v/>
      </c>
      <c r="C482">
        <f>INDEX(resultados!$A$2:$ZZ$486, 476, MATCH($B$3, resultados!$A$1:$ZZ$1, 0))</f>
        <v/>
      </c>
    </row>
    <row r="483">
      <c r="A483">
        <f>INDEX(resultados!$A$2:$ZZ$486, 477, MATCH($B$1, resultados!$A$1:$ZZ$1, 0))</f>
        <v/>
      </c>
      <c r="B483">
        <f>INDEX(resultados!$A$2:$ZZ$486, 477, MATCH($B$2, resultados!$A$1:$ZZ$1, 0))</f>
        <v/>
      </c>
      <c r="C483">
        <f>INDEX(resultados!$A$2:$ZZ$486, 477, MATCH($B$3, resultados!$A$1:$ZZ$1, 0))</f>
        <v/>
      </c>
    </row>
    <row r="484">
      <c r="A484">
        <f>INDEX(resultados!$A$2:$ZZ$486, 478, MATCH($B$1, resultados!$A$1:$ZZ$1, 0))</f>
        <v/>
      </c>
      <c r="B484">
        <f>INDEX(resultados!$A$2:$ZZ$486, 478, MATCH($B$2, resultados!$A$1:$ZZ$1, 0))</f>
        <v/>
      </c>
      <c r="C484">
        <f>INDEX(resultados!$A$2:$ZZ$486, 478, MATCH($B$3, resultados!$A$1:$ZZ$1, 0))</f>
        <v/>
      </c>
    </row>
    <row r="485">
      <c r="A485">
        <f>INDEX(resultados!$A$2:$ZZ$486, 479, MATCH($B$1, resultados!$A$1:$ZZ$1, 0))</f>
        <v/>
      </c>
      <c r="B485">
        <f>INDEX(resultados!$A$2:$ZZ$486, 479, MATCH($B$2, resultados!$A$1:$ZZ$1, 0))</f>
        <v/>
      </c>
      <c r="C485">
        <f>INDEX(resultados!$A$2:$ZZ$486, 479, MATCH($B$3, resultados!$A$1:$ZZ$1, 0))</f>
        <v/>
      </c>
    </row>
    <row r="486">
      <c r="A486">
        <f>INDEX(resultados!$A$2:$ZZ$486, 480, MATCH($B$1, resultados!$A$1:$ZZ$1, 0))</f>
        <v/>
      </c>
      <c r="B486">
        <f>INDEX(resultados!$A$2:$ZZ$486, 480, MATCH($B$2, resultados!$A$1:$ZZ$1, 0))</f>
        <v/>
      </c>
      <c r="C486">
        <f>INDEX(resultados!$A$2:$ZZ$486, 480, MATCH($B$3, resultados!$A$1:$ZZ$1, 0))</f>
        <v/>
      </c>
    </row>
    <row r="487">
      <c r="A487">
        <f>INDEX(resultados!$A$2:$ZZ$486, 481, MATCH($B$1, resultados!$A$1:$ZZ$1, 0))</f>
        <v/>
      </c>
      <c r="B487">
        <f>INDEX(resultados!$A$2:$ZZ$486, 481, MATCH($B$2, resultados!$A$1:$ZZ$1, 0))</f>
        <v/>
      </c>
      <c r="C487">
        <f>INDEX(resultados!$A$2:$ZZ$486, 481, MATCH($B$3, resultados!$A$1:$ZZ$1, 0))</f>
        <v/>
      </c>
    </row>
    <row r="488">
      <c r="A488">
        <f>INDEX(resultados!$A$2:$ZZ$486, 482, MATCH($B$1, resultados!$A$1:$ZZ$1, 0))</f>
        <v/>
      </c>
      <c r="B488">
        <f>INDEX(resultados!$A$2:$ZZ$486, 482, MATCH($B$2, resultados!$A$1:$ZZ$1, 0))</f>
        <v/>
      </c>
      <c r="C488">
        <f>INDEX(resultados!$A$2:$ZZ$486, 482, MATCH($B$3, resultados!$A$1:$ZZ$1, 0))</f>
        <v/>
      </c>
    </row>
    <row r="489">
      <c r="A489">
        <f>INDEX(resultados!$A$2:$ZZ$486, 483, MATCH($B$1, resultados!$A$1:$ZZ$1, 0))</f>
        <v/>
      </c>
      <c r="B489">
        <f>INDEX(resultados!$A$2:$ZZ$486, 483, MATCH($B$2, resultados!$A$1:$ZZ$1, 0))</f>
        <v/>
      </c>
      <c r="C489">
        <f>INDEX(resultados!$A$2:$ZZ$486, 483, MATCH($B$3, resultados!$A$1:$ZZ$1, 0))</f>
        <v/>
      </c>
    </row>
    <row r="490">
      <c r="A490">
        <f>INDEX(resultados!$A$2:$ZZ$486, 484, MATCH($B$1, resultados!$A$1:$ZZ$1, 0))</f>
        <v/>
      </c>
      <c r="B490">
        <f>INDEX(resultados!$A$2:$ZZ$486, 484, MATCH($B$2, resultados!$A$1:$ZZ$1, 0))</f>
        <v/>
      </c>
      <c r="C490">
        <f>INDEX(resultados!$A$2:$ZZ$486, 484, MATCH($B$3, resultados!$A$1:$ZZ$1, 0))</f>
        <v/>
      </c>
    </row>
    <row r="491">
      <c r="A491">
        <f>INDEX(resultados!$A$2:$ZZ$486, 485, MATCH($B$1, resultados!$A$1:$ZZ$1, 0))</f>
        <v/>
      </c>
      <c r="B491">
        <f>INDEX(resultados!$A$2:$ZZ$486, 485, MATCH($B$2, resultados!$A$1:$ZZ$1, 0))</f>
        <v/>
      </c>
      <c r="C491">
        <f>INDEX(resultados!$A$2:$ZZ$486, 485,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4.8435</v>
      </c>
      <c r="E2" t="n">
        <v>20.65</v>
      </c>
      <c r="F2" t="n">
        <v>17.4</v>
      </c>
      <c r="G2" t="n">
        <v>11.6</v>
      </c>
      <c r="H2" t="n">
        <v>0.24</v>
      </c>
      <c r="I2" t="n">
        <v>90</v>
      </c>
      <c r="J2" t="n">
        <v>71.52</v>
      </c>
      <c r="K2" t="n">
        <v>32.27</v>
      </c>
      <c r="L2" t="n">
        <v>1</v>
      </c>
      <c r="M2" t="n">
        <v>88</v>
      </c>
      <c r="N2" t="n">
        <v>8.25</v>
      </c>
      <c r="O2" t="n">
        <v>9054.6</v>
      </c>
      <c r="P2" t="n">
        <v>123.59</v>
      </c>
      <c r="Q2" t="n">
        <v>198.05</v>
      </c>
      <c r="R2" t="n">
        <v>83.64</v>
      </c>
      <c r="S2" t="n">
        <v>21.27</v>
      </c>
      <c r="T2" t="n">
        <v>28057.57</v>
      </c>
      <c r="U2" t="n">
        <v>0.25</v>
      </c>
      <c r="V2" t="n">
        <v>0.7</v>
      </c>
      <c r="W2" t="n">
        <v>0.25</v>
      </c>
      <c r="X2" t="n">
        <v>1.81</v>
      </c>
      <c r="Y2" t="n">
        <v>0.5</v>
      </c>
      <c r="Z2" t="n">
        <v>10</v>
      </c>
      <c r="AA2" t="n">
        <v>363.3407624963074</v>
      </c>
      <c r="AB2" t="n">
        <v>497.1388607105874</v>
      </c>
      <c r="AC2" t="n">
        <v>449.6926255831414</v>
      </c>
      <c r="AD2" t="n">
        <v>363340.7624963074</v>
      </c>
      <c r="AE2" t="n">
        <v>497138.8607105874</v>
      </c>
      <c r="AF2" t="n">
        <v>1.328473041067119e-06</v>
      </c>
      <c r="AG2" t="n">
        <v>18</v>
      </c>
      <c r="AH2" t="n">
        <v>449692.6255831413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5.2758</v>
      </c>
      <c r="E3" t="n">
        <v>18.95</v>
      </c>
      <c r="F3" t="n">
        <v>16.44</v>
      </c>
      <c r="G3" t="n">
        <v>22.94</v>
      </c>
      <c r="H3" t="n">
        <v>0.48</v>
      </c>
      <c r="I3" t="n">
        <v>43</v>
      </c>
      <c r="J3" t="n">
        <v>72.7</v>
      </c>
      <c r="K3" t="n">
        <v>32.27</v>
      </c>
      <c r="L3" t="n">
        <v>2</v>
      </c>
      <c r="M3" t="n">
        <v>41</v>
      </c>
      <c r="N3" t="n">
        <v>8.43</v>
      </c>
      <c r="O3" t="n">
        <v>9200.25</v>
      </c>
      <c r="P3" t="n">
        <v>115.02</v>
      </c>
      <c r="Q3" t="n">
        <v>198.05</v>
      </c>
      <c r="R3" t="n">
        <v>53.66</v>
      </c>
      <c r="S3" t="n">
        <v>21.27</v>
      </c>
      <c r="T3" t="n">
        <v>13302.56</v>
      </c>
      <c r="U3" t="n">
        <v>0.4</v>
      </c>
      <c r="V3" t="n">
        <v>0.74</v>
      </c>
      <c r="W3" t="n">
        <v>0.18</v>
      </c>
      <c r="X3" t="n">
        <v>0.85</v>
      </c>
      <c r="Y3" t="n">
        <v>0.5</v>
      </c>
      <c r="Z3" t="n">
        <v>10</v>
      </c>
      <c r="AA3" t="n">
        <v>326.1042039687308</v>
      </c>
      <c r="AB3" t="n">
        <v>446.1901585721351</v>
      </c>
      <c r="AC3" t="n">
        <v>403.6063960698304</v>
      </c>
      <c r="AD3" t="n">
        <v>326104.2039687308</v>
      </c>
      <c r="AE3" t="n">
        <v>446190.1585721351</v>
      </c>
      <c r="AF3" t="n">
        <v>1.447044094159576e-06</v>
      </c>
      <c r="AG3" t="n">
        <v>17</v>
      </c>
      <c r="AH3" t="n">
        <v>403606.3960698304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5.4272</v>
      </c>
      <c r="E4" t="n">
        <v>18.43</v>
      </c>
      <c r="F4" t="n">
        <v>16.15</v>
      </c>
      <c r="G4" t="n">
        <v>34.6</v>
      </c>
      <c r="H4" t="n">
        <v>0.71</v>
      </c>
      <c r="I4" t="n">
        <v>28</v>
      </c>
      <c r="J4" t="n">
        <v>73.88</v>
      </c>
      <c r="K4" t="n">
        <v>32.27</v>
      </c>
      <c r="L4" t="n">
        <v>3</v>
      </c>
      <c r="M4" t="n">
        <v>26</v>
      </c>
      <c r="N4" t="n">
        <v>8.609999999999999</v>
      </c>
      <c r="O4" t="n">
        <v>9346.23</v>
      </c>
      <c r="P4" t="n">
        <v>110.96</v>
      </c>
      <c r="Q4" t="n">
        <v>198.04</v>
      </c>
      <c r="R4" t="n">
        <v>44.5</v>
      </c>
      <c r="S4" t="n">
        <v>21.27</v>
      </c>
      <c r="T4" t="n">
        <v>8795.49</v>
      </c>
      <c r="U4" t="n">
        <v>0.48</v>
      </c>
      <c r="V4" t="n">
        <v>0.75</v>
      </c>
      <c r="W4" t="n">
        <v>0.15</v>
      </c>
      <c r="X4" t="n">
        <v>0.55</v>
      </c>
      <c r="Y4" t="n">
        <v>0.5</v>
      </c>
      <c r="Z4" t="n">
        <v>10</v>
      </c>
      <c r="AA4" t="n">
        <v>307.3239466391473</v>
      </c>
      <c r="AB4" t="n">
        <v>420.4941819673201</v>
      </c>
      <c r="AC4" t="n">
        <v>380.3628074076492</v>
      </c>
      <c r="AD4" t="n">
        <v>307323.9466391472</v>
      </c>
      <c r="AE4" t="n">
        <v>420494.18196732</v>
      </c>
      <c r="AF4" t="n">
        <v>1.488570019299983e-06</v>
      </c>
      <c r="AG4" t="n">
        <v>16</v>
      </c>
      <c r="AH4" t="n">
        <v>380362.8074076492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5.5035</v>
      </c>
      <c r="E5" t="n">
        <v>18.17</v>
      </c>
      <c r="F5" t="n">
        <v>16</v>
      </c>
      <c r="G5" t="n">
        <v>45.71</v>
      </c>
      <c r="H5" t="n">
        <v>0.93</v>
      </c>
      <c r="I5" t="n">
        <v>21</v>
      </c>
      <c r="J5" t="n">
        <v>75.06999999999999</v>
      </c>
      <c r="K5" t="n">
        <v>32.27</v>
      </c>
      <c r="L5" t="n">
        <v>4</v>
      </c>
      <c r="M5" t="n">
        <v>19</v>
      </c>
      <c r="N5" t="n">
        <v>8.800000000000001</v>
      </c>
      <c r="O5" t="n">
        <v>9492.549999999999</v>
      </c>
      <c r="P5" t="n">
        <v>108.14</v>
      </c>
      <c r="Q5" t="n">
        <v>198.05</v>
      </c>
      <c r="R5" t="n">
        <v>39.9</v>
      </c>
      <c r="S5" t="n">
        <v>21.27</v>
      </c>
      <c r="T5" t="n">
        <v>6531.53</v>
      </c>
      <c r="U5" t="n">
        <v>0.53</v>
      </c>
      <c r="V5" t="n">
        <v>0.76</v>
      </c>
      <c r="W5" t="n">
        <v>0.14</v>
      </c>
      <c r="X5" t="n">
        <v>0.41</v>
      </c>
      <c r="Y5" t="n">
        <v>0.5</v>
      </c>
      <c r="Z5" t="n">
        <v>10</v>
      </c>
      <c r="AA5" t="n">
        <v>301.8471411237901</v>
      </c>
      <c r="AB5" t="n">
        <v>413.0005750416017</v>
      </c>
      <c r="AC5" t="n">
        <v>373.5843798095781</v>
      </c>
      <c r="AD5" t="n">
        <v>301847.1411237901</v>
      </c>
      <c r="AE5" t="n">
        <v>413000.5750416017</v>
      </c>
      <c r="AF5" t="n">
        <v>1.509497549605221e-06</v>
      </c>
      <c r="AG5" t="n">
        <v>16</v>
      </c>
      <c r="AH5" t="n">
        <v>373584.3798095781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5.5449</v>
      </c>
      <c r="E6" t="n">
        <v>18.03</v>
      </c>
      <c r="F6" t="n">
        <v>15.93</v>
      </c>
      <c r="G6" t="n">
        <v>56.21</v>
      </c>
      <c r="H6" t="n">
        <v>1.15</v>
      </c>
      <c r="I6" t="n">
        <v>17</v>
      </c>
      <c r="J6" t="n">
        <v>76.26000000000001</v>
      </c>
      <c r="K6" t="n">
        <v>32.27</v>
      </c>
      <c r="L6" t="n">
        <v>5</v>
      </c>
      <c r="M6" t="n">
        <v>15</v>
      </c>
      <c r="N6" t="n">
        <v>8.99</v>
      </c>
      <c r="O6" t="n">
        <v>9639.200000000001</v>
      </c>
      <c r="P6" t="n">
        <v>105.76</v>
      </c>
      <c r="Q6" t="n">
        <v>198.04</v>
      </c>
      <c r="R6" t="n">
        <v>37.67</v>
      </c>
      <c r="S6" t="n">
        <v>21.27</v>
      </c>
      <c r="T6" t="n">
        <v>5437.11</v>
      </c>
      <c r="U6" t="n">
        <v>0.5600000000000001</v>
      </c>
      <c r="V6" t="n">
        <v>0.76</v>
      </c>
      <c r="W6" t="n">
        <v>0.14</v>
      </c>
      <c r="X6" t="n">
        <v>0.33</v>
      </c>
      <c r="Y6" t="n">
        <v>0.5</v>
      </c>
      <c r="Z6" t="n">
        <v>10</v>
      </c>
      <c r="AA6" t="n">
        <v>298.1387813517796</v>
      </c>
      <c r="AB6" t="n">
        <v>407.9266336002502</v>
      </c>
      <c r="AC6" t="n">
        <v>368.9946882180676</v>
      </c>
      <c r="AD6" t="n">
        <v>298138.7813517796</v>
      </c>
      <c r="AE6" t="n">
        <v>407926.6336002502</v>
      </c>
      <c r="AF6" t="n">
        <v>1.520852723322611e-06</v>
      </c>
      <c r="AG6" t="n">
        <v>16</v>
      </c>
      <c r="AH6" t="n">
        <v>368994.6882180676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5.5807</v>
      </c>
      <c r="E7" t="n">
        <v>17.92</v>
      </c>
      <c r="F7" t="n">
        <v>15.86</v>
      </c>
      <c r="G7" t="n">
        <v>67.95999999999999</v>
      </c>
      <c r="H7" t="n">
        <v>1.36</v>
      </c>
      <c r="I7" t="n">
        <v>14</v>
      </c>
      <c r="J7" t="n">
        <v>77.45</v>
      </c>
      <c r="K7" t="n">
        <v>32.27</v>
      </c>
      <c r="L7" t="n">
        <v>6</v>
      </c>
      <c r="M7" t="n">
        <v>12</v>
      </c>
      <c r="N7" t="n">
        <v>9.18</v>
      </c>
      <c r="O7" t="n">
        <v>9786.190000000001</v>
      </c>
      <c r="P7" t="n">
        <v>103.59</v>
      </c>
      <c r="Q7" t="n">
        <v>198.04</v>
      </c>
      <c r="R7" t="n">
        <v>35.44</v>
      </c>
      <c r="S7" t="n">
        <v>21.27</v>
      </c>
      <c r="T7" t="n">
        <v>4337.95</v>
      </c>
      <c r="U7" t="n">
        <v>0.6</v>
      </c>
      <c r="V7" t="n">
        <v>0.76</v>
      </c>
      <c r="W7" t="n">
        <v>0.13</v>
      </c>
      <c r="X7" t="n">
        <v>0.26</v>
      </c>
      <c r="Y7" t="n">
        <v>0.5</v>
      </c>
      <c r="Z7" t="n">
        <v>10</v>
      </c>
      <c r="AA7" t="n">
        <v>294.8388699130677</v>
      </c>
      <c r="AB7" t="n">
        <v>403.4115491879865</v>
      </c>
      <c r="AC7" t="n">
        <v>364.9105171251496</v>
      </c>
      <c r="AD7" t="n">
        <v>294838.8699130677</v>
      </c>
      <c r="AE7" t="n">
        <v>403411.5491879865</v>
      </c>
      <c r="AF7" t="n">
        <v>1.530671931513011e-06</v>
      </c>
      <c r="AG7" t="n">
        <v>16</v>
      </c>
      <c r="AH7" t="n">
        <v>364910.5171251496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5.6008</v>
      </c>
      <c r="E8" t="n">
        <v>17.85</v>
      </c>
      <c r="F8" t="n">
        <v>15.82</v>
      </c>
      <c r="G8" t="n">
        <v>79.12</v>
      </c>
      <c r="H8" t="n">
        <v>1.56</v>
      </c>
      <c r="I8" t="n">
        <v>12</v>
      </c>
      <c r="J8" t="n">
        <v>78.65000000000001</v>
      </c>
      <c r="K8" t="n">
        <v>32.27</v>
      </c>
      <c r="L8" t="n">
        <v>7</v>
      </c>
      <c r="M8" t="n">
        <v>10</v>
      </c>
      <c r="N8" t="n">
        <v>9.380000000000001</v>
      </c>
      <c r="O8" t="n">
        <v>9933.52</v>
      </c>
      <c r="P8" t="n">
        <v>101.15</v>
      </c>
      <c r="Q8" t="n">
        <v>198.04</v>
      </c>
      <c r="R8" t="n">
        <v>34.51</v>
      </c>
      <c r="S8" t="n">
        <v>21.27</v>
      </c>
      <c r="T8" t="n">
        <v>3880.68</v>
      </c>
      <c r="U8" t="n">
        <v>0.62</v>
      </c>
      <c r="V8" t="n">
        <v>0.77</v>
      </c>
      <c r="W8" t="n">
        <v>0.13</v>
      </c>
      <c r="X8" t="n">
        <v>0.23</v>
      </c>
      <c r="Y8" t="n">
        <v>0.5</v>
      </c>
      <c r="Z8" t="n">
        <v>10</v>
      </c>
      <c r="AA8" t="n">
        <v>291.8155312711329</v>
      </c>
      <c r="AB8" t="n">
        <v>399.274883877804</v>
      </c>
      <c r="AC8" t="n">
        <v>361.1686493463246</v>
      </c>
      <c r="AD8" t="n">
        <v>291815.5312711329</v>
      </c>
      <c r="AE8" t="n">
        <v>399274.883877804</v>
      </c>
      <c r="AF8" t="n">
        <v>1.536184950636671e-06</v>
      </c>
      <c r="AG8" t="n">
        <v>16</v>
      </c>
      <c r="AH8" t="n">
        <v>361168.6493463246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5.6243</v>
      </c>
      <c r="E9" t="n">
        <v>17.78</v>
      </c>
      <c r="F9" t="n">
        <v>15.78</v>
      </c>
      <c r="G9" t="n">
        <v>94.68000000000001</v>
      </c>
      <c r="H9" t="n">
        <v>1.75</v>
      </c>
      <c r="I9" t="n">
        <v>10</v>
      </c>
      <c r="J9" t="n">
        <v>79.84</v>
      </c>
      <c r="K9" t="n">
        <v>32.27</v>
      </c>
      <c r="L9" t="n">
        <v>8</v>
      </c>
      <c r="M9" t="n">
        <v>8</v>
      </c>
      <c r="N9" t="n">
        <v>9.57</v>
      </c>
      <c r="O9" t="n">
        <v>10081.19</v>
      </c>
      <c r="P9" t="n">
        <v>99</v>
      </c>
      <c r="Q9" t="n">
        <v>198.04</v>
      </c>
      <c r="R9" t="n">
        <v>33.04</v>
      </c>
      <c r="S9" t="n">
        <v>21.27</v>
      </c>
      <c r="T9" t="n">
        <v>3157.66</v>
      </c>
      <c r="U9" t="n">
        <v>0.64</v>
      </c>
      <c r="V9" t="n">
        <v>0.77</v>
      </c>
      <c r="W9" t="n">
        <v>0.12</v>
      </c>
      <c r="X9" t="n">
        <v>0.19</v>
      </c>
      <c r="Y9" t="n">
        <v>0.5</v>
      </c>
      <c r="Z9" t="n">
        <v>10</v>
      </c>
      <c r="AA9" t="n">
        <v>289.0082572493186</v>
      </c>
      <c r="AB9" t="n">
        <v>395.4338477129685</v>
      </c>
      <c r="AC9" t="n">
        <v>357.694196282133</v>
      </c>
      <c r="AD9" t="n">
        <v>289008.2572493186</v>
      </c>
      <c r="AE9" t="n">
        <v>395433.8477129685</v>
      </c>
      <c r="AF9" t="n">
        <v>1.542630520258862e-06</v>
      </c>
      <c r="AG9" t="n">
        <v>16</v>
      </c>
      <c r="AH9" t="n">
        <v>357694.196282133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5.6344</v>
      </c>
      <c r="E10" t="n">
        <v>17.75</v>
      </c>
      <c r="F10" t="n">
        <v>15.76</v>
      </c>
      <c r="G10" t="n">
        <v>105.09</v>
      </c>
      <c r="H10" t="n">
        <v>1.94</v>
      </c>
      <c r="I10" t="n">
        <v>9</v>
      </c>
      <c r="J10" t="n">
        <v>81.04000000000001</v>
      </c>
      <c r="K10" t="n">
        <v>32.27</v>
      </c>
      <c r="L10" t="n">
        <v>9</v>
      </c>
      <c r="M10" t="n">
        <v>6</v>
      </c>
      <c r="N10" t="n">
        <v>9.77</v>
      </c>
      <c r="O10" t="n">
        <v>10229.34</v>
      </c>
      <c r="P10" t="n">
        <v>96.63</v>
      </c>
      <c r="Q10" t="n">
        <v>198.04</v>
      </c>
      <c r="R10" t="n">
        <v>32.5</v>
      </c>
      <c r="S10" t="n">
        <v>21.27</v>
      </c>
      <c r="T10" t="n">
        <v>2893.19</v>
      </c>
      <c r="U10" t="n">
        <v>0.65</v>
      </c>
      <c r="V10" t="n">
        <v>0.77</v>
      </c>
      <c r="W10" t="n">
        <v>0.12</v>
      </c>
      <c r="X10" t="n">
        <v>0.17</v>
      </c>
      <c r="Y10" t="n">
        <v>0.5</v>
      </c>
      <c r="Z10" t="n">
        <v>10</v>
      </c>
      <c r="AA10" t="n">
        <v>286.4040140394048</v>
      </c>
      <c r="AB10" t="n">
        <v>391.8706072620628</v>
      </c>
      <c r="AC10" t="n">
        <v>354.4710264988223</v>
      </c>
      <c r="AD10" t="n">
        <v>286404.0140394048</v>
      </c>
      <c r="AE10" t="n">
        <v>391870.6072620628</v>
      </c>
      <c r="AF10" t="n">
        <v>1.545400743798611e-06</v>
      </c>
      <c r="AG10" t="n">
        <v>16</v>
      </c>
      <c r="AH10" t="n">
        <v>354471.0264988223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5.6526</v>
      </c>
      <c r="E11" t="n">
        <v>17.69</v>
      </c>
      <c r="F11" t="n">
        <v>15.72</v>
      </c>
      <c r="G11" t="n">
        <v>117.92</v>
      </c>
      <c r="H11" t="n">
        <v>2.13</v>
      </c>
      <c r="I11" t="n">
        <v>8</v>
      </c>
      <c r="J11" t="n">
        <v>82.25</v>
      </c>
      <c r="K11" t="n">
        <v>32.27</v>
      </c>
      <c r="L11" t="n">
        <v>10</v>
      </c>
      <c r="M11" t="n">
        <v>3</v>
      </c>
      <c r="N11" t="n">
        <v>9.98</v>
      </c>
      <c r="O11" t="n">
        <v>10377.72</v>
      </c>
      <c r="P11" t="n">
        <v>94.61</v>
      </c>
      <c r="Q11" t="n">
        <v>198.04</v>
      </c>
      <c r="R11" t="n">
        <v>31.1</v>
      </c>
      <c r="S11" t="n">
        <v>21.27</v>
      </c>
      <c r="T11" t="n">
        <v>2198.13</v>
      </c>
      <c r="U11" t="n">
        <v>0.68</v>
      </c>
      <c r="V11" t="n">
        <v>0.77</v>
      </c>
      <c r="W11" t="n">
        <v>0.12</v>
      </c>
      <c r="X11" t="n">
        <v>0.13</v>
      </c>
      <c r="Y11" t="n">
        <v>0.5</v>
      </c>
      <c r="Z11" t="n">
        <v>10</v>
      </c>
      <c r="AA11" t="n">
        <v>283.8898183096449</v>
      </c>
      <c r="AB11" t="n">
        <v>388.4305737461179</v>
      </c>
      <c r="AC11" t="n">
        <v>351.3593049535218</v>
      </c>
      <c r="AD11" t="n">
        <v>283889.8183096449</v>
      </c>
      <c r="AE11" t="n">
        <v>388430.5737461179</v>
      </c>
      <c r="AF11" t="n">
        <v>1.550392631761329e-06</v>
      </c>
      <c r="AG11" t="n">
        <v>16</v>
      </c>
      <c r="AH11" t="n">
        <v>351359.3049535218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5.6522</v>
      </c>
      <c r="E12" t="n">
        <v>17.69</v>
      </c>
      <c r="F12" t="n">
        <v>15.72</v>
      </c>
      <c r="G12" t="n">
        <v>117.93</v>
      </c>
      <c r="H12" t="n">
        <v>2.31</v>
      </c>
      <c r="I12" t="n">
        <v>8</v>
      </c>
      <c r="J12" t="n">
        <v>83.45</v>
      </c>
      <c r="K12" t="n">
        <v>32.27</v>
      </c>
      <c r="L12" t="n">
        <v>11</v>
      </c>
      <c r="M12" t="n">
        <v>1</v>
      </c>
      <c r="N12" t="n">
        <v>10.18</v>
      </c>
      <c r="O12" t="n">
        <v>10526.45</v>
      </c>
      <c r="P12" t="n">
        <v>95.37</v>
      </c>
      <c r="Q12" t="n">
        <v>198.04</v>
      </c>
      <c r="R12" t="n">
        <v>31.03</v>
      </c>
      <c r="S12" t="n">
        <v>21.27</v>
      </c>
      <c r="T12" t="n">
        <v>2163.93</v>
      </c>
      <c r="U12" t="n">
        <v>0.6899999999999999</v>
      </c>
      <c r="V12" t="n">
        <v>0.77</v>
      </c>
      <c r="W12" t="n">
        <v>0.13</v>
      </c>
      <c r="X12" t="n">
        <v>0.13</v>
      </c>
      <c r="Y12" t="n">
        <v>0.5</v>
      </c>
      <c r="Z12" t="n">
        <v>10</v>
      </c>
      <c r="AA12" t="n">
        <v>284.63128656094</v>
      </c>
      <c r="AB12" t="n">
        <v>389.4450833188104</v>
      </c>
      <c r="AC12" t="n">
        <v>352.2769911564698</v>
      </c>
      <c r="AD12" t="n">
        <v>284631.28656094</v>
      </c>
      <c r="AE12" t="n">
        <v>389445.0833188104</v>
      </c>
      <c r="AF12" t="n">
        <v>1.550282919937972e-06</v>
      </c>
      <c r="AG12" t="n">
        <v>16</v>
      </c>
      <c r="AH12" t="n">
        <v>352276.9911564697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5.6518</v>
      </c>
      <c r="E13" t="n">
        <v>17.69</v>
      </c>
      <c r="F13" t="n">
        <v>15.73</v>
      </c>
      <c r="G13" t="n">
        <v>117.94</v>
      </c>
      <c r="H13" t="n">
        <v>2.48</v>
      </c>
      <c r="I13" t="n">
        <v>8</v>
      </c>
      <c r="J13" t="n">
        <v>84.66</v>
      </c>
      <c r="K13" t="n">
        <v>32.27</v>
      </c>
      <c r="L13" t="n">
        <v>12</v>
      </c>
      <c r="M13" t="n">
        <v>0</v>
      </c>
      <c r="N13" t="n">
        <v>10.39</v>
      </c>
      <c r="O13" t="n">
        <v>10675.53</v>
      </c>
      <c r="P13" t="n">
        <v>96.63</v>
      </c>
      <c r="Q13" t="n">
        <v>198.04</v>
      </c>
      <c r="R13" t="n">
        <v>31.03</v>
      </c>
      <c r="S13" t="n">
        <v>21.27</v>
      </c>
      <c r="T13" t="n">
        <v>2164.19</v>
      </c>
      <c r="U13" t="n">
        <v>0.6899999999999999</v>
      </c>
      <c r="V13" t="n">
        <v>0.77</v>
      </c>
      <c r="W13" t="n">
        <v>0.13</v>
      </c>
      <c r="X13" t="n">
        <v>0.13</v>
      </c>
      <c r="Y13" t="n">
        <v>0.5</v>
      </c>
      <c r="Z13" t="n">
        <v>10</v>
      </c>
      <c r="AA13" t="n">
        <v>285.8838872620126</v>
      </c>
      <c r="AB13" t="n">
        <v>391.1589468588608</v>
      </c>
      <c r="AC13" t="n">
        <v>353.8272859656803</v>
      </c>
      <c r="AD13" t="n">
        <v>285883.8872620126</v>
      </c>
      <c r="AE13" t="n">
        <v>391158.9468588608</v>
      </c>
      <c r="AF13" t="n">
        <v>1.550173208114616e-06</v>
      </c>
      <c r="AG13" t="n">
        <v>16</v>
      </c>
      <c r="AH13" t="n">
        <v>353827.2859656803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5.2572</v>
      </c>
      <c r="E2" t="n">
        <v>19.02</v>
      </c>
      <c r="F2" t="n">
        <v>16.7</v>
      </c>
      <c r="G2" t="n">
        <v>17.89</v>
      </c>
      <c r="H2" t="n">
        <v>0.43</v>
      </c>
      <c r="I2" t="n">
        <v>56</v>
      </c>
      <c r="J2" t="n">
        <v>39.78</v>
      </c>
      <c r="K2" t="n">
        <v>19.54</v>
      </c>
      <c r="L2" t="n">
        <v>1</v>
      </c>
      <c r="M2" t="n">
        <v>54</v>
      </c>
      <c r="N2" t="n">
        <v>4.24</v>
      </c>
      <c r="O2" t="n">
        <v>5140</v>
      </c>
      <c r="P2" t="n">
        <v>76.19</v>
      </c>
      <c r="Q2" t="n">
        <v>198.05</v>
      </c>
      <c r="R2" t="n">
        <v>61.72</v>
      </c>
      <c r="S2" t="n">
        <v>21.27</v>
      </c>
      <c r="T2" t="n">
        <v>17265.86</v>
      </c>
      <c r="U2" t="n">
        <v>0.34</v>
      </c>
      <c r="V2" t="n">
        <v>0.73</v>
      </c>
      <c r="W2" t="n">
        <v>0.2</v>
      </c>
      <c r="X2" t="n">
        <v>1.11</v>
      </c>
      <c r="Y2" t="n">
        <v>0.5</v>
      </c>
      <c r="Z2" t="n">
        <v>10</v>
      </c>
      <c r="AA2" t="n">
        <v>264.7817764911522</v>
      </c>
      <c r="AB2" t="n">
        <v>362.2861079427462</v>
      </c>
      <c r="AC2" t="n">
        <v>327.7100302724357</v>
      </c>
      <c r="AD2" t="n">
        <v>264781.7764911522</v>
      </c>
      <c r="AE2" t="n">
        <v>362286.1079427463</v>
      </c>
      <c r="AF2" t="n">
        <v>1.547644163475764e-06</v>
      </c>
      <c r="AG2" t="n">
        <v>17</v>
      </c>
      <c r="AH2" t="n">
        <v>327710.0302724357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5.5292</v>
      </c>
      <c r="E3" t="n">
        <v>18.09</v>
      </c>
      <c r="F3" t="n">
        <v>16.1</v>
      </c>
      <c r="G3" t="n">
        <v>37.15</v>
      </c>
      <c r="H3" t="n">
        <v>0.84</v>
      </c>
      <c r="I3" t="n">
        <v>26</v>
      </c>
      <c r="J3" t="n">
        <v>40.89</v>
      </c>
      <c r="K3" t="n">
        <v>19.54</v>
      </c>
      <c r="L3" t="n">
        <v>2</v>
      </c>
      <c r="M3" t="n">
        <v>24</v>
      </c>
      <c r="N3" t="n">
        <v>4.35</v>
      </c>
      <c r="O3" t="n">
        <v>5277.26</v>
      </c>
      <c r="P3" t="n">
        <v>69.70999999999999</v>
      </c>
      <c r="Q3" t="n">
        <v>198.05</v>
      </c>
      <c r="R3" t="n">
        <v>42.98</v>
      </c>
      <c r="S3" t="n">
        <v>21.27</v>
      </c>
      <c r="T3" t="n">
        <v>8046.32</v>
      </c>
      <c r="U3" t="n">
        <v>0.49</v>
      </c>
      <c r="V3" t="n">
        <v>0.75</v>
      </c>
      <c r="W3" t="n">
        <v>0.15</v>
      </c>
      <c r="X3" t="n">
        <v>0.5</v>
      </c>
      <c r="Y3" t="n">
        <v>0.5</v>
      </c>
      <c r="Z3" t="n">
        <v>10</v>
      </c>
      <c r="AA3" t="n">
        <v>242.6887721256965</v>
      </c>
      <c r="AB3" t="n">
        <v>332.0574846952098</v>
      </c>
      <c r="AC3" t="n">
        <v>300.3663844016045</v>
      </c>
      <c r="AD3" t="n">
        <v>242688.7721256965</v>
      </c>
      <c r="AE3" t="n">
        <v>332057.4846952098</v>
      </c>
      <c r="AF3" t="n">
        <v>1.627717056358935e-06</v>
      </c>
      <c r="AG3" t="n">
        <v>16</v>
      </c>
      <c r="AH3" t="n">
        <v>300366.3844016045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5.6135</v>
      </c>
      <c r="E4" t="n">
        <v>17.81</v>
      </c>
      <c r="F4" t="n">
        <v>15.93</v>
      </c>
      <c r="G4" t="n">
        <v>56.21</v>
      </c>
      <c r="H4" t="n">
        <v>1.22</v>
      </c>
      <c r="I4" t="n">
        <v>17</v>
      </c>
      <c r="J4" t="n">
        <v>42.01</v>
      </c>
      <c r="K4" t="n">
        <v>19.54</v>
      </c>
      <c r="L4" t="n">
        <v>3</v>
      </c>
      <c r="M4" t="n">
        <v>14</v>
      </c>
      <c r="N4" t="n">
        <v>4.46</v>
      </c>
      <c r="O4" t="n">
        <v>5414.79</v>
      </c>
      <c r="P4" t="n">
        <v>64.76000000000001</v>
      </c>
      <c r="Q4" t="n">
        <v>198.04</v>
      </c>
      <c r="R4" t="n">
        <v>37.67</v>
      </c>
      <c r="S4" t="n">
        <v>21.27</v>
      </c>
      <c r="T4" t="n">
        <v>5436.39</v>
      </c>
      <c r="U4" t="n">
        <v>0.5600000000000001</v>
      </c>
      <c r="V4" t="n">
        <v>0.76</v>
      </c>
      <c r="W4" t="n">
        <v>0.14</v>
      </c>
      <c r="X4" t="n">
        <v>0.33</v>
      </c>
      <c r="Y4" t="n">
        <v>0.5</v>
      </c>
      <c r="Z4" t="n">
        <v>10</v>
      </c>
      <c r="AA4" t="n">
        <v>235.923790733856</v>
      </c>
      <c r="AB4" t="n">
        <v>322.8013387049827</v>
      </c>
      <c r="AC4" t="n">
        <v>291.9936319935994</v>
      </c>
      <c r="AD4" t="n">
        <v>235923.790733856</v>
      </c>
      <c r="AE4" t="n">
        <v>322801.3387049827</v>
      </c>
      <c r="AF4" t="n">
        <v>1.652533765440006e-06</v>
      </c>
      <c r="AG4" t="n">
        <v>16</v>
      </c>
      <c r="AH4" t="n">
        <v>291993.6319935994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5.6298</v>
      </c>
      <c r="E5" t="n">
        <v>17.76</v>
      </c>
      <c r="F5" t="n">
        <v>15.9</v>
      </c>
      <c r="G5" t="n">
        <v>63.59</v>
      </c>
      <c r="H5" t="n">
        <v>1.59</v>
      </c>
      <c r="I5" t="n">
        <v>15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63.66</v>
      </c>
      <c r="Q5" t="n">
        <v>198.04</v>
      </c>
      <c r="R5" t="n">
        <v>36.23</v>
      </c>
      <c r="S5" t="n">
        <v>21.27</v>
      </c>
      <c r="T5" t="n">
        <v>4729.15</v>
      </c>
      <c r="U5" t="n">
        <v>0.59</v>
      </c>
      <c r="V5" t="n">
        <v>0.76</v>
      </c>
      <c r="W5" t="n">
        <v>0.15</v>
      </c>
      <c r="X5" t="n">
        <v>0.3</v>
      </c>
      <c r="Y5" t="n">
        <v>0.5</v>
      </c>
      <c r="Z5" t="n">
        <v>10</v>
      </c>
      <c r="AA5" t="n">
        <v>234.5074405453813</v>
      </c>
      <c r="AB5" t="n">
        <v>320.8634258921523</v>
      </c>
      <c r="AC5" t="n">
        <v>290.2406708597471</v>
      </c>
      <c r="AD5" t="n">
        <v>234507.4405453813</v>
      </c>
      <c r="AE5" t="n">
        <v>320863.4258921523</v>
      </c>
      <c r="AF5" t="n">
        <v>1.657332251300285e-06</v>
      </c>
      <c r="AG5" t="n">
        <v>16</v>
      </c>
      <c r="AH5" t="n">
        <v>290240.6708597471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3.9438</v>
      </c>
      <c r="E2" t="n">
        <v>25.36</v>
      </c>
      <c r="F2" t="n">
        <v>18.71</v>
      </c>
      <c r="G2" t="n">
        <v>7.34</v>
      </c>
      <c r="H2" t="n">
        <v>0.12</v>
      </c>
      <c r="I2" t="n">
        <v>153</v>
      </c>
      <c r="J2" t="n">
        <v>141.81</v>
      </c>
      <c r="K2" t="n">
        <v>47.83</v>
      </c>
      <c r="L2" t="n">
        <v>1</v>
      </c>
      <c r="M2" t="n">
        <v>151</v>
      </c>
      <c r="N2" t="n">
        <v>22.98</v>
      </c>
      <c r="O2" t="n">
        <v>17723.39</v>
      </c>
      <c r="P2" t="n">
        <v>211.88</v>
      </c>
      <c r="Q2" t="n">
        <v>198.07</v>
      </c>
      <c r="R2" t="n">
        <v>124.38</v>
      </c>
      <c r="S2" t="n">
        <v>21.27</v>
      </c>
      <c r="T2" t="n">
        <v>48112.5</v>
      </c>
      <c r="U2" t="n">
        <v>0.17</v>
      </c>
      <c r="V2" t="n">
        <v>0.65</v>
      </c>
      <c r="W2" t="n">
        <v>0.35</v>
      </c>
      <c r="X2" t="n">
        <v>3.11</v>
      </c>
      <c r="Y2" t="n">
        <v>0.5</v>
      </c>
      <c r="Z2" t="n">
        <v>10</v>
      </c>
      <c r="AA2" t="n">
        <v>635.3965127121385</v>
      </c>
      <c r="AB2" t="n">
        <v>869.3775404085102</v>
      </c>
      <c r="AC2" t="n">
        <v>786.4053681309628</v>
      </c>
      <c r="AD2" t="n">
        <v>635396.5127121385</v>
      </c>
      <c r="AE2" t="n">
        <v>869377.5404085101</v>
      </c>
      <c r="AF2" t="n">
        <v>9.709303366731862e-07</v>
      </c>
      <c r="AG2" t="n">
        <v>23</v>
      </c>
      <c r="AH2" t="n">
        <v>786405.3681309627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4.7051</v>
      </c>
      <c r="E3" t="n">
        <v>21.25</v>
      </c>
      <c r="F3" t="n">
        <v>17</v>
      </c>
      <c r="G3" t="n">
        <v>14.57</v>
      </c>
      <c r="H3" t="n">
        <v>0.25</v>
      </c>
      <c r="I3" t="n">
        <v>70</v>
      </c>
      <c r="J3" t="n">
        <v>143.17</v>
      </c>
      <c r="K3" t="n">
        <v>47.83</v>
      </c>
      <c r="L3" t="n">
        <v>2</v>
      </c>
      <c r="M3" t="n">
        <v>68</v>
      </c>
      <c r="N3" t="n">
        <v>23.34</v>
      </c>
      <c r="O3" t="n">
        <v>17891.86</v>
      </c>
      <c r="P3" t="n">
        <v>191.7</v>
      </c>
      <c r="Q3" t="n">
        <v>198.05</v>
      </c>
      <c r="R3" t="n">
        <v>71.38</v>
      </c>
      <c r="S3" t="n">
        <v>21.27</v>
      </c>
      <c r="T3" t="n">
        <v>22025.74</v>
      </c>
      <c r="U3" t="n">
        <v>0.3</v>
      </c>
      <c r="V3" t="n">
        <v>0.71</v>
      </c>
      <c r="W3" t="n">
        <v>0.22</v>
      </c>
      <c r="X3" t="n">
        <v>1.41</v>
      </c>
      <c r="Y3" t="n">
        <v>0.5</v>
      </c>
      <c r="Z3" t="n">
        <v>10</v>
      </c>
      <c r="AA3" t="n">
        <v>498.1447382071382</v>
      </c>
      <c r="AB3" t="n">
        <v>681.5836074098268</v>
      </c>
      <c r="AC3" t="n">
        <v>616.5342245272333</v>
      </c>
      <c r="AD3" t="n">
        <v>498144.7382071382</v>
      </c>
      <c r="AE3" t="n">
        <v>681583.6074098267</v>
      </c>
      <c r="AF3" t="n">
        <v>1.158355983336125e-06</v>
      </c>
      <c r="AG3" t="n">
        <v>19</v>
      </c>
      <c r="AH3" t="n">
        <v>616534.2245272333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4.9854</v>
      </c>
      <c r="E4" t="n">
        <v>20.06</v>
      </c>
      <c r="F4" t="n">
        <v>16.5</v>
      </c>
      <c r="G4" t="n">
        <v>21.52</v>
      </c>
      <c r="H4" t="n">
        <v>0.37</v>
      </c>
      <c r="I4" t="n">
        <v>46</v>
      </c>
      <c r="J4" t="n">
        <v>144.54</v>
      </c>
      <c r="K4" t="n">
        <v>47.83</v>
      </c>
      <c r="L4" t="n">
        <v>3</v>
      </c>
      <c r="M4" t="n">
        <v>44</v>
      </c>
      <c r="N4" t="n">
        <v>23.71</v>
      </c>
      <c r="O4" t="n">
        <v>18060.85</v>
      </c>
      <c r="P4" t="n">
        <v>185.24</v>
      </c>
      <c r="Q4" t="n">
        <v>198.05</v>
      </c>
      <c r="R4" t="n">
        <v>55.67</v>
      </c>
      <c r="S4" t="n">
        <v>21.27</v>
      </c>
      <c r="T4" t="n">
        <v>14295.4</v>
      </c>
      <c r="U4" t="n">
        <v>0.38</v>
      </c>
      <c r="V4" t="n">
        <v>0.73</v>
      </c>
      <c r="W4" t="n">
        <v>0.18</v>
      </c>
      <c r="X4" t="n">
        <v>0.91</v>
      </c>
      <c r="Y4" t="n">
        <v>0.5</v>
      </c>
      <c r="Z4" t="n">
        <v>10</v>
      </c>
      <c r="AA4" t="n">
        <v>461.4890703058247</v>
      </c>
      <c r="AB4" t="n">
        <v>631.4297054533137</v>
      </c>
      <c r="AC4" t="n">
        <v>571.1669405820062</v>
      </c>
      <c r="AD4" t="n">
        <v>461489.0703058247</v>
      </c>
      <c r="AE4" t="n">
        <v>631429.7054533137</v>
      </c>
      <c r="AF4" t="n">
        <v>1.227363482035221e-06</v>
      </c>
      <c r="AG4" t="n">
        <v>18</v>
      </c>
      <c r="AH4" t="n">
        <v>571166.9405820062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5.1164</v>
      </c>
      <c r="E5" t="n">
        <v>19.55</v>
      </c>
      <c r="F5" t="n">
        <v>16.33</v>
      </c>
      <c r="G5" t="n">
        <v>28.83</v>
      </c>
      <c r="H5" t="n">
        <v>0.49</v>
      </c>
      <c r="I5" t="n">
        <v>34</v>
      </c>
      <c r="J5" t="n">
        <v>145.92</v>
      </c>
      <c r="K5" t="n">
        <v>47.83</v>
      </c>
      <c r="L5" t="n">
        <v>4</v>
      </c>
      <c r="M5" t="n">
        <v>32</v>
      </c>
      <c r="N5" t="n">
        <v>24.09</v>
      </c>
      <c r="O5" t="n">
        <v>18230.35</v>
      </c>
      <c r="P5" t="n">
        <v>182.83</v>
      </c>
      <c r="Q5" t="n">
        <v>198.04</v>
      </c>
      <c r="R5" t="n">
        <v>50.69</v>
      </c>
      <c r="S5" t="n">
        <v>21.27</v>
      </c>
      <c r="T5" t="n">
        <v>11862.63</v>
      </c>
      <c r="U5" t="n">
        <v>0.42</v>
      </c>
      <c r="V5" t="n">
        <v>0.74</v>
      </c>
      <c r="W5" t="n">
        <v>0.16</v>
      </c>
      <c r="X5" t="n">
        <v>0.74</v>
      </c>
      <c r="Y5" t="n">
        <v>0.5</v>
      </c>
      <c r="Z5" t="n">
        <v>10</v>
      </c>
      <c r="AA5" t="n">
        <v>440.9763028881212</v>
      </c>
      <c r="AB5" t="n">
        <v>603.3632321129821</v>
      </c>
      <c r="AC5" t="n">
        <v>545.7790920657332</v>
      </c>
      <c r="AD5" t="n">
        <v>440976.3028881212</v>
      </c>
      <c r="AE5" t="n">
        <v>603363.2321129821</v>
      </c>
      <c r="AF5" t="n">
        <v>1.259614578466121e-06</v>
      </c>
      <c r="AG5" t="n">
        <v>17</v>
      </c>
      <c r="AH5" t="n">
        <v>545779.0920657332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5.2271</v>
      </c>
      <c r="E6" t="n">
        <v>19.13</v>
      </c>
      <c r="F6" t="n">
        <v>16.12</v>
      </c>
      <c r="G6" t="n">
        <v>35.83</v>
      </c>
      <c r="H6" t="n">
        <v>0.6</v>
      </c>
      <c r="I6" t="n">
        <v>27</v>
      </c>
      <c r="J6" t="n">
        <v>147.3</v>
      </c>
      <c r="K6" t="n">
        <v>47.83</v>
      </c>
      <c r="L6" t="n">
        <v>5</v>
      </c>
      <c r="M6" t="n">
        <v>25</v>
      </c>
      <c r="N6" t="n">
        <v>24.47</v>
      </c>
      <c r="O6" t="n">
        <v>18400.38</v>
      </c>
      <c r="P6" t="n">
        <v>179.82</v>
      </c>
      <c r="Q6" t="n">
        <v>198.04</v>
      </c>
      <c r="R6" t="n">
        <v>43.73</v>
      </c>
      <c r="S6" t="n">
        <v>21.27</v>
      </c>
      <c r="T6" t="n">
        <v>8416.219999999999</v>
      </c>
      <c r="U6" t="n">
        <v>0.49</v>
      </c>
      <c r="V6" t="n">
        <v>0.75</v>
      </c>
      <c r="W6" t="n">
        <v>0.15</v>
      </c>
      <c r="X6" t="n">
        <v>0.53</v>
      </c>
      <c r="Y6" t="n">
        <v>0.5</v>
      </c>
      <c r="Z6" t="n">
        <v>10</v>
      </c>
      <c r="AA6" t="n">
        <v>431.1874435489664</v>
      </c>
      <c r="AB6" t="n">
        <v>589.9696829111551</v>
      </c>
      <c r="AC6" t="n">
        <v>533.6638044017643</v>
      </c>
      <c r="AD6" t="n">
        <v>431187.4435489664</v>
      </c>
      <c r="AE6" t="n">
        <v>589969.6829111552</v>
      </c>
      <c r="AF6" t="n">
        <v>1.286867985908112e-06</v>
      </c>
      <c r="AG6" t="n">
        <v>17</v>
      </c>
      <c r="AH6" t="n">
        <v>533663.8044017643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5.2808</v>
      </c>
      <c r="E7" t="n">
        <v>18.94</v>
      </c>
      <c r="F7" t="n">
        <v>16.04</v>
      </c>
      <c r="G7" t="n">
        <v>41.85</v>
      </c>
      <c r="H7" t="n">
        <v>0.71</v>
      </c>
      <c r="I7" t="n">
        <v>23</v>
      </c>
      <c r="J7" t="n">
        <v>148.68</v>
      </c>
      <c r="K7" t="n">
        <v>47.83</v>
      </c>
      <c r="L7" t="n">
        <v>6</v>
      </c>
      <c r="M7" t="n">
        <v>21</v>
      </c>
      <c r="N7" t="n">
        <v>24.85</v>
      </c>
      <c r="O7" t="n">
        <v>18570.94</v>
      </c>
      <c r="P7" t="n">
        <v>178.15</v>
      </c>
      <c r="Q7" t="n">
        <v>198.05</v>
      </c>
      <c r="R7" t="n">
        <v>41.23</v>
      </c>
      <c r="S7" t="n">
        <v>21.27</v>
      </c>
      <c r="T7" t="n">
        <v>7190.18</v>
      </c>
      <c r="U7" t="n">
        <v>0.52</v>
      </c>
      <c r="V7" t="n">
        <v>0.76</v>
      </c>
      <c r="W7" t="n">
        <v>0.15</v>
      </c>
      <c r="X7" t="n">
        <v>0.45</v>
      </c>
      <c r="Y7" t="n">
        <v>0.5</v>
      </c>
      <c r="Z7" t="n">
        <v>10</v>
      </c>
      <c r="AA7" t="n">
        <v>426.4679625239922</v>
      </c>
      <c r="AB7" t="n">
        <v>583.5122807639771</v>
      </c>
      <c r="AC7" t="n">
        <v>527.8226876524919</v>
      </c>
      <c r="AD7" t="n">
        <v>426467.9625239922</v>
      </c>
      <c r="AE7" t="n">
        <v>583512.2807639771</v>
      </c>
      <c r="AF7" t="n">
        <v>1.300088473529023e-06</v>
      </c>
      <c r="AG7" t="n">
        <v>17</v>
      </c>
      <c r="AH7" t="n">
        <v>527822.687652492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5.322</v>
      </c>
      <c r="E8" t="n">
        <v>18.79</v>
      </c>
      <c r="F8" t="n">
        <v>15.98</v>
      </c>
      <c r="G8" t="n">
        <v>47.95</v>
      </c>
      <c r="H8" t="n">
        <v>0.83</v>
      </c>
      <c r="I8" t="n">
        <v>20</v>
      </c>
      <c r="J8" t="n">
        <v>150.07</v>
      </c>
      <c r="K8" t="n">
        <v>47.83</v>
      </c>
      <c r="L8" t="n">
        <v>7</v>
      </c>
      <c r="M8" t="n">
        <v>18</v>
      </c>
      <c r="N8" t="n">
        <v>25.24</v>
      </c>
      <c r="O8" t="n">
        <v>18742.03</v>
      </c>
      <c r="P8" t="n">
        <v>176.9</v>
      </c>
      <c r="Q8" t="n">
        <v>198.08</v>
      </c>
      <c r="R8" t="n">
        <v>39.3</v>
      </c>
      <c r="S8" t="n">
        <v>21.27</v>
      </c>
      <c r="T8" t="n">
        <v>6240.01</v>
      </c>
      <c r="U8" t="n">
        <v>0.54</v>
      </c>
      <c r="V8" t="n">
        <v>0.76</v>
      </c>
      <c r="W8" t="n">
        <v>0.14</v>
      </c>
      <c r="X8" t="n">
        <v>0.39</v>
      </c>
      <c r="Y8" t="n">
        <v>0.5</v>
      </c>
      <c r="Z8" t="n">
        <v>10</v>
      </c>
      <c r="AA8" t="n">
        <v>422.9496898083915</v>
      </c>
      <c r="AB8" t="n">
        <v>578.6984248192547</v>
      </c>
      <c r="AC8" t="n">
        <v>523.4682593628446</v>
      </c>
      <c r="AD8" t="n">
        <v>422949.6898083915</v>
      </c>
      <c r="AE8" t="n">
        <v>578698.4248192547</v>
      </c>
      <c r="AF8" t="n">
        <v>1.31023156645233e-06</v>
      </c>
      <c r="AG8" t="n">
        <v>17</v>
      </c>
      <c r="AH8" t="n">
        <v>523468.2593628446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5.3646</v>
      </c>
      <c r="E9" t="n">
        <v>18.64</v>
      </c>
      <c r="F9" t="n">
        <v>15.92</v>
      </c>
      <c r="G9" t="n">
        <v>56.19</v>
      </c>
      <c r="H9" t="n">
        <v>0.9399999999999999</v>
      </c>
      <c r="I9" t="n">
        <v>17</v>
      </c>
      <c r="J9" t="n">
        <v>151.46</v>
      </c>
      <c r="K9" t="n">
        <v>47.83</v>
      </c>
      <c r="L9" t="n">
        <v>8</v>
      </c>
      <c r="M9" t="n">
        <v>15</v>
      </c>
      <c r="N9" t="n">
        <v>25.63</v>
      </c>
      <c r="O9" t="n">
        <v>18913.66</v>
      </c>
      <c r="P9" t="n">
        <v>175.58</v>
      </c>
      <c r="Q9" t="n">
        <v>198.04</v>
      </c>
      <c r="R9" t="n">
        <v>37.48</v>
      </c>
      <c r="S9" t="n">
        <v>21.27</v>
      </c>
      <c r="T9" t="n">
        <v>5341.77</v>
      </c>
      <c r="U9" t="n">
        <v>0.57</v>
      </c>
      <c r="V9" t="n">
        <v>0.76</v>
      </c>
      <c r="W9" t="n">
        <v>0.13</v>
      </c>
      <c r="X9" t="n">
        <v>0.33</v>
      </c>
      <c r="Y9" t="n">
        <v>0.5</v>
      </c>
      <c r="Z9" t="n">
        <v>10</v>
      </c>
      <c r="AA9" t="n">
        <v>419.3497151810691</v>
      </c>
      <c r="AB9" t="n">
        <v>573.7727807144805</v>
      </c>
      <c r="AC9" t="n">
        <v>519.0127118182452</v>
      </c>
      <c r="AD9" t="n">
        <v>419349.7151810691</v>
      </c>
      <c r="AE9" t="n">
        <v>573772.7807144806</v>
      </c>
      <c r="AF9" t="n">
        <v>1.320719327581768e-06</v>
      </c>
      <c r="AG9" t="n">
        <v>17</v>
      </c>
      <c r="AH9" t="n">
        <v>519012.7118182452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5.3929</v>
      </c>
      <c r="E10" t="n">
        <v>18.54</v>
      </c>
      <c r="F10" t="n">
        <v>15.88</v>
      </c>
      <c r="G10" t="n">
        <v>63.52</v>
      </c>
      <c r="H10" t="n">
        <v>1.04</v>
      </c>
      <c r="I10" t="n">
        <v>15</v>
      </c>
      <c r="J10" t="n">
        <v>152.85</v>
      </c>
      <c r="K10" t="n">
        <v>47.83</v>
      </c>
      <c r="L10" t="n">
        <v>9</v>
      </c>
      <c r="M10" t="n">
        <v>13</v>
      </c>
      <c r="N10" t="n">
        <v>26.03</v>
      </c>
      <c r="O10" t="n">
        <v>19085.83</v>
      </c>
      <c r="P10" t="n">
        <v>174.43</v>
      </c>
      <c r="Q10" t="n">
        <v>198.04</v>
      </c>
      <c r="R10" t="n">
        <v>36.24</v>
      </c>
      <c r="S10" t="n">
        <v>21.27</v>
      </c>
      <c r="T10" t="n">
        <v>4732.61</v>
      </c>
      <c r="U10" t="n">
        <v>0.59</v>
      </c>
      <c r="V10" t="n">
        <v>0.76</v>
      </c>
      <c r="W10" t="n">
        <v>0.13</v>
      </c>
      <c r="X10" t="n">
        <v>0.29</v>
      </c>
      <c r="Y10" t="n">
        <v>0.5</v>
      </c>
      <c r="Z10" t="n">
        <v>10</v>
      </c>
      <c r="AA10" t="n">
        <v>416.7134263197032</v>
      </c>
      <c r="AB10" t="n">
        <v>570.1656939895036</v>
      </c>
      <c r="AC10" t="n">
        <v>515.7498803877221</v>
      </c>
      <c r="AD10" t="n">
        <v>416713.4263197032</v>
      </c>
      <c r="AE10" t="n">
        <v>570165.6939895035</v>
      </c>
      <c r="AF10" t="n">
        <v>1.327686549177146e-06</v>
      </c>
      <c r="AG10" t="n">
        <v>17</v>
      </c>
      <c r="AH10" t="n">
        <v>515749.8803877221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5.4065</v>
      </c>
      <c r="E11" t="n">
        <v>18.5</v>
      </c>
      <c r="F11" t="n">
        <v>15.86</v>
      </c>
      <c r="G11" t="n">
        <v>67.98999999999999</v>
      </c>
      <c r="H11" t="n">
        <v>1.15</v>
      </c>
      <c r="I11" t="n">
        <v>14</v>
      </c>
      <c r="J11" t="n">
        <v>154.25</v>
      </c>
      <c r="K11" t="n">
        <v>47.83</v>
      </c>
      <c r="L11" t="n">
        <v>10</v>
      </c>
      <c r="M11" t="n">
        <v>12</v>
      </c>
      <c r="N11" t="n">
        <v>26.43</v>
      </c>
      <c r="O11" t="n">
        <v>19258.55</v>
      </c>
      <c r="P11" t="n">
        <v>173.93</v>
      </c>
      <c r="Q11" t="n">
        <v>198.05</v>
      </c>
      <c r="R11" t="n">
        <v>35.6</v>
      </c>
      <c r="S11" t="n">
        <v>21.27</v>
      </c>
      <c r="T11" t="n">
        <v>4419.86</v>
      </c>
      <c r="U11" t="n">
        <v>0.6</v>
      </c>
      <c r="V11" t="n">
        <v>0.76</v>
      </c>
      <c r="W11" t="n">
        <v>0.13</v>
      </c>
      <c r="X11" t="n">
        <v>0.27</v>
      </c>
      <c r="Y11" t="n">
        <v>0.5</v>
      </c>
      <c r="Z11" t="n">
        <v>10</v>
      </c>
      <c r="AA11" t="n">
        <v>415.5059465393982</v>
      </c>
      <c r="AB11" t="n">
        <v>568.5135668838419</v>
      </c>
      <c r="AC11" t="n">
        <v>514.2554299742498</v>
      </c>
      <c r="AD11" t="n">
        <v>415505.9465393982</v>
      </c>
      <c r="AE11" t="n">
        <v>568513.5668838419</v>
      </c>
      <c r="AF11" t="n">
        <v>1.33103475460814e-06</v>
      </c>
      <c r="AG11" t="n">
        <v>17</v>
      </c>
      <c r="AH11" t="n">
        <v>514255.4299742498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5.439</v>
      </c>
      <c r="E12" t="n">
        <v>18.39</v>
      </c>
      <c r="F12" t="n">
        <v>15.78</v>
      </c>
      <c r="G12" t="n">
        <v>72.84</v>
      </c>
      <c r="H12" t="n">
        <v>1.25</v>
      </c>
      <c r="I12" t="n">
        <v>13</v>
      </c>
      <c r="J12" t="n">
        <v>155.66</v>
      </c>
      <c r="K12" t="n">
        <v>47.83</v>
      </c>
      <c r="L12" t="n">
        <v>11</v>
      </c>
      <c r="M12" t="n">
        <v>11</v>
      </c>
      <c r="N12" t="n">
        <v>26.83</v>
      </c>
      <c r="O12" t="n">
        <v>19431.82</v>
      </c>
      <c r="P12" t="n">
        <v>171.98</v>
      </c>
      <c r="Q12" t="n">
        <v>198.04</v>
      </c>
      <c r="R12" t="n">
        <v>33.11</v>
      </c>
      <c r="S12" t="n">
        <v>21.27</v>
      </c>
      <c r="T12" t="n">
        <v>3178.35</v>
      </c>
      <c r="U12" t="n">
        <v>0.64</v>
      </c>
      <c r="V12" t="n">
        <v>0.77</v>
      </c>
      <c r="W12" t="n">
        <v>0.12</v>
      </c>
      <c r="X12" t="n">
        <v>0.19</v>
      </c>
      <c r="Y12" t="n">
        <v>0.5</v>
      </c>
      <c r="Z12" t="n">
        <v>10</v>
      </c>
      <c r="AA12" t="n">
        <v>401.7545561310531</v>
      </c>
      <c r="AB12" t="n">
        <v>549.698307858616</v>
      </c>
      <c r="AC12" t="n">
        <v>497.2358728630094</v>
      </c>
      <c r="AD12" t="n">
        <v>401754.5561310531</v>
      </c>
      <c r="AE12" t="n">
        <v>549698.307858616</v>
      </c>
      <c r="AF12" t="n">
        <v>1.339035980821913e-06</v>
      </c>
      <c r="AG12" t="n">
        <v>16</v>
      </c>
      <c r="AH12" t="n">
        <v>497235.8728630095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5.4344</v>
      </c>
      <c r="E13" t="n">
        <v>18.4</v>
      </c>
      <c r="F13" t="n">
        <v>15.83</v>
      </c>
      <c r="G13" t="n">
        <v>79.13</v>
      </c>
      <c r="H13" t="n">
        <v>1.35</v>
      </c>
      <c r="I13" t="n">
        <v>12</v>
      </c>
      <c r="J13" t="n">
        <v>157.07</v>
      </c>
      <c r="K13" t="n">
        <v>47.83</v>
      </c>
      <c r="L13" t="n">
        <v>12</v>
      </c>
      <c r="M13" t="n">
        <v>10</v>
      </c>
      <c r="N13" t="n">
        <v>27.24</v>
      </c>
      <c r="O13" t="n">
        <v>19605.66</v>
      </c>
      <c r="P13" t="n">
        <v>172.16</v>
      </c>
      <c r="Q13" t="n">
        <v>198.04</v>
      </c>
      <c r="R13" t="n">
        <v>34.5</v>
      </c>
      <c r="S13" t="n">
        <v>21.27</v>
      </c>
      <c r="T13" t="n">
        <v>3877.74</v>
      </c>
      <c r="U13" t="n">
        <v>0.62</v>
      </c>
      <c r="V13" t="n">
        <v>0.77</v>
      </c>
      <c r="W13" t="n">
        <v>0.13</v>
      </c>
      <c r="X13" t="n">
        <v>0.23</v>
      </c>
      <c r="Y13" t="n">
        <v>0.5</v>
      </c>
      <c r="Z13" t="n">
        <v>10</v>
      </c>
      <c r="AA13" t="n">
        <v>402.354839551848</v>
      </c>
      <c r="AB13" t="n">
        <v>550.5196421175831</v>
      </c>
      <c r="AC13" t="n">
        <v>497.9788201330506</v>
      </c>
      <c r="AD13" t="n">
        <v>402354.8395518481</v>
      </c>
      <c r="AE13" t="n">
        <v>550519.6421175831</v>
      </c>
      <c r="AF13" t="n">
        <v>1.337903499573194e-06</v>
      </c>
      <c r="AG13" t="n">
        <v>16</v>
      </c>
      <c r="AH13" t="n">
        <v>497978.8201330507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5.4509</v>
      </c>
      <c r="E14" t="n">
        <v>18.35</v>
      </c>
      <c r="F14" t="n">
        <v>15.8</v>
      </c>
      <c r="G14" t="n">
        <v>86.18000000000001</v>
      </c>
      <c r="H14" t="n">
        <v>1.45</v>
      </c>
      <c r="I14" t="n">
        <v>11</v>
      </c>
      <c r="J14" t="n">
        <v>158.48</v>
      </c>
      <c r="K14" t="n">
        <v>47.83</v>
      </c>
      <c r="L14" t="n">
        <v>13</v>
      </c>
      <c r="M14" t="n">
        <v>9</v>
      </c>
      <c r="N14" t="n">
        <v>27.65</v>
      </c>
      <c r="O14" t="n">
        <v>19780.06</v>
      </c>
      <c r="P14" t="n">
        <v>171.15</v>
      </c>
      <c r="Q14" t="n">
        <v>198.04</v>
      </c>
      <c r="R14" t="n">
        <v>33.6</v>
      </c>
      <c r="S14" t="n">
        <v>21.27</v>
      </c>
      <c r="T14" t="n">
        <v>3430.61</v>
      </c>
      <c r="U14" t="n">
        <v>0.63</v>
      </c>
      <c r="V14" t="n">
        <v>0.77</v>
      </c>
      <c r="W14" t="n">
        <v>0.13</v>
      </c>
      <c r="X14" t="n">
        <v>0.21</v>
      </c>
      <c r="Y14" t="n">
        <v>0.5</v>
      </c>
      <c r="Z14" t="n">
        <v>10</v>
      </c>
      <c r="AA14" t="n">
        <v>400.4875350525068</v>
      </c>
      <c r="AB14" t="n">
        <v>547.964713721924</v>
      </c>
      <c r="AC14" t="n">
        <v>495.6677305176088</v>
      </c>
      <c r="AD14" t="n">
        <v>400487.5350525068</v>
      </c>
      <c r="AE14" t="n">
        <v>547964.713721924</v>
      </c>
      <c r="AF14" t="n">
        <v>1.341965660574033e-06</v>
      </c>
      <c r="AG14" t="n">
        <v>16</v>
      </c>
      <c r="AH14" t="n">
        <v>495667.7305176088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5.4678</v>
      </c>
      <c r="E15" t="n">
        <v>18.29</v>
      </c>
      <c r="F15" t="n">
        <v>15.77</v>
      </c>
      <c r="G15" t="n">
        <v>94.63</v>
      </c>
      <c r="H15" t="n">
        <v>1.55</v>
      </c>
      <c r="I15" t="n">
        <v>10</v>
      </c>
      <c r="J15" t="n">
        <v>159.9</v>
      </c>
      <c r="K15" t="n">
        <v>47.83</v>
      </c>
      <c r="L15" t="n">
        <v>14</v>
      </c>
      <c r="M15" t="n">
        <v>8</v>
      </c>
      <c r="N15" t="n">
        <v>28.07</v>
      </c>
      <c r="O15" t="n">
        <v>19955.16</v>
      </c>
      <c r="P15" t="n">
        <v>170.69</v>
      </c>
      <c r="Q15" t="n">
        <v>198.04</v>
      </c>
      <c r="R15" t="n">
        <v>32.78</v>
      </c>
      <c r="S15" t="n">
        <v>21.27</v>
      </c>
      <c r="T15" t="n">
        <v>3029.73</v>
      </c>
      <c r="U15" t="n">
        <v>0.65</v>
      </c>
      <c r="V15" t="n">
        <v>0.77</v>
      </c>
      <c r="W15" t="n">
        <v>0.12</v>
      </c>
      <c r="X15" t="n">
        <v>0.18</v>
      </c>
      <c r="Y15" t="n">
        <v>0.5</v>
      </c>
      <c r="Z15" t="n">
        <v>10</v>
      </c>
      <c r="AA15" t="n">
        <v>399.1615461714396</v>
      </c>
      <c r="AB15" t="n">
        <v>546.1504372363469</v>
      </c>
      <c r="AC15" t="n">
        <v>494.0266060334621</v>
      </c>
      <c r="AD15" t="n">
        <v>399161.5461714396</v>
      </c>
      <c r="AE15" t="n">
        <v>546150.4372363469</v>
      </c>
      <c r="AF15" t="n">
        <v>1.346126298205195e-06</v>
      </c>
      <c r="AG15" t="n">
        <v>16</v>
      </c>
      <c r="AH15" t="n">
        <v>494026.6060334621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5.4656</v>
      </c>
      <c r="E16" t="n">
        <v>18.3</v>
      </c>
      <c r="F16" t="n">
        <v>15.78</v>
      </c>
      <c r="G16" t="n">
        <v>94.67</v>
      </c>
      <c r="H16" t="n">
        <v>1.65</v>
      </c>
      <c r="I16" t="n">
        <v>10</v>
      </c>
      <c r="J16" t="n">
        <v>161.32</v>
      </c>
      <c r="K16" t="n">
        <v>47.83</v>
      </c>
      <c r="L16" t="n">
        <v>15</v>
      </c>
      <c r="M16" t="n">
        <v>8</v>
      </c>
      <c r="N16" t="n">
        <v>28.5</v>
      </c>
      <c r="O16" t="n">
        <v>20130.71</v>
      </c>
      <c r="P16" t="n">
        <v>169.68</v>
      </c>
      <c r="Q16" t="n">
        <v>198.05</v>
      </c>
      <c r="R16" t="n">
        <v>33.14</v>
      </c>
      <c r="S16" t="n">
        <v>21.27</v>
      </c>
      <c r="T16" t="n">
        <v>3205.9</v>
      </c>
      <c r="U16" t="n">
        <v>0.64</v>
      </c>
      <c r="V16" t="n">
        <v>0.77</v>
      </c>
      <c r="W16" t="n">
        <v>0.12</v>
      </c>
      <c r="X16" t="n">
        <v>0.18</v>
      </c>
      <c r="Y16" t="n">
        <v>0.5</v>
      </c>
      <c r="Z16" t="n">
        <v>10</v>
      </c>
      <c r="AA16" t="n">
        <v>398.2946900917498</v>
      </c>
      <c r="AB16" t="n">
        <v>544.9643665051242</v>
      </c>
      <c r="AC16" t="n">
        <v>492.9537322281664</v>
      </c>
      <c r="AD16" t="n">
        <v>398294.6900917498</v>
      </c>
      <c r="AE16" t="n">
        <v>544964.3665051241</v>
      </c>
      <c r="AF16" t="n">
        <v>1.345584676738416e-06</v>
      </c>
      <c r="AG16" t="n">
        <v>16</v>
      </c>
      <c r="AH16" t="n">
        <v>492953.7322281664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5.4802</v>
      </c>
      <c r="E17" t="n">
        <v>18.25</v>
      </c>
      <c r="F17" t="n">
        <v>15.76</v>
      </c>
      <c r="G17" t="n">
        <v>105.06</v>
      </c>
      <c r="H17" t="n">
        <v>1.74</v>
      </c>
      <c r="I17" t="n">
        <v>9</v>
      </c>
      <c r="J17" t="n">
        <v>162.75</v>
      </c>
      <c r="K17" t="n">
        <v>47.83</v>
      </c>
      <c r="L17" t="n">
        <v>16</v>
      </c>
      <c r="M17" t="n">
        <v>7</v>
      </c>
      <c r="N17" t="n">
        <v>28.92</v>
      </c>
      <c r="O17" t="n">
        <v>20306.85</v>
      </c>
      <c r="P17" t="n">
        <v>169.38</v>
      </c>
      <c r="Q17" t="n">
        <v>198.04</v>
      </c>
      <c r="R17" t="n">
        <v>32.43</v>
      </c>
      <c r="S17" t="n">
        <v>21.27</v>
      </c>
      <c r="T17" t="n">
        <v>2857.61</v>
      </c>
      <c r="U17" t="n">
        <v>0.66</v>
      </c>
      <c r="V17" t="n">
        <v>0.77</v>
      </c>
      <c r="W17" t="n">
        <v>0.12</v>
      </c>
      <c r="X17" t="n">
        <v>0.17</v>
      </c>
      <c r="Y17" t="n">
        <v>0.5</v>
      </c>
      <c r="Z17" t="n">
        <v>10</v>
      </c>
      <c r="AA17" t="n">
        <v>397.279727782597</v>
      </c>
      <c r="AB17" t="n">
        <v>543.5756502967645</v>
      </c>
      <c r="AC17" t="n">
        <v>491.6975531456572</v>
      </c>
      <c r="AD17" t="n">
        <v>397279.727782597</v>
      </c>
      <c r="AE17" t="n">
        <v>543575.6502967644</v>
      </c>
      <c r="AF17" t="n">
        <v>1.349179073745219e-06</v>
      </c>
      <c r="AG17" t="n">
        <v>16</v>
      </c>
      <c r="AH17" t="n">
        <v>491697.5531456572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5.4794</v>
      </c>
      <c r="E18" t="n">
        <v>18.25</v>
      </c>
      <c r="F18" t="n">
        <v>15.76</v>
      </c>
      <c r="G18" t="n">
        <v>105.08</v>
      </c>
      <c r="H18" t="n">
        <v>1.83</v>
      </c>
      <c r="I18" t="n">
        <v>9</v>
      </c>
      <c r="J18" t="n">
        <v>164.19</v>
      </c>
      <c r="K18" t="n">
        <v>47.83</v>
      </c>
      <c r="L18" t="n">
        <v>17</v>
      </c>
      <c r="M18" t="n">
        <v>7</v>
      </c>
      <c r="N18" t="n">
        <v>29.36</v>
      </c>
      <c r="O18" t="n">
        <v>20483.57</v>
      </c>
      <c r="P18" t="n">
        <v>167.96</v>
      </c>
      <c r="Q18" t="n">
        <v>198.04</v>
      </c>
      <c r="R18" t="n">
        <v>32.52</v>
      </c>
      <c r="S18" t="n">
        <v>21.27</v>
      </c>
      <c r="T18" t="n">
        <v>2904.17</v>
      </c>
      <c r="U18" t="n">
        <v>0.65</v>
      </c>
      <c r="V18" t="n">
        <v>0.77</v>
      </c>
      <c r="W18" t="n">
        <v>0.12</v>
      </c>
      <c r="X18" t="n">
        <v>0.17</v>
      </c>
      <c r="Y18" t="n">
        <v>0.5</v>
      </c>
      <c r="Z18" t="n">
        <v>10</v>
      </c>
      <c r="AA18" t="n">
        <v>395.9038712797166</v>
      </c>
      <c r="AB18" t="n">
        <v>541.6931427310185</v>
      </c>
      <c r="AC18" t="n">
        <v>489.99470945987</v>
      </c>
      <c r="AD18" t="n">
        <v>395903.8712797166</v>
      </c>
      <c r="AE18" t="n">
        <v>541693.1427310185</v>
      </c>
      <c r="AF18" t="n">
        <v>1.348982120484572e-06</v>
      </c>
      <c r="AG18" t="n">
        <v>16</v>
      </c>
      <c r="AH18" t="n">
        <v>489994.70945987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5.4971</v>
      </c>
      <c r="E19" t="n">
        <v>18.19</v>
      </c>
      <c r="F19" t="n">
        <v>15.73</v>
      </c>
      <c r="G19" t="n">
        <v>117.99</v>
      </c>
      <c r="H19" t="n">
        <v>1.93</v>
      </c>
      <c r="I19" t="n">
        <v>8</v>
      </c>
      <c r="J19" t="n">
        <v>165.62</v>
      </c>
      <c r="K19" t="n">
        <v>47.83</v>
      </c>
      <c r="L19" t="n">
        <v>18</v>
      </c>
      <c r="M19" t="n">
        <v>6</v>
      </c>
      <c r="N19" t="n">
        <v>29.8</v>
      </c>
      <c r="O19" t="n">
        <v>20660.89</v>
      </c>
      <c r="P19" t="n">
        <v>167.66</v>
      </c>
      <c r="Q19" t="n">
        <v>198.04</v>
      </c>
      <c r="R19" t="n">
        <v>31.65</v>
      </c>
      <c r="S19" t="n">
        <v>21.27</v>
      </c>
      <c r="T19" t="n">
        <v>2473.58</v>
      </c>
      <c r="U19" t="n">
        <v>0.67</v>
      </c>
      <c r="V19" t="n">
        <v>0.77</v>
      </c>
      <c r="W19" t="n">
        <v>0.12</v>
      </c>
      <c r="X19" t="n">
        <v>0.14</v>
      </c>
      <c r="Y19" t="n">
        <v>0.5</v>
      </c>
      <c r="Z19" t="n">
        <v>10</v>
      </c>
      <c r="AA19" t="n">
        <v>394.7233075145637</v>
      </c>
      <c r="AB19" t="n">
        <v>540.0778433047386</v>
      </c>
      <c r="AC19" t="n">
        <v>488.5335719437475</v>
      </c>
      <c r="AD19" t="n">
        <v>394723.3075145637</v>
      </c>
      <c r="AE19" t="n">
        <v>540077.8433047386</v>
      </c>
      <c r="AF19" t="n">
        <v>1.353339711376381e-06</v>
      </c>
      <c r="AG19" t="n">
        <v>16</v>
      </c>
      <c r="AH19" t="n">
        <v>488533.5719437475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5.4954</v>
      </c>
      <c r="E20" t="n">
        <v>18.2</v>
      </c>
      <c r="F20" t="n">
        <v>15.74</v>
      </c>
      <c r="G20" t="n">
        <v>118.03</v>
      </c>
      <c r="H20" t="n">
        <v>2.02</v>
      </c>
      <c r="I20" t="n">
        <v>8</v>
      </c>
      <c r="J20" t="n">
        <v>167.07</v>
      </c>
      <c r="K20" t="n">
        <v>47.83</v>
      </c>
      <c r="L20" t="n">
        <v>19</v>
      </c>
      <c r="M20" t="n">
        <v>6</v>
      </c>
      <c r="N20" t="n">
        <v>30.24</v>
      </c>
      <c r="O20" t="n">
        <v>20838.81</v>
      </c>
      <c r="P20" t="n">
        <v>167.15</v>
      </c>
      <c r="Q20" t="n">
        <v>198.04</v>
      </c>
      <c r="R20" t="n">
        <v>31.74</v>
      </c>
      <c r="S20" t="n">
        <v>21.27</v>
      </c>
      <c r="T20" t="n">
        <v>2519.87</v>
      </c>
      <c r="U20" t="n">
        <v>0.67</v>
      </c>
      <c r="V20" t="n">
        <v>0.77</v>
      </c>
      <c r="W20" t="n">
        <v>0.12</v>
      </c>
      <c r="X20" t="n">
        <v>0.14</v>
      </c>
      <c r="Y20" t="n">
        <v>0.5</v>
      </c>
      <c r="Z20" t="n">
        <v>10</v>
      </c>
      <c r="AA20" t="n">
        <v>394.333282971749</v>
      </c>
      <c r="AB20" t="n">
        <v>539.5441945185913</v>
      </c>
      <c r="AC20" t="n">
        <v>488.0508538487692</v>
      </c>
      <c r="AD20" t="n">
        <v>394333.282971749</v>
      </c>
      <c r="AE20" t="n">
        <v>539544.1945185913</v>
      </c>
      <c r="AF20" t="n">
        <v>1.352921185697507e-06</v>
      </c>
      <c r="AG20" t="n">
        <v>16</v>
      </c>
      <c r="AH20" t="n">
        <v>488050.8538487692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5.5116</v>
      </c>
      <c r="E21" t="n">
        <v>18.14</v>
      </c>
      <c r="F21" t="n">
        <v>15.71</v>
      </c>
      <c r="G21" t="n">
        <v>134.68</v>
      </c>
      <c r="H21" t="n">
        <v>2.1</v>
      </c>
      <c r="I21" t="n">
        <v>7</v>
      </c>
      <c r="J21" t="n">
        <v>168.51</v>
      </c>
      <c r="K21" t="n">
        <v>47.83</v>
      </c>
      <c r="L21" t="n">
        <v>20</v>
      </c>
      <c r="M21" t="n">
        <v>5</v>
      </c>
      <c r="N21" t="n">
        <v>30.69</v>
      </c>
      <c r="O21" t="n">
        <v>21017.33</v>
      </c>
      <c r="P21" t="n">
        <v>165.51</v>
      </c>
      <c r="Q21" t="n">
        <v>198.04</v>
      </c>
      <c r="R21" t="n">
        <v>30.98</v>
      </c>
      <c r="S21" t="n">
        <v>21.27</v>
      </c>
      <c r="T21" t="n">
        <v>2142.42</v>
      </c>
      <c r="U21" t="n">
        <v>0.6899999999999999</v>
      </c>
      <c r="V21" t="n">
        <v>0.77</v>
      </c>
      <c r="W21" t="n">
        <v>0.12</v>
      </c>
      <c r="X21" t="n">
        <v>0.12</v>
      </c>
      <c r="Y21" t="n">
        <v>0.5</v>
      </c>
      <c r="Z21" t="n">
        <v>10</v>
      </c>
      <c r="AA21" t="n">
        <v>391.9011970345774</v>
      </c>
      <c r="AB21" t="n">
        <v>536.216507243294</v>
      </c>
      <c r="AC21" t="n">
        <v>485.0407563765879</v>
      </c>
      <c r="AD21" t="n">
        <v>391901.1970345774</v>
      </c>
      <c r="AE21" t="n">
        <v>536216.507243294</v>
      </c>
      <c r="AF21" t="n">
        <v>1.356909489225603e-06</v>
      </c>
      <c r="AG21" t="n">
        <v>16</v>
      </c>
      <c r="AH21" t="n">
        <v>485040.7563765879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5.519</v>
      </c>
      <c r="E22" t="n">
        <v>18.12</v>
      </c>
      <c r="F22" t="n">
        <v>15.69</v>
      </c>
      <c r="G22" t="n">
        <v>134.47</v>
      </c>
      <c r="H22" t="n">
        <v>2.19</v>
      </c>
      <c r="I22" t="n">
        <v>7</v>
      </c>
      <c r="J22" t="n">
        <v>169.97</v>
      </c>
      <c r="K22" t="n">
        <v>47.83</v>
      </c>
      <c r="L22" t="n">
        <v>21</v>
      </c>
      <c r="M22" t="n">
        <v>5</v>
      </c>
      <c r="N22" t="n">
        <v>31.14</v>
      </c>
      <c r="O22" t="n">
        <v>21196.47</v>
      </c>
      <c r="P22" t="n">
        <v>165.54</v>
      </c>
      <c r="Q22" t="n">
        <v>198.04</v>
      </c>
      <c r="R22" t="n">
        <v>30.19</v>
      </c>
      <c r="S22" t="n">
        <v>21.27</v>
      </c>
      <c r="T22" t="n">
        <v>1748.61</v>
      </c>
      <c r="U22" t="n">
        <v>0.7</v>
      </c>
      <c r="V22" t="n">
        <v>0.77</v>
      </c>
      <c r="W22" t="n">
        <v>0.12</v>
      </c>
      <c r="X22" t="n">
        <v>0.09</v>
      </c>
      <c r="Y22" t="n">
        <v>0.5</v>
      </c>
      <c r="Z22" t="n">
        <v>10</v>
      </c>
      <c r="AA22" t="n">
        <v>391.5364003044652</v>
      </c>
      <c r="AB22" t="n">
        <v>535.7173762634587</v>
      </c>
      <c r="AC22" t="n">
        <v>484.5892617569333</v>
      </c>
      <c r="AD22" t="n">
        <v>391536.4003044653</v>
      </c>
      <c r="AE22" t="n">
        <v>535717.3762634587</v>
      </c>
      <c r="AF22" t="n">
        <v>1.358731306886585e-06</v>
      </c>
      <c r="AG22" t="n">
        <v>16</v>
      </c>
      <c r="AH22" t="n">
        <v>484589.2617569333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5.5089</v>
      </c>
      <c r="E23" t="n">
        <v>18.15</v>
      </c>
      <c r="F23" t="n">
        <v>15.72</v>
      </c>
      <c r="G23" t="n">
        <v>134.76</v>
      </c>
      <c r="H23" t="n">
        <v>2.28</v>
      </c>
      <c r="I23" t="n">
        <v>7</v>
      </c>
      <c r="J23" t="n">
        <v>171.42</v>
      </c>
      <c r="K23" t="n">
        <v>47.83</v>
      </c>
      <c r="L23" t="n">
        <v>22</v>
      </c>
      <c r="M23" t="n">
        <v>5</v>
      </c>
      <c r="N23" t="n">
        <v>31.6</v>
      </c>
      <c r="O23" t="n">
        <v>21376.23</v>
      </c>
      <c r="P23" t="n">
        <v>165.02</v>
      </c>
      <c r="Q23" t="n">
        <v>198.04</v>
      </c>
      <c r="R23" t="n">
        <v>31.28</v>
      </c>
      <c r="S23" t="n">
        <v>21.27</v>
      </c>
      <c r="T23" t="n">
        <v>2293.21</v>
      </c>
      <c r="U23" t="n">
        <v>0.68</v>
      </c>
      <c r="V23" t="n">
        <v>0.77</v>
      </c>
      <c r="W23" t="n">
        <v>0.12</v>
      </c>
      <c r="X23" t="n">
        <v>0.13</v>
      </c>
      <c r="Y23" t="n">
        <v>0.5</v>
      </c>
      <c r="Z23" t="n">
        <v>10</v>
      </c>
      <c r="AA23" t="n">
        <v>391.5728580711164</v>
      </c>
      <c r="AB23" t="n">
        <v>535.7672593881939</v>
      </c>
      <c r="AC23" t="n">
        <v>484.6343841062553</v>
      </c>
      <c r="AD23" t="n">
        <v>391572.8580711164</v>
      </c>
      <c r="AE23" t="n">
        <v>535767.259388194</v>
      </c>
      <c r="AF23" t="n">
        <v>1.35624477197092e-06</v>
      </c>
      <c r="AG23" t="n">
        <v>16</v>
      </c>
      <c r="AH23" t="n">
        <v>484634.3841062553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5.5091</v>
      </c>
      <c r="E24" t="n">
        <v>18.15</v>
      </c>
      <c r="F24" t="n">
        <v>15.72</v>
      </c>
      <c r="G24" t="n">
        <v>134.75</v>
      </c>
      <c r="H24" t="n">
        <v>2.36</v>
      </c>
      <c r="I24" t="n">
        <v>7</v>
      </c>
      <c r="J24" t="n">
        <v>172.89</v>
      </c>
      <c r="K24" t="n">
        <v>47.83</v>
      </c>
      <c r="L24" t="n">
        <v>23</v>
      </c>
      <c r="M24" t="n">
        <v>5</v>
      </c>
      <c r="N24" t="n">
        <v>32.06</v>
      </c>
      <c r="O24" t="n">
        <v>21556.61</v>
      </c>
      <c r="P24" t="n">
        <v>163.82</v>
      </c>
      <c r="Q24" t="n">
        <v>198.05</v>
      </c>
      <c r="R24" t="n">
        <v>31.22</v>
      </c>
      <c r="S24" t="n">
        <v>21.27</v>
      </c>
      <c r="T24" t="n">
        <v>2264.54</v>
      </c>
      <c r="U24" t="n">
        <v>0.68</v>
      </c>
      <c r="V24" t="n">
        <v>0.77</v>
      </c>
      <c r="W24" t="n">
        <v>0.12</v>
      </c>
      <c r="X24" t="n">
        <v>0.13</v>
      </c>
      <c r="Y24" t="n">
        <v>0.5</v>
      </c>
      <c r="Z24" t="n">
        <v>10</v>
      </c>
      <c r="AA24" t="n">
        <v>390.379126396758</v>
      </c>
      <c r="AB24" t="n">
        <v>534.1339430476121</v>
      </c>
      <c r="AC24" t="n">
        <v>483.1569491848446</v>
      </c>
      <c r="AD24" t="n">
        <v>390379.126396758</v>
      </c>
      <c r="AE24" t="n">
        <v>534133.9430476121</v>
      </c>
      <c r="AF24" t="n">
        <v>1.356294010286082e-06</v>
      </c>
      <c r="AG24" t="n">
        <v>16</v>
      </c>
      <c r="AH24" t="n">
        <v>483156.9491848446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5.5337</v>
      </c>
      <c r="E25" t="n">
        <v>18.07</v>
      </c>
      <c r="F25" t="n">
        <v>15.67</v>
      </c>
      <c r="G25" t="n">
        <v>156.69</v>
      </c>
      <c r="H25" t="n">
        <v>2.44</v>
      </c>
      <c r="I25" t="n">
        <v>6</v>
      </c>
      <c r="J25" t="n">
        <v>174.35</v>
      </c>
      <c r="K25" t="n">
        <v>47.83</v>
      </c>
      <c r="L25" t="n">
        <v>24</v>
      </c>
      <c r="M25" t="n">
        <v>4</v>
      </c>
      <c r="N25" t="n">
        <v>32.53</v>
      </c>
      <c r="O25" t="n">
        <v>21737.62</v>
      </c>
      <c r="P25" t="n">
        <v>162.84</v>
      </c>
      <c r="Q25" t="n">
        <v>198.04</v>
      </c>
      <c r="R25" t="n">
        <v>29.54</v>
      </c>
      <c r="S25" t="n">
        <v>21.27</v>
      </c>
      <c r="T25" t="n">
        <v>1426.73</v>
      </c>
      <c r="U25" t="n">
        <v>0.72</v>
      </c>
      <c r="V25" t="n">
        <v>0.77</v>
      </c>
      <c r="W25" t="n">
        <v>0.12</v>
      </c>
      <c r="X25" t="n">
        <v>0.08</v>
      </c>
      <c r="Y25" t="n">
        <v>0.5</v>
      </c>
      <c r="Z25" t="n">
        <v>10</v>
      </c>
      <c r="AA25" t="n">
        <v>388.1847114210641</v>
      </c>
      <c r="AB25" t="n">
        <v>531.1314476671116</v>
      </c>
      <c r="AC25" t="n">
        <v>480.4410077494304</v>
      </c>
      <c r="AD25" t="n">
        <v>388184.7114210641</v>
      </c>
      <c r="AE25" t="n">
        <v>531131.4476671116</v>
      </c>
      <c r="AF25" t="n">
        <v>1.362350323050969e-06</v>
      </c>
      <c r="AG25" t="n">
        <v>16</v>
      </c>
      <c r="AH25" t="n">
        <v>480441.0077494304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5.527</v>
      </c>
      <c r="E26" t="n">
        <v>18.09</v>
      </c>
      <c r="F26" t="n">
        <v>15.69</v>
      </c>
      <c r="G26" t="n">
        <v>156.91</v>
      </c>
      <c r="H26" t="n">
        <v>2.52</v>
      </c>
      <c r="I26" t="n">
        <v>6</v>
      </c>
      <c r="J26" t="n">
        <v>175.83</v>
      </c>
      <c r="K26" t="n">
        <v>47.83</v>
      </c>
      <c r="L26" t="n">
        <v>25</v>
      </c>
      <c r="M26" t="n">
        <v>4</v>
      </c>
      <c r="N26" t="n">
        <v>33</v>
      </c>
      <c r="O26" t="n">
        <v>21919.27</v>
      </c>
      <c r="P26" t="n">
        <v>163.37</v>
      </c>
      <c r="Q26" t="n">
        <v>198.04</v>
      </c>
      <c r="R26" t="n">
        <v>30.34</v>
      </c>
      <c r="S26" t="n">
        <v>21.27</v>
      </c>
      <c r="T26" t="n">
        <v>1827.32</v>
      </c>
      <c r="U26" t="n">
        <v>0.7</v>
      </c>
      <c r="V26" t="n">
        <v>0.77</v>
      </c>
      <c r="W26" t="n">
        <v>0.12</v>
      </c>
      <c r="X26" t="n">
        <v>0.1</v>
      </c>
      <c r="Y26" t="n">
        <v>0.5</v>
      </c>
      <c r="Z26" t="n">
        <v>10</v>
      </c>
      <c r="AA26" t="n">
        <v>389.0666637561645</v>
      </c>
      <c r="AB26" t="n">
        <v>532.338173760987</v>
      </c>
      <c r="AC26" t="n">
        <v>481.532565598557</v>
      </c>
      <c r="AD26" t="n">
        <v>389066.6637561645</v>
      </c>
      <c r="AE26" t="n">
        <v>532338.173760987</v>
      </c>
      <c r="AF26" t="n">
        <v>1.360700839493053e-06</v>
      </c>
      <c r="AG26" t="n">
        <v>16</v>
      </c>
      <c r="AH26" t="n">
        <v>481532.565598557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5.5251</v>
      </c>
      <c r="E27" t="n">
        <v>18.1</v>
      </c>
      <c r="F27" t="n">
        <v>15.7</v>
      </c>
      <c r="G27" t="n">
        <v>156.97</v>
      </c>
      <c r="H27" t="n">
        <v>2.6</v>
      </c>
      <c r="I27" t="n">
        <v>6</v>
      </c>
      <c r="J27" t="n">
        <v>177.3</v>
      </c>
      <c r="K27" t="n">
        <v>47.83</v>
      </c>
      <c r="L27" t="n">
        <v>26</v>
      </c>
      <c r="M27" t="n">
        <v>4</v>
      </c>
      <c r="N27" t="n">
        <v>33.48</v>
      </c>
      <c r="O27" t="n">
        <v>22101.56</v>
      </c>
      <c r="P27" t="n">
        <v>163.03</v>
      </c>
      <c r="Q27" t="n">
        <v>198.04</v>
      </c>
      <c r="R27" t="n">
        <v>30.5</v>
      </c>
      <c r="S27" t="n">
        <v>21.27</v>
      </c>
      <c r="T27" t="n">
        <v>1909.72</v>
      </c>
      <c r="U27" t="n">
        <v>0.7</v>
      </c>
      <c r="V27" t="n">
        <v>0.77</v>
      </c>
      <c r="W27" t="n">
        <v>0.12</v>
      </c>
      <c r="X27" t="n">
        <v>0.1</v>
      </c>
      <c r="Y27" t="n">
        <v>0.5</v>
      </c>
      <c r="Z27" t="n">
        <v>10</v>
      </c>
      <c r="AA27" t="n">
        <v>388.8526787490886</v>
      </c>
      <c r="AB27" t="n">
        <v>532.0453900339534</v>
      </c>
      <c r="AC27" t="n">
        <v>481.2677247395069</v>
      </c>
      <c r="AD27" t="n">
        <v>388852.6787490885</v>
      </c>
      <c r="AE27" t="n">
        <v>532045.3900339534</v>
      </c>
      <c r="AF27" t="n">
        <v>1.360233075499016e-06</v>
      </c>
      <c r="AG27" t="n">
        <v>16</v>
      </c>
      <c r="AH27" t="n">
        <v>481267.724739507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5.5297</v>
      </c>
      <c r="E28" t="n">
        <v>18.08</v>
      </c>
      <c r="F28" t="n">
        <v>15.68</v>
      </c>
      <c r="G28" t="n">
        <v>156.82</v>
      </c>
      <c r="H28" t="n">
        <v>2.68</v>
      </c>
      <c r="I28" t="n">
        <v>6</v>
      </c>
      <c r="J28" t="n">
        <v>178.79</v>
      </c>
      <c r="K28" t="n">
        <v>47.83</v>
      </c>
      <c r="L28" t="n">
        <v>27</v>
      </c>
      <c r="M28" t="n">
        <v>4</v>
      </c>
      <c r="N28" t="n">
        <v>33.96</v>
      </c>
      <c r="O28" t="n">
        <v>22284.51</v>
      </c>
      <c r="P28" t="n">
        <v>161.87</v>
      </c>
      <c r="Q28" t="n">
        <v>198.04</v>
      </c>
      <c r="R28" t="n">
        <v>29.88</v>
      </c>
      <c r="S28" t="n">
        <v>21.27</v>
      </c>
      <c r="T28" t="n">
        <v>1599.76</v>
      </c>
      <c r="U28" t="n">
        <v>0.71</v>
      </c>
      <c r="V28" t="n">
        <v>0.77</v>
      </c>
      <c r="W28" t="n">
        <v>0.12</v>
      </c>
      <c r="X28" t="n">
        <v>0.09</v>
      </c>
      <c r="Y28" t="n">
        <v>0.5</v>
      </c>
      <c r="Z28" t="n">
        <v>10</v>
      </c>
      <c r="AA28" t="n">
        <v>387.4367276307717</v>
      </c>
      <c r="AB28" t="n">
        <v>530.1080232465176</v>
      </c>
      <c r="AC28" t="n">
        <v>479.5152575191527</v>
      </c>
      <c r="AD28" t="n">
        <v>387436.7276307717</v>
      </c>
      <c r="AE28" t="n">
        <v>530108.0232465176</v>
      </c>
      <c r="AF28" t="n">
        <v>1.361365556747735e-06</v>
      </c>
      <c r="AG28" t="n">
        <v>16</v>
      </c>
      <c r="AH28" t="n">
        <v>479515.2575191527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5.5243</v>
      </c>
      <c r="E29" t="n">
        <v>18.1</v>
      </c>
      <c r="F29" t="n">
        <v>15.7</v>
      </c>
      <c r="G29" t="n">
        <v>157</v>
      </c>
      <c r="H29" t="n">
        <v>2.75</v>
      </c>
      <c r="I29" t="n">
        <v>6</v>
      </c>
      <c r="J29" t="n">
        <v>180.28</v>
      </c>
      <c r="K29" t="n">
        <v>47.83</v>
      </c>
      <c r="L29" t="n">
        <v>28</v>
      </c>
      <c r="M29" t="n">
        <v>4</v>
      </c>
      <c r="N29" t="n">
        <v>34.45</v>
      </c>
      <c r="O29" t="n">
        <v>22468.11</v>
      </c>
      <c r="P29" t="n">
        <v>160.7</v>
      </c>
      <c r="Q29" t="n">
        <v>198.04</v>
      </c>
      <c r="R29" t="n">
        <v>30.59</v>
      </c>
      <c r="S29" t="n">
        <v>21.27</v>
      </c>
      <c r="T29" t="n">
        <v>1951.09</v>
      </c>
      <c r="U29" t="n">
        <v>0.7</v>
      </c>
      <c r="V29" t="n">
        <v>0.77</v>
      </c>
      <c r="W29" t="n">
        <v>0.12</v>
      </c>
      <c r="X29" t="n">
        <v>0.11</v>
      </c>
      <c r="Y29" t="n">
        <v>0.5</v>
      </c>
      <c r="Z29" t="n">
        <v>10</v>
      </c>
      <c r="AA29" t="n">
        <v>386.5903483077581</v>
      </c>
      <c r="AB29" t="n">
        <v>528.9499697171499</v>
      </c>
      <c r="AC29" t="n">
        <v>478.4677269932894</v>
      </c>
      <c r="AD29" t="n">
        <v>386590.348307758</v>
      </c>
      <c r="AE29" t="n">
        <v>528949.9697171499</v>
      </c>
      <c r="AF29" t="n">
        <v>1.36003612223837e-06</v>
      </c>
      <c r="AG29" t="n">
        <v>16</v>
      </c>
      <c r="AH29" t="n">
        <v>478467.7269932894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5.5428</v>
      </c>
      <c r="E30" t="n">
        <v>18.04</v>
      </c>
      <c r="F30" t="n">
        <v>15.67</v>
      </c>
      <c r="G30" t="n">
        <v>188.02</v>
      </c>
      <c r="H30" t="n">
        <v>2.83</v>
      </c>
      <c r="I30" t="n">
        <v>5</v>
      </c>
      <c r="J30" t="n">
        <v>181.77</v>
      </c>
      <c r="K30" t="n">
        <v>47.83</v>
      </c>
      <c r="L30" t="n">
        <v>29</v>
      </c>
      <c r="M30" t="n">
        <v>3</v>
      </c>
      <c r="N30" t="n">
        <v>34.94</v>
      </c>
      <c r="O30" t="n">
        <v>22652.51</v>
      </c>
      <c r="P30" t="n">
        <v>159.15</v>
      </c>
      <c r="Q30" t="n">
        <v>198.04</v>
      </c>
      <c r="R30" t="n">
        <v>29.53</v>
      </c>
      <c r="S30" t="n">
        <v>21.27</v>
      </c>
      <c r="T30" t="n">
        <v>1428.66</v>
      </c>
      <c r="U30" t="n">
        <v>0.72</v>
      </c>
      <c r="V30" t="n">
        <v>0.77</v>
      </c>
      <c r="W30" t="n">
        <v>0.12</v>
      </c>
      <c r="X30" t="n">
        <v>0.07000000000000001</v>
      </c>
      <c r="Y30" t="n">
        <v>0.5</v>
      </c>
      <c r="Z30" t="n">
        <v>10</v>
      </c>
      <c r="AA30" t="n">
        <v>384.1894972099132</v>
      </c>
      <c r="AB30" t="n">
        <v>525.6650193270034</v>
      </c>
      <c r="AC30" t="n">
        <v>475.4962876579218</v>
      </c>
      <c r="AD30" t="n">
        <v>384189.4972099132</v>
      </c>
      <c r="AE30" t="n">
        <v>525665.0193270034</v>
      </c>
      <c r="AF30" t="n">
        <v>1.364590666390825e-06</v>
      </c>
      <c r="AG30" t="n">
        <v>16</v>
      </c>
      <c r="AH30" t="n">
        <v>475496.2876579218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5.5457</v>
      </c>
      <c r="E31" t="n">
        <v>18.03</v>
      </c>
      <c r="F31" t="n">
        <v>15.66</v>
      </c>
      <c r="G31" t="n">
        <v>187.91</v>
      </c>
      <c r="H31" t="n">
        <v>2.9</v>
      </c>
      <c r="I31" t="n">
        <v>5</v>
      </c>
      <c r="J31" t="n">
        <v>183.27</v>
      </c>
      <c r="K31" t="n">
        <v>47.83</v>
      </c>
      <c r="L31" t="n">
        <v>30</v>
      </c>
      <c r="M31" t="n">
        <v>3</v>
      </c>
      <c r="N31" t="n">
        <v>35.44</v>
      </c>
      <c r="O31" t="n">
        <v>22837.46</v>
      </c>
      <c r="P31" t="n">
        <v>159.79</v>
      </c>
      <c r="Q31" t="n">
        <v>198.04</v>
      </c>
      <c r="R31" t="n">
        <v>29.14</v>
      </c>
      <c r="S31" t="n">
        <v>21.27</v>
      </c>
      <c r="T31" t="n">
        <v>1231.83</v>
      </c>
      <c r="U31" t="n">
        <v>0.73</v>
      </c>
      <c r="V31" t="n">
        <v>0.77</v>
      </c>
      <c r="W31" t="n">
        <v>0.12</v>
      </c>
      <c r="X31" t="n">
        <v>0.07000000000000001</v>
      </c>
      <c r="Y31" t="n">
        <v>0.5</v>
      </c>
      <c r="Z31" t="n">
        <v>10</v>
      </c>
      <c r="AA31" t="n">
        <v>384.6585708481726</v>
      </c>
      <c r="AB31" t="n">
        <v>526.3068265729386</v>
      </c>
      <c r="AC31" t="n">
        <v>476.0768417210869</v>
      </c>
      <c r="AD31" t="n">
        <v>384658.5708481726</v>
      </c>
      <c r="AE31" t="n">
        <v>526306.8265729386</v>
      </c>
      <c r="AF31" t="n">
        <v>1.36530462196067e-06</v>
      </c>
      <c r="AG31" t="n">
        <v>16</v>
      </c>
      <c r="AH31" t="n">
        <v>476076.8417210869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5.5397</v>
      </c>
      <c r="E32" t="n">
        <v>18.05</v>
      </c>
      <c r="F32" t="n">
        <v>15.68</v>
      </c>
      <c r="G32" t="n">
        <v>188.14</v>
      </c>
      <c r="H32" t="n">
        <v>2.98</v>
      </c>
      <c r="I32" t="n">
        <v>5</v>
      </c>
      <c r="J32" t="n">
        <v>184.78</v>
      </c>
      <c r="K32" t="n">
        <v>47.83</v>
      </c>
      <c r="L32" t="n">
        <v>31</v>
      </c>
      <c r="M32" t="n">
        <v>3</v>
      </c>
      <c r="N32" t="n">
        <v>35.95</v>
      </c>
      <c r="O32" t="n">
        <v>23023.09</v>
      </c>
      <c r="P32" t="n">
        <v>160.46</v>
      </c>
      <c r="Q32" t="n">
        <v>198.04</v>
      </c>
      <c r="R32" t="n">
        <v>29.89</v>
      </c>
      <c r="S32" t="n">
        <v>21.27</v>
      </c>
      <c r="T32" t="n">
        <v>1606.53</v>
      </c>
      <c r="U32" t="n">
        <v>0.71</v>
      </c>
      <c r="V32" t="n">
        <v>0.77</v>
      </c>
      <c r="W32" t="n">
        <v>0.12</v>
      </c>
      <c r="X32" t="n">
        <v>0.08</v>
      </c>
      <c r="Y32" t="n">
        <v>0.5</v>
      </c>
      <c r="Z32" t="n">
        <v>10</v>
      </c>
      <c r="AA32" t="n">
        <v>385.6435538816748</v>
      </c>
      <c r="AB32" t="n">
        <v>527.6545238137608</v>
      </c>
      <c r="AC32" t="n">
        <v>477.2959166287499</v>
      </c>
      <c r="AD32" t="n">
        <v>385643.5538816748</v>
      </c>
      <c r="AE32" t="n">
        <v>527654.5238137607</v>
      </c>
      <c r="AF32" t="n">
        <v>1.363827472505819e-06</v>
      </c>
      <c r="AG32" t="n">
        <v>16</v>
      </c>
      <c r="AH32" t="n">
        <v>477295.9166287499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5.5396</v>
      </c>
      <c r="E33" t="n">
        <v>18.05</v>
      </c>
      <c r="F33" t="n">
        <v>15.68</v>
      </c>
      <c r="G33" t="n">
        <v>188.15</v>
      </c>
      <c r="H33" t="n">
        <v>3.05</v>
      </c>
      <c r="I33" t="n">
        <v>5</v>
      </c>
      <c r="J33" t="n">
        <v>186.29</v>
      </c>
      <c r="K33" t="n">
        <v>47.83</v>
      </c>
      <c r="L33" t="n">
        <v>32</v>
      </c>
      <c r="M33" t="n">
        <v>3</v>
      </c>
      <c r="N33" t="n">
        <v>36.46</v>
      </c>
      <c r="O33" t="n">
        <v>23209.42</v>
      </c>
      <c r="P33" t="n">
        <v>160.59</v>
      </c>
      <c r="Q33" t="n">
        <v>198.04</v>
      </c>
      <c r="R33" t="n">
        <v>29.89</v>
      </c>
      <c r="S33" t="n">
        <v>21.27</v>
      </c>
      <c r="T33" t="n">
        <v>1605.78</v>
      </c>
      <c r="U33" t="n">
        <v>0.71</v>
      </c>
      <c r="V33" t="n">
        <v>0.77</v>
      </c>
      <c r="W33" t="n">
        <v>0.12</v>
      </c>
      <c r="X33" t="n">
        <v>0.09</v>
      </c>
      <c r="Y33" t="n">
        <v>0.5</v>
      </c>
      <c r="Z33" t="n">
        <v>10</v>
      </c>
      <c r="AA33" t="n">
        <v>385.7753107100945</v>
      </c>
      <c r="AB33" t="n">
        <v>527.8347993191057</v>
      </c>
      <c r="AC33" t="n">
        <v>477.4589868928831</v>
      </c>
      <c r="AD33" t="n">
        <v>385775.3107100945</v>
      </c>
      <c r="AE33" t="n">
        <v>527834.7993191057</v>
      </c>
      <c r="AF33" t="n">
        <v>1.363802853348238e-06</v>
      </c>
      <c r="AG33" t="n">
        <v>16</v>
      </c>
      <c r="AH33" t="n">
        <v>477458.9868928831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5.5447</v>
      </c>
      <c r="E34" t="n">
        <v>18.04</v>
      </c>
      <c r="F34" t="n">
        <v>15.66</v>
      </c>
      <c r="G34" t="n">
        <v>187.95</v>
      </c>
      <c r="H34" t="n">
        <v>3.12</v>
      </c>
      <c r="I34" t="n">
        <v>5</v>
      </c>
      <c r="J34" t="n">
        <v>187.8</v>
      </c>
      <c r="K34" t="n">
        <v>47.83</v>
      </c>
      <c r="L34" t="n">
        <v>33</v>
      </c>
      <c r="M34" t="n">
        <v>3</v>
      </c>
      <c r="N34" t="n">
        <v>36.98</v>
      </c>
      <c r="O34" t="n">
        <v>23396.44</v>
      </c>
      <c r="P34" t="n">
        <v>160.05</v>
      </c>
      <c r="Q34" t="n">
        <v>198.04</v>
      </c>
      <c r="R34" t="n">
        <v>29.36</v>
      </c>
      <c r="S34" t="n">
        <v>21.27</v>
      </c>
      <c r="T34" t="n">
        <v>1342.31</v>
      </c>
      <c r="U34" t="n">
        <v>0.72</v>
      </c>
      <c r="V34" t="n">
        <v>0.77</v>
      </c>
      <c r="W34" t="n">
        <v>0.12</v>
      </c>
      <c r="X34" t="n">
        <v>0.07000000000000001</v>
      </c>
      <c r="Y34" t="n">
        <v>0.5</v>
      </c>
      <c r="Z34" t="n">
        <v>10</v>
      </c>
      <c r="AA34" t="n">
        <v>384.9540204440882</v>
      </c>
      <c r="AB34" t="n">
        <v>526.7110737443863</v>
      </c>
      <c r="AC34" t="n">
        <v>476.4425081098563</v>
      </c>
      <c r="AD34" t="n">
        <v>384954.0204440882</v>
      </c>
      <c r="AE34" t="n">
        <v>526711.0737443863</v>
      </c>
      <c r="AF34" t="n">
        <v>1.365058430384861e-06</v>
      </c>
      <c r="AG34" t="n">
        <v>16</v>
      </c>
      <c r="AH34" t="n">
        <v>476442.5081098563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5.5384</v>
      </c>
      <c r="E35" t="n">
        <v>18.06</v>
      </c>
      <c r="F35" t="n">
        <v>15.68</v>
      </c>
      <c r="G35" t="n">
        <v>188.2</v>
      </c>
      <c r="H35" t="n">
        <v>3.19</v>
      </c>
      <c r="I35" t="n">
        <v>5</v>
      </c>
      <c r="J35" t="n">
        <v>189.33</v>
      </c>
      <c r="K35" t="n">
        <v>47.83</v>
      </c>
      <c r="L35" t="n">
        <v>34</v>
      </c>
      <c r="M35" t="n">
        <v>3</v>
      </c>
      <c r="N35" t="n">
        <v>37.5</v>
      </c>
      <c r="O35" t="n">
        <v>23584.16</v>
      </c>
      <c r="P35" t="n">
        <v>159.38</v>
      </c>
      <c r="Q35" t="n">
        <v>198.04</v>
      </c>
      <c r="R35" t="n">
        <v>30.07</v>
      </c>
      <c r="S35" t="n">
        <v>21.27</v>
      </c>
      <c r="T35" t="n">
        <v>1698.91</v>
      </c>
      <c r="U35" t="n">
        <v>0.71</v>
      </c>
      <c r="V35" t="n">
        <v>0.77</v>
      </c>
      <c r="W35" t="n">
        <v>0.12</v>
      </c>
      <c r="X35" t="n">
        <v>0.09</v>
      </c>
      <c r="Y35" t="n">
        <v>0.5</v>
      </c>
      <c r="Z35" t="n">
        <v>10</v>
      </c>
      <c r="AA35" t="n">
        <v>384.6349984174271</v>
      </c>
      <c r="AB35" t="n">
        <v>526.2745737332501</v>
      </c>
      <c r="AC35" t="n">
        <v>476.0476670471513</v>
      </c>
      <c r="AD35" t="n">
        <v>384634.9984174271</v>
      </c>
      <c r="AE35" t="n">
        <v>526274.5737332501</v>
      </c>
      <c r="AF35" t="n">
        <v>1.363507423457268e-06</v>
      </c>
      <c r="AG35" t="n">
        <v>16</v>
      </c>
      <c r="AH35" t="n">
        <v>476047.6670471512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5.5389</v>
      </c>
      <c r="E36" t="n">
        <v>18.05</v>
      </c>
      <c r="F36" t="n">
        <v>15.68</v>
      </c>
      <c r="G36" t="n">
        <v>188.18</v>
      </c>
      <c r="H36" t="n">
        <v>3.25</v>
      </c>
      <c r="I36" t="n">
        <v>5</v>
      </c>
      <c r="J36" t="n">
        <v>190.85</v>
      </c>
      <c r="K36" t="n">
        <v>47.83</v>
      </c>
      <c r="L36" t="n">
        <v>35</v>
      </c>
      <c r="M36" t="n">
        <v>3</v>
      </c>
      <c r="N36" t="n">
        <v>38.03</v>
      </c>
      <c r="O36" t="n">
        <v>23772.6</v>
      </c>
      <c r="P36" t="n">
        <v>157.98</v>
      </c>
      <c r="Q36" t="n">
        <v>198.04</v>
      </c>
      <c r="R36" t="n">
        <v>29.99</v>
      </c>
      <c r="S36" t="n">
        <v>21.27</v>
      </c>
      <c r="T36" t="n">
        <v>1660.38</v>
      </c>
      <c r="U36" t="n">
        <v>0.71</v>
      </c>
      <c r="V36" t="n">
        <v>0.77</v>
      </c>
      <c r="W36" t="n">
        <v>0.12</v>
      </c>
      <c r="X36" t="n">
        <v>0.09</v>
      </c>
      <c r="Y36" t="n">
        <v>0.5</v>
      </c>
      <c r="Z36" t="n">
        <v>10</v>
      </c>
      <c r="AA36" t="n">
        <v>383.2393485084094</v>
      </c>
      <c r="AB36" t="n">
        <v>524.3649839560037</v>
      </c>
      <c r="AC36" t="n">
        <v>474.3203258381191</v>
      </c>
      <c r="AD36" t="n">
        <v>383239.3485084093</v>
      </c>
      <c r="AE36" t="n">
        <v>524364.9839560037</v>
      </c>
      <c r="AF36" t="n">
        <v>1.363630519245172e-06</v>
      </c>
      <c r="AG36" t="n">
        <v>16</v>
      </c>
      <c r="AH36" t="n">
        <v>474320.3258381191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5.5432</v>
      </c>
      <c r="E37" t="n">
        <v>18.04</v>
      </c>
      <c r="F37" t="n">
        <v>15.67</v>
      </c>
      <c r="G37" t="n">
        <v>188.01</v>
      </c>
      <c r="H37" t="n">
        <v>3.32</v>
      </c>
      <c r="I37" t="n">
        <v>5</v>
      </c>
      <c r="J37" t="n">
        <v>192.39</v>
      </c>
      <c r="K37" t="n">
        <v>47.83</v>
      </c>
      <c r="L37" t="n">
        <v>36</v>
      </c>
      <c r="M37" t="n">
        <v>3</v>
      </c>
      <c r="N37" t="n">
        <v>38.56</v>
      </c>
      <c r="O37" t="n">
        <v>23961.75</v>
      </c>
      <c r="P37" t="n">
        <v>155.52</v>
      </c>
      <c r="Q37" t="n">
        <v>198.04</v>
      </c>
      <c r="R37" t="n">
        <v>29.54</v>
      </c>
      <c r="S37" t="n">
        <v>21.27</v>
      </c>
      <c r="T37" t="n">
        <v>1430.61</v>
      </c>
      <c r="U37" t="n">
        <v>0.72</v>
      </c>
      <c r="V37" t="n">
        <v>0.77</v>
      </c>
      <c r="W37" t="n">
        <v>0.12</v>
      </c>
      <c r="X37" t="n">
        <v>0.07000000000000001</v>
      </c>
      <c r="Y37" t="n">
        <v>0.5</v>
      </c>
      <c r="Z37" t="n">
        <v>10</v>
      </c>
      <c r="AA37" t="n">
        <v>380.609718376851</v>
      </c>
      <c r="AB37" t="n">
        <v>520.7670079989118</v>
      </c>
      <c r="AC37" t="n">
        <v>471.065735656581</v>
      </c>
      <c r="AD37" t="n">
        <v>380609.718376851</v>
      </c>
      <c r="AE37" t="n">
        <v>520767.0079989118</v>
      </c>
      <c r="AF37" t="n">
        <v>1.364689143021148e-06</v>
      </c>
      <c r="AG37" t="n">
        <v>16</v>
      </c>
      <c r="AH37" t="n">
        <v>471065.735656581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5.5544</v>
      </c>
      <c r="E38" t="n">
        <v>18</v>
      </c>
      <c r="F38" t="n">
        <v>15.66</v>
      </c>
      <c r="G38" t="n">
        <v>234.9</v>
      </c>
      <c r="H38" t="n">
        <v>3.39</v>
      </c>
      <c r="I38" t="n">
        <v>4</v>
      </c>
      <c r="J38" t="n">
        <v>193.93</v>
      </c>
      <c r="K38" t="n">
        <v>47.83</v>
      </c>
      <c r="L38" t="n">
        <v>37</v>
      </c>
      <c r="M38" t="n">
        <v>1</v>
      </c>
      <c r="N38" t="n">
        <v>39.1</v>
      </c>
      <c r="O38" t="n">
        <v>24151.64</v>
      </c>
      <c r="P38" t="n">
        <v>154.21</v>
      </c>
      <c r="Q38" t="n">
        <v>198.05</v>
      </c>
      <c r="R38" t="n">
        <v>29.27</v>
      </c>
      <c r="S38" t="n">
        <v>21.27</v>
      </c>
      <c r="T38" t="n">
        <v>1305.11</v>
      </c>
      <c r="U38" t="n">
        <v>0.73</v>
      </c>
      <c r="V38" t="n">
        <v>0.77</v>
      </c>
      <c r="W38" t="n">
        <v>0.12</v>
      </c>
      <c r="X38" t="n">
        <v>0.07000000000000001</v>
      </c>
      <c r="Y38" t="n">
        <v>0.5</v>
      </c>
      <c r="Z38" t="n">
        <v>10</v>
      </c>
      <c r="AA38" t="n">
        <v>378.8418167283612</v>
      </c>
      <c r="AB38" t="n">
        <v>518.3480869691318</v>
      </c>
      <c r="AC38" t="n">
        <v>468.8776730549063</v>
      </c>
      <c r="AD38" t="n">
        <v>378841.8167283612</v>
      </c>
      <c r="AE38" t="n">
        <v>518348.0869691318</v>
      </c>
      <c r="AF38" t="n">
        <v>1.367446488670203e-06</v>
      </c>
      <c r="AG38" t="n">
        <v>16</v>
      </c>
      <c r="AH38" t="n">
        <v>468877.6730549063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5.5561</v>
      </c>
      <c r="E39" t="n">
        <v>18</v>
      </c>
      <c r="F39" t="n">
        <v>15.65</v>
      </c>
      <c r="G39" t="n">
        <v>234.82</v>
      </c>
      <c r="H39" t="n">
        <v>3.45</v>
      </c>
      <c r="I39" t="n">
        <v>4</v>
      </c>
      <c r="J39" t="n">
        <v>195.47</v>
      </c>
      <c r="K39" t="n">
        <v>47.83</v>
      </c>
      <c r="L39" t="n">
        <v>38</v>
      </c>
      <c r="M39" t="n">
        <v>0</v>
      </c>
      <c r="N39" t="n">
        <v>39.64</v>
      </c>
      <c r="O39" t="n">
        <v>24342.26</v>
      </c>
      <c r="P39" t="n">
        <v>155.3</v>
      </c>
      <c r="Q39" t="n">
        <v>198.04</v>
      </c>
      <c r="R39" t="n">
        <v>29.02</v>
      </c>
      <c r="S39" t="n">
        <v>21.27</v>
      </c>
      <c r="T39" t="n">
        <v>1177.62</v>
      </c>
      <c r="U39" t="n">
        <v>0.73</v>
      </c>
      <c r="V39" t="n">
        <v>0.77</v>
      </c>
      <c r="W39" t="n">
        <v>0.12</v>
      </c>
      <c r="X39" t="n">
        <v>0.06</v>
      </c>
      <c r="Y39" t="n">
        <v>0.5</v>
      </c>
      <c r="Z39" t="n">
        <v>10</v>
      </c>
      <c r="AA39" t="n">
        <v>379.8005243426511</v>
      </c>
      <c r="AB39" t="n">
        <v>519.6598330221983</v>
      </c>
      <c r="AC39" t="n">
        <v>470.0642279057153</v>
      </c>
      <c r="AD39" t="n">
        <v>379800.5243426511</v>
      </c>
      <c r="AE39" t="n">
        <v>519659.8330221983</v>
      </c>
      <c r="AF39" t="n">
        <v>1.367865014349077e-06</v>
      </c>
      <c r="AG39" t="n">
        <v>16</v>
      </c>
      <c r="AH39" t="n">
        <v>470064.2279057152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3.5467</v>
      </c>
      <c r="E2" t="n">
        <v>28.2</v>
      </c>
      <c r="F2" t="n">
        <v>19.3</v>
      </c>
      <c r="G2" t="n">
        <v>6.36</v>
      </c>
      <c r="H2" t="n">
        <v>0.1</v>
      </c>
      <c r="I2" t="n">
        <v>182</v>
      </c>
      <c r="J2" t="n">
        <v>176.73</v>
      </c>
      <c r="K2" t="n">
        <v>52.44</v>
      </c>
      <c r="L2" t="n">
        <v>1</v>
      </c>
      <c r="M2" t="n">
        <v>180</v>
      </c>
      <c r="N2" t="n">
        <v>33.29</v>
      </c>
      <c r="O2" t="n">
        <v>22031.19</v>
      </c>
      <c r="P2" t="n">
        <v>252.34</v>
      </c>
      <c r="Q2" t="n">
        <v>198.09</v>
      </c>
      <c r="R2" t="n">
        <v>143.26</v>
      </c>
      <c r="S2" t="n">
        <v>21.27</v>
      </c>
      <c r="T2" t="n">
        <v>57405.9</v>
      </c>
      <c r="U2" t="n">
        <v>0.15</v>
      </c>
      <c r="V2" t="n">
        <v>0.63</v>
      </c>
      <c r="W2" t="n">
        <v>0.39</v>
      </c>
      <c r="X2" t="n">
        <v>3.71</v>
      </c>
      <c r="Y2" t="n">
        <v>0.5</v>
      </c>
      <c r="Z2" t="n">
        <v>10</v>
      </c>
      <c r="AA2" t="n">
        <v>788.9792443410607</v>
      </c>
      <c r="AB2" t="n">
        <v>1079.516209415124</v>
      </c>
      <c r="AC2" t="n">
        <v>976.4886974990592</v>
      </c>
      <c r="AD2" t="n">
        <v>788979.2443410608</v>
      </c>
      <c r="AE2" t="n">
        <v>1079516.209415124</v>
      </c>
      <c r="AF2" t="n">
        <v>8.414121446882528e-07</v>
      </c>
      <c r="AG2" t="n">
        <v>25</v>
      </c>
      <c r="AH2" t="n">
        <v>976488.6974990591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4.4297</v>
      </c>
      <c r="E3" t="n">
        <v>22.57</v>
      </c>
      <c r="F3" t="n">
        <v>17.24</v>
      </c>
      <c r="G3" t="n">
        <v>12.61</v>
      </c>
      <c r="H3" t="n">
        <v>0.2</v>
      </c>
      <c r="I3" t="n">
        <v>82</v>
      </c>
      <c r="J3" t="n">
        <v>178.21</v>
      </c>
      <c r="K3" t="n">
        <v>52.44</v>
      </c>
      <c r="L3" t="n">
        <v>2</v>
      </c>
      <c r="M3" t="n">
        <v>80</v>
      </c>
      <c r="N3" t="n">
        <v>33.77</v>
      </c>
      <c r="O3" t="n">
        <v>22213.89</v>
      </c>
      <c r="P3" t="n">
        <v>224.7</v>
      </c>
      <c r="Q3" t="n">
        <v>198.06</v>
      </c>
      <c r="R3" t="n">
        <v>78.43000000000001</v>
      </c>
      <c r="S3" t="n">
        <v>21.27</v>
      </c>
      <c r="T3" t="n">
        <v>25495.4</v>
      </c>
      <c r="U3" t="n">
        <v>0.27</v>
      </c>
      <c r="V3" t="n">
        <v>0.7</v>
      </c>
      <c r="W3" t="n">
        <v>0.24</v>
      </c>
      <c r="X3" t="n">
        <v>1.64</v>
      </c>
      <c r="Y3" t="n">
        <v>0.5</v>
      </c>
      <c r="Z3" t="n">
        <v>10</v>
      </c>
      <c r="AA3" t="n">
        <v>585.7562525808804</v>
      </c>
      <c r="AB3" t="n">
        <v>801.4575465232066</v>
      </c>
      <c r="AC3" t="n">
        <v>724.9675631357625</v>
      </c>
      <c r="AD3" t="n">
        <v>585756.2525808804</v>
      </c>
      <c r="AE3" t="n">
        <v>801457.5465232066</v>
      </c>
      <c r="AF3" t="n">
        <v>1.050893331075522e-06</v>
      </c>
      <c r="AG3" t="n">
        <v>20</v>
      </c>
      <c r="AH3" t="n">
        <v>724967.5631357625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4.7758</v>
      </c>
      <c r="E4" t="n">
        <v>20.94</v>
      </c>
      <c r="F4" t="n">
        <v>16.63</v>
      </c>
      <c r="G4" t="n">
        <v>18.83</v>
      </c>
      <c r="H4" t="n">
        <v>0.3</v>
      </c>
      <c r="I4" t="n">
        <v>53</v>
      </c>
      <c r="J4" t="n">
        <v>179.7</v>
      </c>
      <c r="K4" t="n">
        <v>52.44</v>
      </c>
      <c r="L4" t="n">
        <v>3</v>
      </c>
      <c r="M4" t="n">
        <v>51</v>
      </c>
      <c r="N4" t="n">
        <v>34.26</v>
      </c>
      <c r="O4" t="n">
        <v>22397.24</v>
      </c>
      <c r="P4" t="n">
        <v>216.34</v>
      </c>
      <c r="Q4" t="n">
        <v>198.07</v>
      </c>
      <c r="R4" t="n">
        <v>59.56</v>
      </c>
      <c r="S4" t="n">
        <v>21.27</v>
      </c>
      <c r="T4" t="n">
        <v>16201.92</v>
      </c>
      <c r="U4" t="n">
        <v>0.36</v>
      </c>
      <c r="V4" t="n">
        <v>0.73</v>
      </c>
      <c r="W4" t="n">
        <v>0.19</v>
      </c>
      <c r="X4" t="n">
        <v>1.04</v>
      </c>
      <c r="Y4" t="n">
        <v>0.5</v>
      </c>
      <c r="Z4" t="n">
        <v>10</v>
      </c>
      <c r="AA4" t="n">
        <v>535.2073887034727</v>
      </c>
      <c r="AB4" t="n">
        <v>732.2943609076527</v>
      </c>
      <c r="AC4" t="n">
        <v>662.4052148842163</v>
      </c>
      <c r="AD4" t="n">
        <v>535207.3887034727</v>
      </c>
      <c r="AE4" t="n">
        <v>732294.3609076528</v>
      </c>
      <c r="AF4" t="n">
        <v>1.133001415570011e-06</v>
      </c>
      <c r="AG4" t="n">
        <v>19</v>
      </c>
      <c r="AH4" t="n">
        <v>662405.2148842163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4.9631</v>
      </c>
      <c r="E5" t="n">
        <v>20.15</v>
      </c>
      <c r="F5" t="n">
        <v>16.34</v>
      </c>
      <c r="G5" t="n">
        <v>25.14</v>
      </c>
      <c r="H5" t="n">
        <v>0.39</v>
      </c>
      <c r="I5" t="n">
        <v>39</v>
      </c>
      <c r="J5" t="n">
        <v>181.19</v>
      </c>
      <c r="K5" t="n">
        <v>52.44</v>
      </c>
      <c r="L5" t="n">
        <v>4</v>
      </c>
      <c r="M5" t="n">
        <v>37</v>
      </c>
      <c r="N5" t="n">
        <v>34.75</v>
      </c>
      <c r="O5" t="n">
        <v>22581.25</v>
      </c>
      <c r="P5" t="n">
        <v>212.18</v>
      </c>
      <c r="Q5" t="n">
        <v>198.04</v>
      </c>
      <c r="R5" t="n">
        <v>50.4</v>
      </c>
      <c r="S5" t="n">
        <v>21.27</v>
      </c>
      <c r="T5" t="n">
        <v>11692.65</v>
      </c>
      <c r="U5" t="n">
        <v>0.42</v>
      </c>
      <c r="V5" t="n">
        <v>0.74</v>
      </c>
      <c r="W5" t="n">
        <v>0.17</v>
      </c>
      <c r="X5" t="n">
        <v>0.75</v>
      </c>
      <c r="Y5" t="n">
        <v>0.5</v>
      </c>
      <c r="Z5" t="n">
        <v>10</v>
      </c>
      <c r="AA5" t="n">
        <v>506.054363335057</v>
      </c>
      <c r="AB5" t="n">
        <v>692.4059054578785</v>
      </c>
      <c r="AC5" t="n">
        <v>626.3236576387696</v>
      </c>
      <c r="AD5" t="n">
        <v>506054.363335057</v>
      </c>
      <c r="AE5" t="n">
        <v>692405.9054578785</v>
      </c>
      <c r="AF5" t="n">
        <v>1.177436099839927e-06</v>
      </c>
      <c r="AG5" t="n">
        <v>18</v>
      </c>
      <c r="AH5" t="n">
        <v>626323.6576387696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5.0509</v>
      </c>
      <c r="E6" t="n">
        <v>19.8</v>
      </c>
      <c r="F6" t="n">
        <v>16.24</v>
      </c>
      <c r="G6" t="n">
        <v>30.45</v>
      </c>
      <c r="H6" t="n">
        <v>0.49</v>
      </c>
      <c r="I6" t="n">
        <v>32</v>
      </c>
      <c r="J6" t="n">
        <v>182.69</v>
      </c>
      <c r="K6" t="n">
        <v>52.44</v>
      </c>
      <c r="L6" t="n">
        <v>5</v>
      </c>
      <c r="M6" t="n">
        <v>30</v>
      </c>
      <c r="N6" t="n">
        <v>35.25</v>
      </c>
      <c r="O6" t="n">
        <v>22766.06</v>
      </c>
      <c r="P6" t="n">
        <v>210.37</v>
      </c>
      <c r="Q6" t="n">
        <v>198.04</v>
      </c>
      <c r="R6" t="n">
        <v>47.47</v>
      </c>
      <c r="S6" t="n">
        <v>21.27</v>
      </c>
      <c r="T6" t="n">
        <v>10262.77</v>
      </c>
      <c r="U6" t="n">
        <v>0.45</v>
      </c>
      <c r="V6" t="n">
        <v>0.75</v>
      </c>
      <c r="W6" t="n">
        <v>0.16</v>
      </c>
      <c r="X6" t="n">
        <v>0.65</v>
      </c>
      <c r="Y6" t="n">
        <v>0.5</v>
      </c>
      <c r="Z6" t="n">
        <v>10</v>
      </c>
      <c r="AA6" t="n">
        <v>498.053419104974</v>
      </c>
      <c r="AB6" t="n">
        <v>681.4586605855313</v>
      </c>
      <c r="AC6" t="n">
        <v>616.4212024524846</v>
      </c>
      <c r="AD6" t="n">
        <v>498053.419104974</v>
      </c>
      <c r="AE6" t="n">
        <v>681458.6605855314</v>
      </c>
      <c r="AF6" t="n">
        <v>1.198265599460314e-06</v>
      </c>
      <c r="AG6" t="n">
        <v>18</v>
      </c>
      <c r="AH6" t="n">
        <v>616421.2024524846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5.1428</v>
      </c>
      <c r="E7" t="n">
        <v>19.44</v>
      </c>
      <c r="F7" t="n">
        <v>16.1</v>
      </c>
      <c r="G7" t="n">
        <v>37.15</v>
      </c>
      <c r="H7" t="n">
        <v>0.58</v>
      </c>
      <c r="I7" t="n">
        <v>26</v>
      </c>
      <c r="J7" t="n">
        <v>184.19</v>
      </c>
      <c r="K7" t="n">
        <v>52.44</v>
      </c>
      <c r="L7" t="n">
        <v>6</v>
      </c>
      <c r="M7" t="n">
        <v>24</v>
      </c>
      <c r="N7" t="n">
        <v>35.75</v>
      </c>
      <c r="O7" t="n">
        <v>22951.43</v>
      </c>
      <c r="P7" t="n">
        <v>208.22</v>
      </c>
      <c r="Q7" t="n">
        <v>198.04</v>
      </c>
      <c r="R7" t="n">
        <v>43.08</v>
      </c>
      <c r="S7" t="n">
        <v>21.27</v>
      </c>
      <c r="T7" t="n">
        <v>8100.02</v>
      </c>
      <c r="U7" t="n">
        <v>0.49</v>
      </c>
      <c r="V7" t="n">
        <v>0.75</v>
      </c>
      <c r="W7" t="n">
        <v>0.15</v>
      </c>
      <c r="X7" t="n">
        <v>0.51</v>
      </c>
      <c r="Y7" t="n">
        <v>0.5</v>
      </c>
      <c r="Z7" t="n">
        <v>10</v>
      </c>
      <c r="AA7" t="n">
        <v>479.1791096341908</v>
      </c>
      <c r="AB7" t="n">
        <v>655.6339976918391</v>
      </c>
      <c r="AC7" t="n">
        <v>593.0612091402244</v>
      </c>
      <c r="AD7" t="n">
        <v>479179.1096341907</v>
      </c>
      <c r="AE7" t="n">
        <v>655633.9976918391</v>
      </c>
      <c r="AF7" t="n">
        <v>1.220067775031084e-06</v>
      </c>
      <c r="AG7" t="n">
        <v>17</v>
      </c>
      <c r="AH7" t="n">
        <v>593061.2091402244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5.1865</v>
      </c>
      <c r="E8" t="n">
        <v>19.28</v>
      </c>
      <c r="F8" t="n">
        <v>16.04</v>
      </c>
      <c r="G8" t="n">
        <v>41.85</v>
      </c>
      <c r="H8" t="n">
        <v>0.67</v>
      </c>
      <c r="I8" t="n">
        <v>23</v>
      </c>
      <c r="J8" t="n">
        <v>185.7</v>
      </c>
      <c r="K8" t="n">
        <v>52.44</v>
      </c>
      <c r="L8" t="n">
        <v>7</v>
      </c>
      <c r="M8" t="n">
        <v>21</v>
      </c>
      <c r="N8" t="n">
        <v>36.26</v>
      </c>
      <c r="O8" t="n">
        <v>23137.49</v>
      </c>
      <c r="P8" t="n">
        <v>206.87</v>
      </c>
      <c r="Q8" t="n">
        <v>198.05</v>
      </c>
      <c r="R8" t="n">
        <v>41.26</v>
      </c>
      <c r="S8" t="n">
        <v>21.27</v>
      </c>
      <c r="T8" t="n">
        <v>7203.64</v>
      </c>
      <c r="U8" t="n">
        <v>0.52</v>
      </c>
      <c r="V8" t="n">
        <v>0.76</v>
      </c>
      <c r="W8" t="n">
        <v>0.14</v>
      </c>
      <c r="X8" t="n">
        <v>0.45</v>
      </c>
      <c r="Y8" t="n">
        <v>0.5</v>
      </c>
      <c r="Z8" t="n">
        <v>10</v>
      </c>
      <c r="AA8" t="n">
        <v>474.917658124893</v>
      </c>
      <c r="AB8" t="n">
        <v>649.8032917348459</v>
      </c>
      <c r="AC8" t="n">
        <v>587.7869775763194</v>
      </c>
      <c r="AD8" t="n">
        <v>474917.658124893</v>
      </c>
      <c r="AE8" t="n">
        <v>649803.2917348458</v>
      </c>
      <c r="AF8" t="n">
        <v>1.230435077233942e-06</v>
      </c>
      <c r="AG8" t="n">
        <v>17</v>
      </c>
      <c r="AH8" t="n">
        <v>587786.9775763194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5.2332</v>
      </c>
      <c r="E9" t="n">
        <v>19.11</v>
      </c>
      <c r="F9" t="n">
        <v>15.98</v>
      </c>
      <c r="G9" t="n">
        <v>47.93</v>
      </c>
      <c r="H9" t="n">
        <v>0.76</v>
      </c>
      <c r="I9" t="n">
        <v>20</v>
      </c>
      <c r="J9" t="n">
        <v>187.22</v>
      </c>
      <c r="K9" t="n">
        <v>52.44</v>
      </c>
      <c r="L9" t="n">
        <v>8</v>
      </c>
      <c r="M9" t="n">
        <v>18</v>
      </c>
      <c r="N9" t="n">
        <v>36.78</v>
      </c>
      <c r="O9" t="n">
        <v>23324.24</v>
      </c>
      <c r="P9" t="n">
        <v>205.98</v>
      </c>
      <c r="Q9" t="n">
        <v>198.04</v>
      </c>
      <c r="R9" t="n">
        <v>39.1</v>
      </c>
      <c r="S9" t="n">
        <v>21.27</v>
      </c>
      <c r="T9" t="n">
        <v>6135.65</v>
      </c>
      <c r="U9" t="n">
        <v>0.54</v>
      </c>
      <c r="V9" t="n">
        <v>0.76</v>
      </c>
      <c r="W9" t="n">
        <v>0.14</v>
      </c>
      <c r="X9" t="n">
        <v>0.38</v>
      </c>
      <c r="Y9" t="n">
        <v>0.5</v>
      </c>
      <c r="Z9" t="n">
        <v>10</v>
      </c>
      <c r="AA9" t="n">
        <v>471.0375538483702</v>
      </c>
      <c r="AB9" t="n">
        <v>644.4943618855879</v>
      </c>
      <c r="AC9" t="n">
        <v>582.9847245407447</v>
      </c>
      <c r="AD9" t="n">
        <v>471037.5538483702</v>
      </c>
      <c r="AE9" t="n">
        <v>644494.3618855879</v>
      </c>
      <c r="AF9" t="n">
        <v>1.241514093546837e-06</v>
      </c>
      <c r="AG9" t="n">
        <v>17</v>
      </c>
      <c r="AH9" t="n">
        <v>582984.7245407447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5.2584</v>
      </c>
      <c r="E10" t="n">
        <v>19.02</v>
      </c>
      <c r="F10" t="n">
        <v>15.96</v>
      </c>
      <c r="G10" t="n">
        <v>53.19</v>
      </c>
      <c r="H10" t="n">
        <v>0.85</v>
      </c>
      <c r="I10" t="n">
        <v>18</v>
      </c>
      <c r="J10" t="n">
        <v>188.74</v>
      </c>
      <c r="K10" t="n">
        <v>52.44</v>
      </c>
      <c r="L10" t="n">
        <v>9</v>
      </c>
      <c r="M10" t="n">
        <v>16</v>
      </c>
      <c r="N10" t="n">
        <v>37.3</v>
      </c>
      <c r="O10" t="n">
        <v>23511.69</v>
      </c>
      <c r="P10" t="n">
        <v>205.43</v>
      </c>
      <c r="Q10" t="n">
        <v>198.05</v>
      </c>
      <c r="R10" t="n">
        <v>38.61</v>
      </c>
      <c r="S10" t="n">
        <v>21.27</v>
      </c>
      <c r="T10" t="n">
        <v>5904.69</v>
      </c>
      <c r="U10" t="n">
        <v>0.55</v>
      </c>
      <c r="V10" t="n">
        <v>0.76</v>
      </c>
      <c r="W10" t="n">
        <v>0.14</v>
      </c>
      <c r="X10" t="n">
        <v>0.36</v>
      </c>
      <c r="Y10" t="n">
        <v>0.5</v>
      </c>
      <c r="Z10" t="n">
        <v>10</v>
      </c>
      <c r="AA10" t="n">
        <v>468.9615594448674</v>
      </c>
      <c r="AB10" t="n">
        <v>641.653894756306</v>
      </c>
      <c r="AC10" t="n">
        <v>580.4153476076609</v>
      </c>
      <c r="AD10" t="n">
        <v>468961.5594448674</v>
      </c>
      <c r="AE10" t="n">
        <v>641653.8947563061</v>
      </c>
      <c r="AF10" t="n">
        <v>1.247492492071139e-06</v>
      </c>
      <c r="AG10" t="n">
        <v>17</v>
      </c>
      <c r="AH10" t="n">
        <v>580415.3476076609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5.2944</v>
      </c>
      <c r="E11" t="n">
        <v>18.89</v>
      </c>
      <c r="F11" t="n">
        <v>15.9</v>
      </c>
      <c r="G11" t="n">
        <v>59.62</v>
      </c>
      <c r="H11" t="n">
        <v>0.93</v>
      </c>
      <c r="I11" t="n">
        <v>16</v>
      </c>
      <c r="J11" t="n">
        <v>190.26</v>
      </c>
      <c r="K11" t="n">
        <v>52.44</v>
      </c>
      <c r="L11" t="n">
        <v>10</v>
      </c>
      <c r="M11" t="n">
        <v>14</v>
      </c>
      <c r="N11" t="n">
        <v>37.82</v>
      </c>
      <c r="O11" t="n">
        <v>23699.85</v>
      </c>
      <c r="P11" t="n">
        <v>204.02</v>
      </c>
      <c r="Q11" t="n">
        <v>198.04</v>
      </c>
      <c r="R11" t="n">
        <v>36.7</v>
      </c>
      <c r="S11" t="n">
        <v>21.27</v>
      </c>
      <c r="T11" t="n">
        <v>4958.88</v>
      </c>
      <c r="U11" t="n">
        <v>0.58</v>
      </c>
      <c r="V11" t="n">
        <v>0.76</v>
      </c>
      <c r="W11" t="n">
        <v>0.13</v>
      </c>
      <c r="X11" t="n">
        <v>0.3</v>
      </c>
      <c r="Y11" t="n">
        <v>0.5</v>
      </c>
      <c r="Z11" t="n">
        <v>10</v>
      </c>
      <c r="AA11" t="n">
        <v>465.2338109592478</v>
      </c>
      <c r="AB11" t="n">
        <v>636.5534248216248</v>
      </c>
      <c r="AC11" t="n">
        <v>575.8016593649911</v>
      </c>
      <c r="AD11" t="n">
        <v>465233.8109592478</v>
      </c>
      <c r="AE11" t="n">
        <v>636553.4248216249</v>
      </c>
      <c r="AF11" t="n">
        <v>1.256033061391571e-06</v>
      </c>
      <c r="AG11" t="n">
        <v>17</v>
      </c>
      <c r="AH11" t="n">
        <v>575801.6593649911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5.3086</v>
      </c>
      <c r="E12" t="n">
        <v>18.84</v>
      </c>
      <c r="F12" t="n">
        <v>15.88</v>
      </c>
      <c r="G12" t="n">
        <v>63.53</v>
      </c>
      <c r="H12" t="n">
        <v>1.02</v>
      </c>
      <c r="I12" t="n">
        <v>15</v>
      </c>
      <c r="J12" t="n">
        <v>191.79</v>
      </c>
      <c r="K12" t="n">
        <v>52.44</v>
      </c>
      <c r="L12" t="n">
        <v>11</v>
      </c>
      <c r="M12" t="n">
        <v>13</v>
      </c>
      <c r="N12" t="n">
        <v>38.35</v>
      </c>
      <c r="O12" t="n">
        <v>23888.73</v>
      </c>
      <c r="P12" t="n">
        <v>203.4</v>
      </c>
      <c r="Q12" t="n">
        <v>198.05</v>
      </c>
      <c r="R12" t="n">
        <v>36.34</v>
      </c>
      <c r="S12" t="n">
        <v>21.27</v>
      </c>
      <c r="T12" t="n">
        <v>4784.16</v>
      </c>
      <c r="U12" t="n">
        <v>0.59</v>
      </c>
      <c r="V12" t="n">
        <v>0.76</v>
      </c>
      <c r="W12" t="n">
        <v>0.13</v>
      </c>
      <c r="X12" t="n">
        <v>0.29</v>
      </c>
      <c r="Y12" t="n">
        <v>0.5</v>
      </c>
      <c r="Z12" t="n">
        <v>10</v>
      </c>
      <c r="AA12" t="n">
        <v>463.7298818503978</v>
      </c>
      <c r="AB12" t="n">
        <v>634.4956826662268</v>
      </c>
      <c r="AC12" t="n">
        <v>573.940305232845</v>
      </c>
      <c r="AD12" t="n">
        <v>463729.8818503978</v>
      </c>
      <c r="AE12" t="n">
        <v>634495.6826662268</v>
      </c>
      <c r="AF12" t="n">
        <v>1.259401841512409e-06</v>
      </c>
      <c r="AG12" t="n">
        <v>17</v>
      </c>
      <c r="AH12" t="n">
        <v>573940.305232845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5.3241</v>
      </c>
      <c r="E13" t="n">
        <v>18.78</v>
      </c>
      <c r="F13" t="n">
        <v>15.86</v>
      </c>
      <c r="G13" t="n">
        <v>67.98999999999999</v>
      </c>
      <c r="H13" t="n">
        <v>1.1</v>
      </c>
      <c r="I13" t="n">
        <v>14</v>
      </c>
      <c r="J13" t="n">
        <v>193.33</v>
      </c>
      <c r="K13" t="n">
        <v>52.44</v>
      </c>
      <c r="L13" t="n">
        <v>12</v>
      </c>
      <c r="M13" t="n">
        <v>12</v>
      </c>
      <c r="N13" t="n">
        <v>38.89</v>
      </c>
      <c r="O13" t="n">
        <v>24078.33</v>
      </c>
      <c r="P13" t="n">
        <v>203.22</v>
      </c>
      <c r="Q13" t="n">
        <v>198.05</v>
      </c>
      <c r="R13" t="n">
        <v>35.72</v>
      </c>
      <c r="S13" t="n">
        <v>21.27</v>
      </c>
      <c r="T13" t="n">
        <v>4478.93</v>
      </c>
      <c r="U13" t="n">
        <v>0.6</v>
      </c>
      <c r="V13" t="n">
        <v>0.76</v>
      </c>
      <c r="W13" t="n">
        <v>0.13</v>
      </c>
      <c r="X13" t="n">
        <v>0.27</v>
      </c>
      <c r="Y13" t="n">
        <v>0.5</v>
      </c>
      <c r="Z13" t="n">
        <v>10</v>
      </c>
      <c r="AA13" t="n">
        <v>462.6141427301633</v>
      </c>
      <c r="AB13" t="n">
        <v>632.9690791789859</v>
      </c>
      <c r="AC13" t="n">
        <v>572.559398639825</v>
      </c>
      <c r="AD13" t="n">
        <v>462614.1427301634</v>
      </c>
      <c r="AE13" t="n">
        <v>632969.0791789859</v>
      </c>
      <c r="AF13" t="n">
        <v>1.263079031080928e-06</v>
      </c>
      <c r="AG13" t="n">
        <v>17</v>
      </c>
      <c r="AH13" t="n">
        <v>572559.3986398249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5.3478</v>
      </c>
      <c r="E14" t="n">
        <v>18.7</v>
      </c>
      <c r="F14" t="n">
        <v>15.82</v>
      </c>
      <c r="G14" t="n">
        <v>73</v>
      </c>
      <c r="H14" t="n">
        <v>1.18</v>
      </c>
      <c r="I14" t="n">
        <v>13</v>
      </c>
      <c r="J14" t="n">
        <v>194.88</v>
      </c>
      <c r="K14" t="n">
        <v>52.44</v>
      </c>
      <c r="L14" t="n">
        <v>13</v>
      </c>
      <c r="M14" t="n">
        <v>11</v>
      </c>
      <c r="N14" t="n">
        <v>39.43</v>
      </c>
      <c r="O14" t="n">
        <v>24268.67</v>
      </c>
      <c r="P14" t="n">
        <v>201.79</v>
      </c>
      <c r="Q14" t="n">
        <v>198.04</v>
      </c>
      <c r="R14" t="n">
        <v>34.28</v>
      </c>
      <c r="S14" t="n">
        <v>21.27</v>
      </c>
      <c r="T14" t="n">
        <v>3761.53</v>
      </c>
      <c r="U14" t="n">
        <v>0.62</v>
      </c>
      <c r="V14" t="n">
        <v>0.77</v>
      </c>
      <c r="W14" t="n">
        <v>0.12</v>
      </c>
      <c r="X14" t="n">
        <v>0.22</v>
      </c>
      <c r="Y14" t="n">
        <v>0.5</v>
      </c>
      <c r="Z14" t="n">
        <v>10</v>
      </c>
      <c r="AA14" t="n">
        <v>459.6996569931781</v>
      </c>
      <c r="AB14" t="n">
        <v>628.9813512156065</v>
      </c>
      <c r="AC14" t="n">
        <v>568.952253836459</v>
      </c>
      <c r="AD14" t="n">
        <v>459699.6569931781</v>
      </c>
      <c r="AE14" t="n">
        <v>628981.3512156066</v>
      </c>
      <c r="AF14" t="n">
        <v>1.268701572550213e-06</v>
      </c>
      <c r="AG14" t="n">
        <v>17</v>
      </c>
      <c r="AH14" t="n">
        <v>568952.253836459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5.3556</v>
      </c>
      <c r="E15" t="n">
        <v>18.67</v>
      </c>
      <c r="F15" t="n">
        <v>15.82</v>
      </c>
      <c r="G15" t="n">
        <v>79.12</v>
      </c>
      <c r="H15" t="n">
        <v>1.27</v>
      </c>
      <c r="I15" t="n">
        <v>12</v>
      </c>
      <c r="J15" t="n">
        <v>196.42</v>
      </c>
      <c r="K15" t="n">
        <v>52.44</v>
      </c>
      <c r="L15" t="n">
        <v>14</v>
      </c>
      <c r="M15" t="n">
        <v>10</v>
      </c>
      <c r="N15" t="n">
        <v>39.98</v>
      </c>
      <c r="O15" t="n">
        <v>24459.75</v>
      </c>
      <c r="P15" t="n">
        <v>202.09</v>
      </c>
      <c r="Q15" t="n">
        <v>198.05</v>
      </c>
      <c r="R15" t="n">
        <v>34.44</v>
      </c>
      <c r="S15" t="n">
        <v>21.27</v>
      </c>
      <c r="T15" t="n">
        <v>3850.19</v>
      </c>
      <c r="U15" t="n">
        <v>0.62</v>
      </c>
      <c r="V15" t="n">
        <v>0.77</v>
      </c>
      <c r="W15" t="n">
        <v>0.13</v>
      </c>
      <c r="X15" t="n">
        <v>0.23</v>
      </c>
      <c r="Y15" t="n">
        <v>0.5</v>
      </c>
      <c r="Z15" t="n">
        <v>10</v>
      </c>
      <c r="AA15" t="n">
        <v>459.5931939358805</v>
      </c>
      <c r="AB15" t="n">
        <v>628.8356837637934</v>
      </c>
      <c r="AC15" t="n">
        <v>568.8204886818016</v>
      </c>
      <c r="AD15" t="n">
        <v>459593.1939358805</v>
      </c>
      <c r="AE15" t="n">
        <v>628835.6837637934</v>
      </c>
      <c r="AF15" t="n">
        <v>1.270552029236306e-06</v>
      </c>
      <c r="AG15" t="n">
        <v>17</v>
      </c>
      <c r="AH15" t="n">
        <v>568820.4886818016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5.3709</v>
      </c>
      <c r="E16" t="n">
        <v>18.62</v>
      </c>
      <c r="F16" t="n">
        <v>15.81</v>
      </c>
      <c r="G16" t="n">
        <v>86.22</v>
      </c>
      <c r="H16" t="n">
        <v>1.35</v>
      </c>
      <c r="I16" t="n">
        <v>11</v>
      </c>
      <c r="J16" t="n">
        <v>197.98</v>
      </c>
      <c r="K16" t="n">
        <v>52.44</v>
      </c>
      <c r="L16" t="n">
        <v>15</v>
      </c>
      <c r="M16" t="n">
        <v>9</v>
      </c>
      <c r="N16" t="n">
        <v>40.54</v>
      </c>
      <c r="O16" t="n">
        <v>24651.58</v>
      </c>
      <c r="P16" t="n">
        <v>201.44</v>
      </c>
      <c r="Q16" t="n">
        <v>198.04</v>
      </c>
      <c r="R16" t="n">
        <v>33.9</v>
      </c>
      <c r="S16" t="n">
        <v>21.27</v>
      </c>
      <c r="T16" t="n">
        <v>3585.34</v>
      </c>
      <c r="U16" t="n">
        <v>0.63</v>
      </c>
      <c r="V16" t="n">
        <v>0.77</v>
      </c>
      <c r="W16" t="n">
        <v>0.13</v>
      </c>
      <c r="X16" t="n">
        <v>0.21</v>
      </c>
      <c r="Y16" t="n">
        <v>0.5</v>
      </c>
      <c r="Z16" t="n">
        <v>10</v>
      </c>
      <c r="AA16" t="n">
        <v>458.0819115070683</v>
      </c>
      <c r="AB16" t="n">
        <v>626.7678804716174</v>
      </c>
      <c r="AC16" t="n">
        <v>566.9500336336507</v>
      </c>
      <c r="AD16" t="n">
        <v>458081.9115070683</v>
      </c>
      <c r="AE16" t="n">
        <v>626767.8804716174</v>
      </c>
      <c r="AF16" t="n">
        <v>1.27418177119749e-06</v>
      </c>
      <c r="AG16" t="n">
        <v>17</v>
      </c>
      <c r="AH16" t="n">
        <v>566950.0336336507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5.3914</v>
      </c>
      <c r="E17" t="n">
        <v>18.55</v>
      </c>
      <c r="F17" t="n">
        <v>15.77</v>
      </c>
      <c r="G17" t="n">
        <v>94.63</v>
      </c>
      <c r="H17" t="n">
        <v>1.42</v>
      </c>
      <c r="I17" t="n">
        <v>10</v>
      </c>
      <c r="J17" t="n">
        <v>199.54</v>
      </c>
      <c r="K17" t="n">
        <v>52.44</v>
      </c>
      <c r="L17" t="n">
        <v>16</v>
      </c>
      <c r="M17" t="n">
        <v>8</v>
      </c>
      <c r="N17" t="n">
        <v>41.1</v>
      </c>
      <c r="O17" t="n">
        <v>24844.17</v>
      </c>
      <c r="P17" t="n">
        <v>200.54</v>
      </c>
      <c r="Q17" t="n">
        <v>198.04</v>
      </c>
      <c r="R17" t="n">
        <v>32.83</v>
      </c>
      <c r="S17" t="n">
        <v>21.27</v>
      </c>
      <c r="T17" t="n">
        <v>3054.13</v>
      </c>
      <c r="U17" t="n">
        <v>0.65</v>
      </c>
      <c r="V17" t="n">
        <v>0.77</v>
      </c>
      <c r="W17" t="n">
        <v>0.12</v>
      </c>
      <c r="X17" t="n">
        <v>0.18</v>
      </c>
      <c r="Y17" t="n">
        <v>0.5</v>
      </c>
      <c r="Z17" t="n">
        <v>10</v>
      </c>
      <c r="AA17" t="n">
        <v>455.9125464405386</v>
      </c>
      <c r="AB17" t="n">
        <v>623.7996594819593</v>
      </c>
      <c r="AC17" t="n">
        <v>564.2650954893212</v>
      </c>
      <c r="AD17" t="n">
        <v>455912.5464405386</v>
      </c>
      <c r="AE17" t="n">
        <v>623799.6594819593</v>
      </c>
      <c r="AF17" t="n">
        <v>1.279045150949403e-06</v>
      </c>
      <c r="AG17" t="n">
        <v>17</v>
      </c>
      <c r="AH17" t="n">
        <v>564265.0954893212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5.4038</v>
      </c>
      <c r="E18" t="n">
        <v>18.51</v>
      </c>
      <c r="F18" t="n">
        <v>15.73</v>
      </c>
      <c r="G18" t="n">
        <v>94.38</v>
      </c>
      <c r="H18" t="n">
        <v>1.5</v>
      </c>
      <c r="I18" t="n">
        <v>10</v>
      </c>
      <c r="J18" t="n">
        <v>201.11</v>
      </c>
      <c r="K18" t="n">
        <v>52.44</v>
      </c>
      <c r="L18" t="n">
        <v>17</v>
      </c>
      <c r="M18" t="n">
        <v>8</v>
      </c>
      <c r="N18" t="n">
        <v>41.67</v>
      </c>
      <c r="O18" t="n">
        <v>25037.53</v>
      </c>
      <c r="P18" t="n">
        <v>200.26</v>
      </c>
      <c r="Q18" t="n">
        <v>198.04</v>
      </c>
      <c r="R18" t="n">
        <v>31.37</v>
      </c>
      <c r="S18" t="n">
        <v>21.27</v>
      </c>
      <c r="T18" t="n">
        <v>2324.51</v>
      </c>
      <c r="U18" t="n">
        <v>0.68</v>
      </c>
      <c r="V18" t="n">
        <v>0.77</v>
      </c>
      <c r="W18" t="n">
        <v>0.12</v>
      </c>
      <c r="X18" t="n">
        <v>0.14</v>
      </c>
      <c r="Y18" t="n">
        <v>0.5</v>
      </c>
      <c r="Z18" t="n">
        <v>10</v>
      </c>
      <c r="AA18" t="n">
        <v>454.7984005767933</v>
      </c>
      <c r="AB18" t="n">
        <v>622.2752359585365</v>
      </c>
      <c r="AC18" t="n">
        <v>562.8861608074319</v>
      </c>
      <c r="AD18" t="n">
        <v>454798.4005767933</v>
      </c>
      <c r="AE18" t="n">
        <v>622275.2359585365</v>
      </c>
      <c r="AF18" t="n">
        <v>1.281986902604218e-06</v>
      </c>
      <c r="AG18" t="n">
        <v>17</v>
      </c>
      <c r="AH18" t="n">
        <v>562886.1608074319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5.4039</v>
      </c>
      <c r="E19" t="n">
        <v>18.5</v>
      </c>
      <c r="F19" t="n">
        <v>15.76</v>
      </c>
      <c r="G19" t="n">
        <v>105.1</v>
      </c>
      <c r="H19" t="n">
        <v>1.58</v>
      </c>
      <c r="I19" t="n">
        <v>9</v>
      </c>
      <c r="J19" t="n">
        <v>202.68</v>
      </c>
      <c r="K19" t="n">
        <v>52.44</v>
      </c>
      <c r="L19" t="n">
        <v>18</v>
      </c>
      <c r="M19" t="n">
        <v>7</v>
      </c>
      <c r="N19" t="n">
        <v>42.24</v>
      </c>
      <c r="O19" t="n">
        <v>25231.66</v>
      </c>
      <c r="P19" t="n">
        <v>199.65</v>
      </c>
      <c r="Q19" t="n">
        <v>198.04</v>
      </c>
      <c r="R19" t="n">
        <v>32.6</v>
      </c>
      <c r="S19" t="n">
        <v>21.27</v>
      </c>
      <c r="T19" t="n">
        <v>2943.67</v>
      </c>
      <c r="U19" t="n">
        <v>0.65</v>
      </c>
      <c r="V19" t="n">
        <v>0.77</v>
      </c>
      <c r="W19" t="n">
        <v>0.12</v>
      </c>
      <c r="X19" t="n">
        <v>0.17</v>
      </c>
      <c r="Y19" t="n">
        <v>0.5</v>
      </c>
      <c r="Z19" t="n">
        <v>10</v>
      </c>
      <c r="AA19" t="n">
        <v>454.3235880780765</v>
      </c>
      <c r="AB19" t="n">
        <v>621.6255765505431</v>
      </c>
      <c r="AC19" t="n">
        <v>562.2985039815347</v>
      </c>
      <c r="AD19" t="n">
        <v>454323.5880780765</v>
      </c>
      <c r="AE19" t="n">
        <v>621625.5765505431</v>
      </c>
      <c r="AF19" t="n">
        <v>1.282010626407886e-06</v>
      </c>
      <c r="AG19" t="n">
        <v>17</v>
      </c>
      <c r="AH19" t="n">
        <v>562298.5039815347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5.4042</v>
      </c>
      <c r="E20" t="n">
        <v>18.5</v>
      </c>
      <c r="F20" t="n">
        <v>15.76</v>
      </c>
      <c r="G20" t="n">
        <v>105.09</v>
      </c>
      <c r="H20" t="n">
        <v>1.65</v>
      </c>
      <c r="I20" t="n">
        <v>9</v>
      </c>
      <c r="J20" t="n">
        <v>204.26</v>
      </c>
      <c r="K20" t="n">
        <v>52.44</v>
      </c>
      <c r="L20" t="n">
        <v>19</v>
      </c>
      <c r="M20" t="n">
        <v>7</v>
      </c>
      <c r="N20" t="n">
        <v>42.82</v>
      </c>
      <c r="O20" t="n">
        <v>25426.72</v>
      </c>
      <c r="P20" t="n">
        <v>200.16</v>
      </c>
      <c r="Q20" t="n">
        <v>198.04</v>
      </c>
      <c r="R20" t="n">
        <v>32.59</v>
      </c>
      <c r="S20" t="n">
        <v>21.27</v>
      </c>
      <c r="T20" t="n">
        <v>2936.42</v>
      </c>
      <c r="U20" t="n">
        <v>0.65</v>
      </c>
      <c r="V20" t="n">
        <v>0.77</v>
      </c>
      <c r="W20" t="n">
        <v>0.12</v>
      </c>
      <c r="X20" t="n">
        <v>0.17</v>
      </c>
      <c r="Y20" t="n">
        <v>0.5</v>
      </c>
      <c r="Z20" t="n">
        <v>10</v>
      </c>
      <c r="AA20" t="n">
        <v>454.8217728433135</v>
      </c>
      <c r="AB20" t="n">
        <v>622.3072149247012</v>
      </c>
      <c r="AC20" t="n">
        <v>562.9150877459485</v>
      </c>
      <c r="AD20" t="n">
        <v>454821.7728433135</v>
      </c>
      <c r="AE20" t="n">
        <v>622307.2149247011</v>
      </c>
      <c r="AF20" t="n">
        <v>1.28208179781889e-06</v>
      </c>
      <c r="AG20" t="n">
        <v>17</v>
      </c>
      <c r="AH20" t="n">
        <v>562915.0877459486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5.4058</v>
      </c>
      <c r="E21" t="n">
        <v>18.5</v>
      </c>
      <c r="F21" t="n">
        <v>15.76</v>
      </c>
      <c r="G21" t="n">
        <v>105.05</v>
      </c>
      <c r="H21" t="n">
        <v>1.73</v>
      </c>
      <c r="I21" t="n">
        <v>9</v>
      </c>
      <c r="J21" t="n">
        <v>205.85</v>
      </c>
      <c r="K21" t="n">
        <v>52.44</v>
      </c>
      <c r="L21" t="n">
        <v>20</v>
      </c>
      <c r="M21" t="n">
        <v>7</v>
      </c>
      <c r="N21" t="n">
        <v>43.41</v>
      </c>
      <c r="O21" t="n">
        <v>25622.45</v>
      </c>
      <c r="P21" t="n">
        <v>199.14</v>
      </c>
      <c r="Q21" t="n">
        <v>198.04</v>
      </c>
      <c r="R21" t="n">
        <v>32.4</v>
      </c>
      <c r="S21" t="n">
        <v>21.27</v>
      </c>
      <c r="T21" t="n">
        <v>2843.5</v>
      </c>
      <c r="U21" t="n">
        <v>0.66</v>
      </c>
      <c r="V21" t="n">
        <v>0.77</v>
      </c>
      <c r="W21" t="n">
        <v>0.12</v>
      </c>
      <c r="X21" t="n">
        <v>0.16</v>
      </c>
      <c r="Y21" t="n">
        <v>0.5</v>
      </c>
      <c r="Z21" t="n">
        <v>10</v>
      </c>
      <c r="AA21" t="n">
        <v>453.7128081094206</v>
      </c>
      <c r="AB21" t="n">
        <v>620.7898804517176</v>
      </c>
      <c r="AC21" t="n">
        <v>561.5425655454743</v>
      </c>
      <c r="AD21" t="n">
        <v>453712.8081094206</v>
      </c>
      <c r="AE21" t="n">
        <v>620789.8804517176</v>
      </c>
      <c r="AF21" t="n">
        <v>1.282461378677576e-06</v>
      </c>
      <c r="AG21" t="n">
        <v>17</v>
      </c>
      <c r="AH21" t="n">
        <v>561542.5655454743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5.4336</v>
      </c>
      <c r="E22" t="n">
        <v>18.4</v>
      </c>
      <c r="F22" t="n">
        <v>15.7</v>
      </c>
      <c r="G22" t="n">
        <v>117.74</v>
      </c>
      <c r="H22" t="n">
        <v>1.8</v>
      </c>
      <c r="I22" t="n">
        <v>8</v>
      </c>
      <c r="J22" t="n">
        <v>207.45</v>
      </c>
      <c r="K22" t="n">
        <v>52.44</v>
      </c>
      <c r="L22" t="n">
        <v>21</v>
      </c>
      <c r="M22" t="n">
        <v>6</v>
      </c>
      <c r="N22" t="n">
        <v>44</v>
      </c>
      <c r="O22" t="n">
        <v>25818.99</v>
      </c>
      <c r="P22" t="n">
        <v>198.6</v>
      </c>
      <c r="Q22" t="n">
        <v>198.04</v>
      </c>
      <c r="R22" t="n">
        <v>30.39</v>
      </c>
      <c r="S22" t="n">
        <v>21.27</v>
      </c>
      <c r="T22" t="n">
        <v>1843.32</v>
      </c>
      <c r="U22" t="n">
        <v>0.7</v>
      </c>
      <c r="V22" t="n">
        <v>0.77</v>
      </c>
      <c r="W22" t="n">
        <v>0.12</v>
      </c>
      <c r="X22" t="n">
        <v>0.1</v>
      </c>
      <c r="Y22" t="n">
        <v>0.5</v>
      </c>
      <c r="Z22" t="n">
        <v>10</v>
      </c>
      <c r="AA22" t="n">
        <v>441.127008802884</v>
      </c>
      <c r="AB22" t="n">
        <v>603.5694345942363</v>
      </c>
      <c r="AC22" t="n">
        <v>545.9656148715834</v>
      </c>
      <c r="AD22" t="n">
        <v>441127.008802884</v>
      </c>
      <c r="AE22" t="n">
        <v>603569.4345942363</v>
      </c>
      <c r="AF22" t="n">
        <v>1.289056596097243e-06</v>
      </c>
      <c r="AG22" t="n">
        <v>16</v>
      </c>
      <c r="AH22" t="n">
        <v>545965.6148715834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5.4216</v>
      </c>
      <c r="E23" t="n">
        <v>18.44</v>
      </c>
      <c r="F23" t="n">
        <v>15.74</v>
      </c>
      <c r="G23" t="n">
        <v>118.05</v>
      </c>
      <c r="H23" t="n">
        <v>1.87</v>
      </c>
      <c r="I23" t="n">
        <v>8</v>
      </c>
      <c r="J23" t="n">
        <v>209.05</v>
      </c>
      <c r="K23" t="n">
        <v>52.44</v>
      </c>
      <c r="L23" t="n">
        <v>22</v>
      </c>
      <c r="M23" t="n">
        <v>6</v>
      </c>
      <c r="N23" t="n">
        <v>44.6</v>
      </c>
      <c r="O23" t="n">
        <v>26016.35</v>
      </c>
      <c r="P23" t="n">
        <v>198.96</v>
      </c>
      <c r="Q23" t="n">
        <v>198.05</v>
      </c>
      <c r="R23" t="n">
        <v>31.86</v>
      </c>
      <c r="S23" t="n">
        <v>21.27</v>
      </c>
      <c r="T23" t="n">
        <v>2575.63</v>
      </c>
      <c r="U23" t="n">
        <v>0.67</v>
      </c>
      <c r="V23" t="n">
        <v>0.77</v>
      </c>
      <c r="W23" t="n">
        <v>0.12</v>
      </c>
      <c r="X23" t="n">
        <v>0.15</v>
      </c>
      <c r="Y23" t="n">
        <v>0.5</v>
      </c>
      <c r="Z23" t="n">
        <v>10</v>
      </c>
      <c r="AA23" t="n">
        <v>452.6304767803077</v>
      </c>
      <c r="AB23" t="n">
        <v>619.3089869781369</v>
      </c>
      <c r="AC23" t="n">
        <v>560.2030064665652</v>
      </c>
      <c r="AD23" t="n">
        <v>452630.4767803077</v>
      </c>
      <c r="AE23" t="n">
        <v>619308.9869781369</v>
      </c>
      <c r="AF23" t="n">
        <v>1.286209739657099e-06</v>
      </c>
      <c r="AG23" t="n">
        <v>17</v>
      </c>
      <c r="AH23" t="n">
        <v>560203.0064665652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5.4206</v>
      </c>
      <c r="E24" t="n">
        <v>18.45</v>
      </c>
      <c r="F24" t="n">
        <v>15.74</v>
      </c>
      <c r="G24" t="n">
        <v>118.07</v>
      </c>
      <c r="H24" t="n">
        <v>1.94</v>
      </c>
      <c r="I24" t="n">
        <v>8</v>
      </c>
      <c r="J24" t="n">
        <v>210.65</v>
      </c>
      <c r="K24" t="n">
        <v>52.44</v>
      </c>
      <c r="L24" t="n">
        <v>23</v>
      </c>
      <c r="M24" t="n">
        <v>6</v>
      </c>
      <c r="N24" t="n">
        <v>45.21</v>
      </c>
      <c r="O24" t="n">
        <v>26214.54</v>
      </c>
      <c r="P24" t="n">
        <v>198.15</v>
      </c>
      <c r="Q24" t="n">
        <v>198.04</v>
      </c>
      <c r="R24" t="n">
        <v>31.94</v>
      </c>
      <c r="S24" t="n">
        <v>21.27</v>
      </c>
      <c r="T24" t="n">
        <v>2617.87</v>
      </c>
      <c r="U24" t="n">
        <v>0.67</v>
      </c>
      <c r="V24" t="n">
        <v>0.77</v>
      </c>
      <c r="W24" t="n">
        <v>0.12</v>
      </c>
      <c r="X24" t="n">
        <v>0.15</v>
      </c>
      <c r="Y24" t="n">
        <v>0.5</v>
      </c>
      <c r="Z24" t="n">
        <v>10</v>
      </c>
      <c r="AA24" t="n">
        <v>451.868079564559</v>
      </c>
      <c r="AB24" t="n">
        <v>618.2658414729584</v>
      </c>
      <c r="AC24" t="n">
        <v>559.259417304337</v>
      </c>
      <c r="AD24" t="n">
        <v>451868.079564559</v>
      </c>
      <c r="AE24" t="n">
        <v>618265.8414729584</v>
      </c>
      <c r="AF24" t="n">
        <v>1.28597250162042e-06</v>
      </c>
      <c r="AG24" t="n">
        <v>17</v>
      </c>
      <c r="AH24" t="n">
        <v>559259.417304337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5.4395</v>
      </c>
      <c r="E25" t="n">
        <v>18.38</v>
      </c>
      <c r="F25" t="n">
        <v>15.71</v>
      </c>
      <c r="G25" t="n">
        <v>134.7</v>
      </c>
      <c r="H25" t="n">
        <v>2.01</v>
      </c>
      <c r="I25" t="n">
        <v>7</v>
      </c>
      <c r="J25" t="n">
        <v>212.27</v>
      </c>
      <c r="K25" t="n">
        <v>52.44</v>
      </c>
      <c r="L25" t="n">
        <v>24</v>
      </c>
      <c r="M25" t="n">
        <v>5</v>
      </c>
      <c r="N25" t="n">
        <v>45.82</v>
      </c>
      <c r="O25" t="n">
        <v>26413.56</v>
      </c>
      <c r="P25" t="n">
        <v>197.26</v>
      </c>
      <c r="Q25" t="n">
        <v>198.04</v>
      </c>
      <c r="R25" t="n">
        <v>31.04</v>
      </c>
      <c r="S25" t="n">
        <v>21.27</v>
      </c>
      <c r="T25" t="n">
        <v>2171.54</v>
      </c>
      <c r="U25" t="n">
        <v>0.6899999999999999</v>
      </c>
      <c r="V25" t="n">
        <v>0.77</v>
      </c>
      <c r="W25" t="n">
        <v>0.12</v>
      </c>
      <c r="X25" t="n">
        <v>0.12</v>
      </c>
      <c r="Y25" t="n">
        <v>0.5</v>
      </c>
      <c r="Z25" t="n">
        <v>10</v>
      </c>
      <c r="AA25" t="n">
        <v>439.536906935357</v>
      </c>
      <c r="AB25" t="n">
        <v>601.3937870687423</v>
      </c>
      <c r="AC25" t="n">
        <v>543.9976080923822</v>
      </c>
      <c r="AD25" t="n">
        <v>439536.906935357</v>
      </c>
      <c r="AE25" t="n">
        <v>601393.7870687423</v>
      </c>
      <c r="AF25" t="n">
        <v>1.290456300513647e-06</v>
      </c>
      <c r="AG25" t="n">
        <v>16</v>
      </c>
      <c r="AH25" t="n">
        <v>543997.6080923822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5.4483</v>
      </c>
      <c r="E26" t="n">
        <v>18.35</v>
      </c>
      <c r="F26" t="n">
        <v>15.69</v>
      </c>
      <c r="G26" t="n">
        <v>134.44</v>
      </c>
      <c r="H26" t="n">
        <v>2.08</v>
      </c>
      <c r="I26" t="n">
        <v>7</v>
      </c>
      <c r="J26" t="n">
        <v>213.89</v>
      </c>
      <c r="K26" t="n">
        <v>52.44</v>
      </c>
      <c r="L26" t="n">
        <v>25</v>
      </c>
      <c r="M26" t="n">
        <v>5</v>
      </c>
      <c r="N26" t="n">
        <v>46.44</v>
      </c>
      <c r="O26" t="n">
        <v>26613.43</v>
      </c>
      <c r="P26" t="n">
        <v>197.31</v>
      </c>
      <c r="Q26" t="n">
        <v>198.04</v>
      </c>
      <c r="R26" t="n">
        <v>30.03</v>
      </c>
      <c r="S26" t="n">
        <v>21.27</v>
      </c>
      <c r="T26" t="n">
        <v>1668.08</v>
      </c>
      <c r="U26" t="n">
        <v>0.71</v>
      </c>
      <c r="V26" t="n">
        <v>0.77</v>
      </c>
      <c r="W26" t="n">
        <v>0.12</v>
      </c>
      <c r="X26" t="n">
        <v>0.09</v>
      </c>
      <c r="Y26" t="n">
        <v>0.5</v>
      </c>
      <c r="Z26" t="n">
        <v>10</v>
      </c>
      <c r="AA26" t="n">
        <v>439.0509463280484</v>
      </c>
      <c r="AB26" t="n">
        <v>600.7288743267537</v>
      </c>
      <c r="AC26" t="n">
        <v>543.3961536892782</v>
      </c>
      <c r="AD26" t="n">
        <v>439050.9463280484</v>
      </c>
      <c r="AE26" t="n">
        <v>600728.8743267538</v>
      </c>
      <c r="AF26" t="n">
        <v>1.292543995236419e-06</v>
      </c>
      <c r="AG26" t="n">
        <v>16</v>
      </c>
      <c r="AH26" t="n">
        <v>543396.1536892782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5.4387</v>
      </c>
      <c r="E27" t="n">
        <v>18.39</v>
      </c>
      <c r="F27" t="n">
        <v>15.72</v>
      </c>
      <c r="G27" t="n">
        <v>134.72</v>
      </c>
      <c r="H27" t="n">
        <v>2.14</v>
      </c>
      <c r="I27" t="n">
        <v>7</v>
      </c>
      <c r="J27" t="n">
        <v>215.51</v>
      </c>
      <c r="K27" t="n">
        <v>52.44</v>
      </c>
      <c r="L27" t="n">
        <v>26</v>
      </c>
      <c r="M27" t="n">
        <v>5</v>
      </c>
      <c r="N27" t="n">
        <v>47.07</v>
      </c>
      <c r="O27" t="n">
        <v>26814.17</v>
      </c>
      <c r="P27" t="n">
        <v>197.74</v>
      </c>
      <c r="Q27" t="n">
        <v>198.04</v>
      </c>
      <c r="R27" t="n">
        <v>31.11</v>
      </c>
      <c r="S27" t="n">
        <v>21.27</v>
      </c>
      <c r="T27" t="n">
        <v>2208.37</v>
      </c>
      <c r="U27" t="n">
        <v>0.68</v>
      </c>
      <c r="V27" t="n">
        <v>0.77</v>
      </c>
      <c r="W27" t="n">
        <v>0.12</v>
      </c>
      <c r="X27" t="n">
        <v>0.12</v>
      </c>
      <c r="Y27" t="n">
        <v>0.5</v>
      </c>
      <c r="Z27" t="n">
        <v>10</v>
      </c>
      <c r="AA27" t="n">
        <v>440.1051880576068</v>
      </c>
      <c r="AB27" t="n">
        <v>602.1713343709982</v>
      </c>
      <c r="AC27" t="n">
        <v>544.7009473714053</v>
      </c>
      <c r="AD27" t="n">
        <v>440105.1880576068</v>
      </c>
      <c r="AE27" t="n">
        <v>602171.3343709982</v>
      </c>
      <c r="AF27" t="n">
        <v>1.290266510084304e-06</v>
      </c>
      <c r="AG27" t="n">
        <v>16</v>
      </c>
      <c r="AH27" t="n">
        <v>544700.9473714053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5.4358</v>
      </c>
      <c r="E28" t="n">
        <v>18.4</v>
      </c>
      <c r="F28" t="n">
        <v>15.73</v>
      </c>
      <c r="G28" t="n">
        <v>134.8</v>
      </c>
      <c r="H28" t="n">
        <v>2.21</v>
      </c>
      <c r="I28" t="n">
        <v>7</v>
      </c>
      <c r="J28" t="n">
        <v>217.15</v>
      </c>
      <c r="K28" t="n">
        <v>52.44</v>
      </c>
      <c r="L28" t="n">
        <v>27</v>
      </c>
      <c r="M28" t="n">
        <v>5</v>
      </c>
      <c r="N28" t="n">
        <v>47.71</v>
      </c>
      <c r="O28" t="n">
        <v>27015.77</v>
      </c>
      <c r="P28" t="n">
        <v>197.06</v>
      </c>
      <c r="Q28" t="n">
        <v>198.04</v>
      </c>
      <c r="R28" t="n">
        <v>31.43</v>
      </c>
      <c r="S28" t="n">
        <v>21.27</v>
      </c>
      <c r="T28" t="n">
        <v>2369.38</v>
      </c>
      <c r="U28" t="n">
        <v>0.68</v>
      </c>
      <c r="V28" t="n">
        <v>0.77</v>
      </c>
      <c r="W28" t="n">
        <v>0.12</v>
      </c>
      <c r="X28" t="n">
        <v>0.13</v>
      </c>
      <c r="Y28" t="n">
        <v>0.5</v>
      </c>
      <c r="Z28" t="n">
        <v>10</v>
      </c>
      <c r="AA28" t="n">
        <v>439.6180686560144</v>
      </c>
      <c r="AB28" t="n">
        <v>601.5048361155483</v>
      </c>
      <c r="AC28" t="n">
        <v>544.0980587740193</v>
      </c>
      <c r="AD28" t="n">
        <v>439618.0686560145</v>
      </c>
      <c r="AE28" t="n">
        <v>601504.8361155483</v>
      </c>
      <c r="AF28" t="n">
        <v>1.289578519777936e-06</v>
      </c>
      <c r="AG28" t="n">
        <v>16</v>
      </c>
      <c r="AH28" t="n">
        <v>544098.0587740192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5.4562</v>
      </c>
      <c r="E29" t="n">
        <v>18.33</v>
      </c>
      <c r="F29" t="n">
        <v>15.69</v>
      </c>
      <c r="G29" t="n">
        <v>156.94</v>
      </c>
      <c r="H29" t="n">
        <v>2.27</v>
      </c>
      <c r="I29" t="n">
        <v>6</v>
      </c>
      <c r="J29" t="n">
        <v>218.79</v>
      </c>
      <c r="K29" t="n">
        <v>52.44</v>
      </c>
      <c r="L29" t="n">
        <v>28</v>
      </c>
      <c r="M29" t="n">
        <v>4</v>
      </c>
      <c r="N29" t="n">
        <v>48.35</v>
      </c>
      <c r="O29" t="n">
        <v>27218.26</v>
      </c>
      <c r="P29" t="n">
        <v>195.54</v>
      </c>
      <c r="Q29" t="n">
        <v>198.04</v>
      </c>
      <c r="R29" t="n">
        <v>30.38</v>
      </c>
      <c r="S29" t="n">
        <v>21.27</v>
      </c>
      <c r="T29" t="n">
        <v>1847.21</v>
      </c>
      <c r="U29" t="n">
        <v>0.7</v>
      </c>
      <c r="V29" t="n">
        <v>0.77</v>
      </c>
      <c r="W29" t="n">
        <v>0.12</v>
      </c>
      <c r="X29" t="n">
        <v>0.1</v>
      </c>
      <c r="Y29" t="n">
        <v>0.5</v>
      </c>
      <c r="Z29" t="n">
        <v>10</v>
      </c>
      <c r="AA29" t="n">
        <v>436.8915948126701</v>
      </c>
      <c r="AB29" t="n">
        <v>597.7743543195477</v>
      </c>
      <c r="AC29" t="n">
        <v>540.7236089248649</v>
      </c>
      <c r="AD29" t="n">
        <v>436891.5948126701</v>
      </c>
      <c r="AE29" t="n">
        <v>597774.3543195477</v>
      </c>
      <c r="AF29" t="n">
        <v>1.294418175726181e-06</v>
      </c>
      <c r="AG29" t="n">
        <v>16</v>
      </c>
      <c r="AH29" t="n">
        <v>540723.6089248649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5.4636</v>
      </c>
      <c r="E30" t="n">
        <v>18.3</v>
      </c>
      <c r="F30" t="n">
        <v>15.67</v>
      </c>
      <c r="G30" t="n">
        <v>156.69</v>
      </c>
      <c r="H30" t="n">
        <v>2.34</v>
      </c>
      <c r="I30" t="n">
        <v>6</v>
      </c>
      <c r="J30" t="n">
        <v>220.44</v>
      </c>
      <c r="K30" t="n">
        <v>52.44</v>
      </c>
      <c r="L30" t="n">
        <v>29</v>
      </c>
      <c r="M30" t="n">
        <v>4</v>
      </c>
      <c r="N30" t="n">
        <v>49</v>
      </c>
      <c r="O30" t="n">
        <v>27421.64</v>
      </c>
      <c r="P30" t="n">
        <v>195.84</v>
      </c>
      <c r="Q30" t="n">
        <v>198.05</v>
      </c>
      <c r="R30" t="n">
        <v>29.57</v>
      </c>
      <c r="S30" t="n">
        <v>21.27</v>
      </c>
      <c r="T30" t="n">
        <v>1440.73</v>
      </c>
      <c r="U30" t="n">
        <v>0.72</v>
      </c>
      <c r="V30" t="n">
        <v>0.77</v>
      </c>
      <c r="W30" t="n">
        <v>0.12</v>
      </c>
      <c r="X30" t="n">
        <v>0.07000000000000001</v>
      </c>
      <c r="Y30" t="n">
        <v>0.5</v>
      </c>
      <c r="Z30" t="n">
        <v>10</v>
      </c>
      <c r="AA30" t="n">
        <v>436.7294353575652</v>
      </c>
      <c r="AB30" t="n">
        <v>597.5524805991029</v>
      </c>
      <c r="AC30" t="n">
        <v>540.5229105208975</v>
      </c>
      <c r="AD30" t="n">
        <v>436729.4353575652</v>
      </c>
      <c r="AE30" t="n">
        <v>597552.4805991029</v>
      </c>
      <c r="AF30" t="n">
        <v>1.296173737197603e-06</v>
      </c>
      <c r="AG30" t="n">
        <v>16</v>
      </c>
      <c r="AH30" t="n">
        <v>540522.9105208976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5.4557</v>
      </c>
      <c r="E31" t="n">
        <v>18.33</v>
      </c>
      <c r="F31" t="n">
        <v>15.7</v>
      </c>
      <c r="G31" t="n">
        <v>156.96</v>
      </c>
      <c r="H31" t="n">
        <v>2.4</v>
      </c>
      <c r="I31" t="n">
        <v>6</v>
      </c>
      <c r="J31" t="n">
        <v>222.1</v>
      </c>
      <c r="K31" t="n">
        <v>52.44</v>
      </c>
      <c r="L31" t="n">
        <v>30</v>
      </c>
      <c r="M31" t="n">
        <v>4</v>
      </c>
      <c r="N31" t="n">
        <v>49.65</v>
      </c>
      <c r="O31" t="n">
        <v>27625.93</v>
      </c>
      <c r="P31" t="n">
        <v>196.5</v>
      </c>
      <c r="Q31" t="n">
        <v>198.04</v>
      </c>
      <c r="R31" t="n">
        <v>30.41</v>
      </c>
      <c r="S31" t="n">
        <v>21.27</v>
      </c>
      <c r="T31" t="n">
        <v>1861.18</v>
      </c>
      <c r="U31" t="n">
        <v>0.7</v>
      </c>
      <c r="V31" t="n">
        <v>0.77</v>
      </c>
      <c r="W31" t="n">
        <v>0.12</v>
      </c>
      <c r="X31" t="n">
        <v>0.1</v>
      </c>
      <c r="Y31" t="n">
        <v>0.5</v>
      </c>
      <c r="Z31" t="n">
        <v>10</v>
      </c>
      <c r="AA31" t="n">
        <v>437.9216647062793</v>
      </c>
      <c r="AB31" t="n">
        <v>599.1837413914604</v>
      </c>
      <c r="AC31" t="n">
        <v>541.9984860727214</v>
      </c>
      <c r="AD31" t="n">
        <v>437921.6647062793</v>
      </c>
      <c r="AE31" t="n">
        <v>599183.7413914604</v>
      </c>
      <c r="AF31" t="n">
        <v>1.294299556707841e-06</v>
      </c>
      <c r="AG31" t="n">
        <v>16</v>
      </c>
      <c r="AH31" t="n">
        <v>541998.4860727214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5.454</v>
      </c>
      <c r="E32" t="n">
        <v>18.34</v>
      </c>
      <c r="F32" t="n">
        <v>15.7</v>
      </c>
      <c r="G32" t="n">
        <v>157.01</v>
      </c>
      <c r="H32" t="n">
        <v>2.46</v>
      </c>
      <c r="I32" t="n">
        <v>6</v>
      </c>
      <c r="J32" t="n">
        <v>223.76</v>
      </c>
      <c r="K32" t="n">
        <v>52.44</v>
      </c>
      <c r="L32" t="n">
        <v>31</v>
      </c>
      <c r="M32" t="n">
        <v>4</v>
      </c>
      <c r="N32" t="n">
        <v>50.32</v>
      </c>
      <c r="O32" t="n">
        <v>27831.27</v>
      </c>
      <c r="P32" t="n">
        <v>197.05</v>
      </c>
      <c r="Q32" t="n">
        <v>198.04</v>
      </c>
      <c r="R32" t="n">
        <v>30.62</v>
      </c>
      <c r="S32" t="n">
        <v>21.27</v>
      </c>
      <c r="T32" t="n">
        <v>1970.42</v>
      </c>
      <c r="U32" t="n">
        <v>0.6899999999999999</v>
      </c>
      <c r="V32" t="n">
        <v>0.77</v>
      </c>
      <c r="W32" t="n">
        <v>0.12</v>
      </c>
      <c r="X32" t="n">
        <v>0.11</v>
      </c>
      <c r="Y32" t="n">
        <v>0.5</v>
      </c>
      <c r="Z32" t="n">
        <v>10</v>
      </c>
      <c r="AA32" t="n">
        <v>438.5549112782584</v>
      </c>
      <c r="AB32" t="n">
        <v>600.0501772881092</v>
      </c>
      <c r="AC32" t="n">
        <v>542.7822305434445</v>
      </c>
      <c r="AD32" t="n">
        <v>438554.9112782584</v>
      </c>
      <c r="AE32" t="n">
        <v>600050.1772881092</v>
      </c>
      <c r="AF32" t="n">
        <v>1.293896252045488e-06</v>
      </c>
      <c r="AG32" t="n">
        <v>16</v>
      </c>
      <c r="AH32" t="n">
        <v>542782.2305434445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5.4536</v>
      </c>
      <c r="E33" t="n">
        <v>18.34</v>
      </c>
      <c r="F33" t="n">
        <v>15.7</v>
      </c>
      <c r="G33" t="n">
        <v>157.03</v>
      </c>
      <c r="H33" t="n">
        <v>2.52</v>
      </c>
      <c r="I33" t="n">
        <v>6</v>
      </c>
      <c r="J33" t="n">
        <v>225.43</v>
      </c>
      <c r="K33" t="n">
        <v>52.44</v>
      </c>
      <c r="L33" t="n">
        <v>32</v>
      </c>
      <c r="M33" t="n">
        <v>4</v>
      </c>
      <c r="N33" t="n">
        <v>50.99</v>
      </c>
      <c r="O33" t="n">
        <v>28037.42</v>
      </c>
      <c r="P33" t="n">
        <v>196.5</v>
      </c>
      <c r="Q33" t="n">
        <v>198.04</v>
      </c>
      <c r="R33" t="n">
        <v>30.64</v>
      </c>
      <c r="S33" t="n">
        <v>21.27</v>
      </c>
      <c r="T33" t="n">
        <v>1980.03</v>
      </c>
      <c r="U33" t="n">
        <v>0.6899999999999999</v>
      </c>
      <c r="V33" t="n">
        <v>0.77</v>
      </c>
      <c r="W33" t="n">
        <v>0.12</v>
      </c>
      <c r="X33" t="n">
        <v>0.11</v>
      </c>
      <c r="Y33" t="n">
        <v>0.5</v>
      </c>
      <c r="Z33" t="n">
        <v>10</v>
      </c>
      <c r="AA33" t="n">
        <v>438.0260063761818</v>
      </c>
      <c r="AB33" t="n">
        <v>599.3265062674507</v>
      </c>
      <c r="AC33" t="n">
        <v>542.1276256693189</v>
      </c>
      <c r="AD33" t="n">
        <v>438026.0063761818</v>
      </c>
      <c r="AE33" t="n">
        <v>599326.5062674506</v>
      </c>
      <c r="AF33" t="n">
        <v>1.293801356830816e-06</v>
      </c>
      <c r="AG33" t="n">
        <v>16</v>
      </c>
      <c r="AH33" t="n">
        <v>542127.6256693189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5.4612</v>
      </c>
      <c r="E34" t="n">
        <v>18.31</v>
      </c>
      <c r="F34" t="n">
        <v>15.68</v>
      </c>
      <c r="G34" t="n">
        <v>156.77</v>
      </c>
      <c r="H34" t="n">
        <v>2.58</v>
      </c>
      <c r="I34" t="n">
        <v>6</v>
      </c>
      <c r="J34" t="n">
        <v>227.11</v>
      </c>
      <c r="K34" t="n">
        <v>52.44</v>
      </c>
      <c r="L34" t="n">
        <v>33</v>
      </c>
      <c r="M34" t="n">
        <v>4</v>
      </c>
      <c r="N34" t="n">
        <v>51.67</v>
      </c>
      <c r="O34" t="n">
        <v>28244.51</v>
      </c>
      <c r="P34" t="n">
        <v>195.78</v>
      </c>
      <c r="Q34" t="n">
        <v>198.04</v>
      </c>
      <c r="R34" t="n">
        <v>29.76</v>
      </c>
      <c r="S34" t="n">
        <v>21.27</v>
      </c>
      <c r="T34" t="n">
        <v>1535.88</v>
      </c>
      <c r="U34" t="n">
        <v>0.71</v>
      </c>
      <c r="V34" t="n">
        <v>0.77</v>
      </c>
      <c r="W34" t="n">
        <v>0.12</v>
      </c>
      <c r="X34" t="n">
        <v>0.08</v>
      </c>
      <c r="Y34" t="n">
        <v>0.5</v>
      </c>
      <c r="Z34" t="n">
        <v>10</v>
      </c>
      <c r="AA34" t="n">
        <v>436.8359049844127</v>
      </c>
      <c r="AB34" t="n">
        <v>597.6981570396641</v>
      </c>
      <c r="AC34" t="n">
        <v>540.6546838064298</v>
      </c>
      <c r="AD34" t="n">
        <v>436835.9049844127</v>
      </c>
      <c r="AE34" t="n">
        <v>597698.1570396641</v>
      </c>
      <c r="AF34" t="n">
        <v>1.295604365909574e-06</v>
      </c>
      <c r="AG34" t="n">
        <v>16</v>
      </c>
      <c r="AH34" t="n">
        <v>540654.6838064298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5.4544</v>
      </c>
      <c r="E35" t="n">
        <v>18.33</v>
      </c>
      <c r="F35" t="n">
        <v>15.7</v>
      </c>
      <c r="G35" t="n">
        <v>157</v>
      </c>
      <c r="H35" t="n">
        <v>2.64</v>
      </c>
      <c r="I35" t="n">
        <v>6</v>
      </c>
      <c r="J35" t="n">
        <v>228.8</v>
      </c>
      <c r="K35" t="n">
        <v>52.44</v>
      </c>
      <c r="L35" t="n">
        <v>34</v>
      </c>
      <c r="M35" t="n">
        <v>4</v>
      </c>
      <c r="N35" t="n">
        <v>52.36</v>
      </c>
      <c r="O35" t="n">
        <v>28452.56</v>
      </c>
      <c r="P35" t="n">
        <v>195.12</v>
      </c>
      <c r="Q35" t="n">
        <v>198.04</v>
      </c>
      <c r="R35" t="n">
        <v>30.61</v>
      </c>
      <c r="S35" t="n">
        <v>21.27</v>
      </c>
      <c r="T35" t="n">
        <v>1962.7</v>
      </c>
      <c r="U35" t="n">
        <v>0.6899999999999999</v>
      </c>
      <c r="V35" t="n">
        <v>0.77</v>
      </c>
      <c r="W35" t="n">
        <v>0.12</v>
      </c>
      <c r="X35" t="n">
        <v>0.11</v>
      </c>
      <c r="Y35" t="n">
        <v>0.5</v>
      </c>
      <c r="Z35" t="n">
        <v>10</v>
      </c>
      <c r="AA35" t="n">
        <v>436.6093954612862</v>
      </c>
      <c r="AB35" t="n">
        <v>597.3882367172275</v>
      </c>
      <c r="AC35" t="n">
        <v>540.3743418445907</v>
      </c>
      <c r="AD35" t="n">
        <v>436609.3954612862</v>
      </c>
      <c r="AE35" t="n">
        <v>597388.2367172275</v>
      </c>
      <c r="AF35" t="n">
        <v>1.293991147260159e-06</v>
      </c>
      <c r="AG35" t="n">
        <v>16</v>
      </c>
      <c r="AH35" t="n">
        <v>540374.3418445907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5.4702</v>
      </c>
      <c r="E36" t="n">
        <v>18.28</v>
      </c>
      <c r="F36" t="n">
        <v>15.68</v>
      </c>
      <c r="G36" t="n">
        <v>188.19</v>
      </c>
      <c r="H36" t="n">
        <v>2.7</v>
      </c>
      <c r="I36" t="n">
        <v>5</v>
      </c>
      <c r="J36" t="n">
        <v>230.49</v>
      </c>
      <c r="K36" t="n">
        <v>52.44</v>
      </c>
      <c r="L36" t="n">
        <v>35</v>
      </c>
      <c r="M36" t="n">
        <v>3</v>
      </c>
      <c r="N36" t="n">
        <v>53.05</v>
      </c>
      <c r="O36" t="n">
        <v>28661.58</v>
      </c>
      <c r="P36" t="n">
        <v>193.91</v>
      </c>
      <c r="Q36" t="n">
        <v>198.04</v>
      </c>
      <c r="R36" t="n">
        <v>29.98</v>
      </c>
      <c r="S36" t="n">
        <v>21.27</v>
      </c>
      <c r="T36" t="n">
        <v>1652.66</v>
      </c>
      <c r="U36" t="n">
        <v>0.71</v>
      </c>
      <c r="V36" t="n">
        <v>0.77</v>
      </c>
      <c r="W36" t="n">
        <v>0.12</v>
      </c>
      <c r="X36" t="n">
        <v>0.09</v>
      </c>
      <c r="Y36" t="n">
        <v>0.5</v>
      </c>
      <c r="Z36" t="n">
        <v>10</v>
      </c>
      <c r="AA36" t="n">
        <v>434.5315241911164</v>
      </c>
      <c r="AB36" t="n">
        <v>594.5452015761706</v>
      </c>
      <c r="AC36" t="n">
        <v>537.8026419871715</v>
      </c>
      <c r="AD36" t="n">
        <v>434531.5241911164</v>
      </c>
      <c r="AE36" t="n">
        <v>594545.2015761706</v>
      </c>
      <c r="AF36" t="n">
        <v>1.297739508239682e-06</v>
      </c>
      <c r="AG36" t="n">
        <v>16</v>
      </c>
      <c r="AH36" t="n">
        <v>537802.6419871715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5.472</v>
      </c>
      <c r="E37" t="n">
        <v>18.27</v>
      </c>
      <c r="F37" t="n">
        <v>15.68</v>
      </c>
      <c r="G37" t="n">
        <v>188.12</v>
      </c>
      <c r="H37" t="n">
        <v>2.76</v>
      </c>
      <c r="I37" t="n">
        <v>5</v>
      </c>
      <c r="J37" t="n">
        <v>232.2</v>
      </c>
      <c r="K37" t="n">
        <v>52.44</v>
      </c>
      <c r="L37" t="n">
        <v>36</v>
      </c>
      <c r="M37" t="n">
        <v>3</v>
      </c>
      <c r="N37" t="n">
        <v>53.75</v>
      </c>
      <c r="O37" t="n">
        <v>28871.58</v>
      </c>
      <c r="P37" t="n">
        <v>194.78</v>
      </c>
      <c r="Q37" t="n">
        <v>198.04</v>
      </c>
      <c r="R37" t="n">
        <v>29.85</v>
      </c>
      <c r="S37" t="n">
        <v>21.27</v>
      </c>
      <c r="T37" t="n">
        <v>1586.14</v>
      </c>
      <c r="U37" t="n">
        <v>0.71</v>
      </c>
      <c r="V37" t="n">
        <v>0.77</v>
      </c>
      <c r="W37" t="n">
        <v>0.12</v>
      </c>
      <c r="X37" t="n">
        <v>0.08</v>
      </c>
      <c r="Y37" t="n">
        <v>0.5</v>
      </c>
      <c r="Z37" t="n">
        <v>10</v>
      </c>
      <c r="AA37" t="n">
        <v>435.3087280616624</v>
      </c>
      <c r="AB37" t="n">
        <v>595.6086061996663</v>
      </c>
      <c r="AC37" t="n">
        <v>538.7645567658984</v>
      </c>
      <c r="AD37" t="n">
        <v>435308.7280616623</v>
      </c>
      <c r="AE37" t="n">
        <v>595608.6061996663</v>
      </c>
      <c r="AF37" t="n">
        <v>1.298166536705704e-06</v>
      </c>
      <c r="AG37" t="n">
        <v>16</v>
      </c>
      <c r="AH37" t="n">
        <v>538764.5567658984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5.4784</v>
      </c>
      <c r="E38" t="n">
        <v>18.25</v>
      </c>
      <c r="F38" t="n">
        <v>15.66</v>
      </c>
      <c r="G38" t="n">
        <v>187.86</v>
      </c>
      <c r="H38" t="n">
        <v>2.81</v>
      </c>
      <c r="I38" t="n">
        <v>5</v>
      </c>
      <c r="J38" t="n">
        <v>233.91</v>
      </c>
      <c r="K38" t="n">
        <v>52.44</v>
      </c>
      <c r="L38" t="n">
        <v>37</v>
      </c>
      <c r="M38" t="n">
        <v>3</v>
      </c>
      <c r="N38" t="n">
        <v>54.46</v>
      </c>
      <c r="O38" t="n">
        <v>29082.59</v>
      </c>
      <c r="P38" t="n">
        <v>195</v>
      </c>
      <c r="Q38" t="n">
        <v>198.04</v>
      </c>
      <c r="R38" t="n">
        <v>29.16</v>
      </c>
      <c r="S38" t="n">
        <v>21.27</v>
      </c>
      <c r="T38" t="n">
        <v>1244.55</v>
      </c>
      <c r="U38" t="n">
        <v>0.73</v>
      </c>
      <c r="V38" t="n">
        <v>0.77</v>
      </c>
      <c r="W38" t="n">
        <v>0.11</v>
      </c>
      <c r="X38" t="n">
        <v>0.06</v>
      </c>
      <c r="Y38" t="n">
        <v>0.5</v>
      </c>
      <c r="Z38" t="n">
        <v>10</v>
      </c>
      <c r="AA38" t="n">
        <v>435.1186615351456</v>
      </c>
      <c r="AB38" t="n">
        <v>595.3485487929428</v>
      </c>
      <c r="AC38" t="n">
        <v>538.5293188730798</v>
      </c>
      <c r="AD38" t="n">
        <v>435118.6615351457</v>
      </c>
      <c r="AE38" t="n">
        <v>595348.5487929428</v>
      </c>
      <c r="AF38" t="n">
        <v>1.299684860140447e-06</v>
      </c>
      <c r="AG38" t="n">
        <v>16</v>
      </c>
      <c r="AH38" t="n">
        <v>538529.3188730797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5.4714</v>
      </c>
      <c r="E39" t="n">
        <v>18.28</v>
      </c>
      <c r="F39" t="n">
        <v>15.68</v>
      </c>
      <c r="G39" t="n">
        <v>188.14</v>
      </c>
      <c r="H39" t="n">
        <v>2.87</v>
      </c>
      <c r="I39" t="n">
        <v>5</v>
      </c>
      <c r="J39" t="n">
        <v>235.63</v>
      </c>
      <c r="K39" t="n">
        <v>52.44</v>
      </c>
      <c r="L39" t="n">
        <v>38</v>
      </c>
      <c r="M39" t="n">
        <v>3</v>
      </c>
      <c r="N39" t="n">
        <v>55.18</v>
      </c>
      <c r="O39" t="n">
        <v>29294.6</v>
      </c>
      <c r="P39" t="n">
        <v>195.98</v>
      </c>
      <c r="Q39" t="n">
        <v>198.04</v>
      </c>
      <c r="R39" t="n">
        <v>29.91</v>
      </c>
      <c r="S39" t="n">
        <v>21.27</v>
      </c>
      <c r="T39" t="n">
        <v>1618.08</v>
      </c>
      <c r="U39" t="n">
        <v>0.71</v>
      </c>
      <c r="V39" t="n">
        <v>0.77</v>
      </c>
      <c r="W39" t="n">
        <v>0.12</v>
      </c>
      <c r="X39" t="n">
        <v>0.08</v>
      </c>
      <c r="Y39" t="n">
        <v>0.5</v>
      </c>
      <c r="Z39" t="n">
        <v>10</v>
      </c>
      <c r="AA39" t="n">
        <v>436.5316992805852</v>
      </c>
      <c r="AB39" t="n">
        <v>597.2819293750789</v>
      </c>
      <c r="AC39" t="n">
        <v>540.2781803259735</v>
      </c>
      <c r="AD39" t="n">
        <v>436531.6992805852</v>
      </c>
      <c r="AE39" t="n">
        <v>597281.9293750789</v>
      </c>
      <c r="AF39" t="n">
        <v>1.298024193883697e-06</v>
      </c>
      <c r="AG39" t="n">
        <v>16</v>
      </c>
      <c r="AH39" t="n">
        <v>540278.1803259735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5.4695</v>
      </c>
      <c r="E40" t="n">
        <v>18.28</v>
      </c>
      <c r="F40" t="n">
        <v>15.68</v>
      </c>
      <c r="G40" t="n">
        <v>188.22</v>
      </c>
      <c r="H40" t="n">
        <v>2.92</v>
      </c>
      <c r="I40" t="n">
        <v>5</v>
      </c>
      <c r="J40" t="n">
        <v>237.35</v>
      </c>
      <c r="K40" t="n">
        <v>52.44</v>
      </c>
      <c r="L40" t="n">
        <v>39</v>
      </c>
      <c r="M40" t="n">
        <v>3</v>
      </c>
      <c r="N40" t="n">
        <v>55.91</v>
      </c>
      <c r="O40" t="n">
        <v>29507.65</v>
      </c>
      <c r="P40" t="n">
        <v>196.35</v>
      </c>
      <c r="Q40" t="n">
        <v>198.04</v>
      </c>
      <c r="R40" t="n">
        <v>30.11</v>
      </c>
      <c r="S40" t="n">
        <v>21.27</v>
      </c>
      <c r="T40" t="n">
        <v>1717.51</v>
      </c>
      <c r="U40" t="n">
        <v>0.71</v>
      </c>
      <c r="V40" t="n">
        <v>0.77</v>
      </c>
      <c r="W40" t="n">
        <v>0.12</v>
      </c>
      <c r="X40" t="n">
        <v>0.09</v>
      </c>
      <c r="Y40" t="n">
        <v>0.5</v>
      </c>
      <c r="Z40" t="n">
        <v>10</v>
      </c>
      <c r="AA40" t="n">
        <v>436.9934832456331</v>
      </c>
      <c r="AB40" t="n">
        <v>597.9137625685281</v>
      </c>
      <c r="AC40" t="n">
        <v>540.8497122462234</v>
      </c>
      <c r="AD40" t="n">
        <v>436993.4832456331</v>
      </c>
      <c r="AE40" t="n">
        <v>597913.7625685281</v>
      </c>
      <c r="AF40" t="n">
        <v>1.297573441614007e-06</v>
      </c>
      <c r="AG40" t="n">
        <v>16</v>
      </c>
      <c r="AH40" t="n">
        <v>540849.7122462234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5.4727</v>
      </c>
      <c r="E41" t="n">
        <v>18.27</v>
      </c>
      <c r="F41" t="n">
        <v>15.67</v>
      </c>
      <c r="G41" t="n">
        <v>188.09</v>
      </c>
      <c r="H41" t="n">
        <v>2.98</v>
      </c>
      <c r="I41" t="n">
        <v>5</v>
      </c>
      <c r="J41" t="n">
        <v>239.09</v>
      </c>
      <c r="K41" t="n">
        <v>52.44</v>
      </c>
      <c r="L41" t="n">
        <v>40</v>
      </c>
      <c r="M41" t="n">
        <v>3</v>
      </c>
      <c r="N41" t="n">
        <v>56.65</v>
      </c>
      <c r="O41" t="n">
        <v>29721.73</v>
      </c>
      <c r="P41" t="n">
        <v>196.69</v>
      </c>
      <c r="Q41" t="n">
        <v>198.04</v>
      </c>
      <c r="R41" t="n">
        <v>29.73</v>
      </c>
      <c r="S41" t="n">
        <v>21.27</v>
      </c>
      <c r="T41" t="n">
        <v>1529.5</v>
      </c>
      <c r="U41" t="n">
        <v>0.72</v>
      </c>
      <c r="V41" t="n">
        <v>0.77</v>
      </c>
      <c r="W41" t="n">
        <v>0.12</v>
      </c>
      <c r="X41" t="n">
        <v>0.08</v>
      </c>
      <c r="Y41" t="n">
        <v>0.5</v>
      </c>
      <c r="Z41" t="n">
        <v>10</v>
      </c>
      <c r="AA41" t="n">
        <v>437.1260739274496</v>
      </c>
      <c r="AB41" t="n">
        <v>598.0951789888776</v>
      </c>
      <c r="AC41" t="n">
        <v>541.0138145380342</v>
      </c>
      <c r="AD41" t="n">
        <v>437126.0739274496</v>
      </c>
      <c r="AE41" t="n">
        <v>598095.1789888776</v>
      </c>
      <c r="AF41" t="n">
        <v>1.298332603331379e-06</v>
      </c>
      <c r="AG41" t="n">
        <v>16</v>
      </c>
      <c r="AH41" t="n">
        <v>541013.8145380343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5.4389</v>
      </c>
      <c r="E2" t="n">
        <v>18.39</v>
      </c>
      <c r="F2" t="n">
        <v>16.32</v>
      </c>
      <c r="G2" t="n">
        <v>25.76</v>
      </c>
      <c r="H2" t="n">
        <v>0.64</v>
      </c>
      <c r="I2" t="n">
        <v>38</v>
      </c>
      <c r="J2" t="n">
        <v>26.11</v>
      </c>
      <c r="K2" t="n">
        <v>12.1</v>
      </c>
      <c r="L2" t="n">
        <v>1</v>
      </c>
      <c r="M2" t="n">
        <v>36</v>
      </c>
      <c r="N2" t="n">
        <v>3.01</v>
      </c>
      <c r="O2" t="n">
        <v>3454.41</v>
      </c>
      <c r="P2" t="n">
        <v>51.61</v>
      </c>
      <c r="Q2" t="n">
        <v>198.05</v>
      </c>
      <c r="R2" t="n">
        <v>49.52</v>
      </c>
      <c r="S2" t="n">
        <v>21.27</v>
      </c>
      <c r="T2" t="n">
        <v>11258.76</v>
      </c>
      <c r="U2" t="n">
        <v>0.43</v>
      </c>
      <c r="V2" t="n">
        <v>0.74</v>
      </c>
      <c r="W2" t="n">
        <v>0.17</v>
      </c>
      <c r="X2" t="n">
        <v>0.72</v>
      </c>
      <c r="Y2" t="n">
        <v>0.5</v>
      </c>
      <c r="Z2" t="n">
        <v>10</v>
      </c>
      <c r="AA2" t="n">
        <v>216.8894721035452</v>
      </c>
      <c r="AB2" t="n">
        <v>296.7577442201321</v>
      </c>
      <c r="AC2" t="n">
        <v>268.4356016139602</v>
      </c>
      <c r="AD2" t="n">
        <v>216889.4721035452</v>
      </c>
      <c r="AE2" t="n">
        <v>296757.7442201321</v>
      </c>
      <c r="AF2" t="n">
        <v>1.657977846835009e-06</v>
      </c>
      <c r="AG2" t="n">
        <v>16</v>
      </c>
      <c r="AH2" t="n">
        <v>268435.6016139602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5.5912</v>
      </c>
      <c r="E3" t="n">
        <v>17.89</v>
      </c>
      <c r="F3" t="n">
        <v>16</v>
      </c>
      <c r="G3" t="n">
        <v>45.73</v>
      </c>
      <c r="H3" t="n">
        <v>1.23</v>
      </c>
      <c r="I3" t="n">
        <v>21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47.03</v>
      </c>
      <c r="Q3" t="n">
        <v>198.04</v>
      </c>
      <c r="R3" t="n">
        <v>39.15</v>
      </c>
      <c r="S3" t="n">
        <v>21.27</v>
      </c>
      <c r="T3" t="n">
        <v>6157.33</v>
      </c>
      <c r="U3" t="n">
        <v>0.54</v>
      </c>
      <c r="V3" t="n">
        <v>0.76</v>
      </c>
      <c r="W3" t="n">
        <v>0.17</v>
      </c>
      <c r="X3" t="n">
        <v>0.41</v>
      </c>
      <c r="Y3" t="n">
        <v>0.5</v>
      </c>
      <c r="Z3" t="n">
        <v>10</v>
      </c>
      <c r="AA3" t="n">
        <v>209.532967240945</v>
      </c>
      <c r="AB3" t="n">
        <v>286.6922497210383</v>
      </c>
      <c r="AC3" t="n">
        <v>259.3307437828464</v>
      </c>
      <c r="AD3" t="n">
        <v>209532.967240945</v>
      </c>
      <c r="AE3" t="n">
        <v>286692.2497210383</v>
      </c>
      <c r="AF3" t="n">
        <v>1.704404518785766e-06</v>
      </c>
      <c r="AG3" t="n">
        <v>16</v>
      </c>
      <c r="AH3" t="n">
        <v>259330.7437828464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4.4808</v>
      </c>
      <c r="E2" t="n">
        <v>22.32</v>
      </c>
      <c r="F2" t="n">
        <v>17.95</v>
      </c>
      <c r="G2" t="n">
        <v>9.279999999999999</v>
      </c>
      <c r="H2" t="n">
        <v>0.18</v>
      </c>
      <c r="I2" t="n">
        <v>116</v>
      </c>
      <c r="J2" t="n">
        <v>98.70999999999999</v>
      </c>
      <c r="K2" t="n">
        <v>39.72</v>
      </c>
      <c r="L2" t="n">
        <v>1</v>
      </c>
      <c r="M2" t="n">
        <v>114</v>
      </c>
      <c r="N2" t="n">
        <v>12.99</v>
      </c>
      <c r="O2" t="n">
        <v>12407.75</v>
      </c>
      <c r="P2" t="n">
        <v>159.51</v>
      </c>
      <c r="Q2" t="n">
        <v>198.05</v>
      </c>
      <c r="R2" t="n">
        <v>100.62</v>
      </c>
      <c r="S2" t="n">
        <v>21.27</v>
      </c>
      <c r="T2" t="n">
        <v>36415.72</v>
      </c>
      <c r="U2" t="n">
        <v>0.21</v>
      </c>
      <c r="V2" t="n">
        <v>0.68</v>
      </c>
      <c r="W2" t="n">
        <v>0.29</v>
      </c>
      <c r="X2" t="n">
        <v>2.35</v>
      </c>
      <c r="Y2" t="n">
        <v>0.5</v>
      </c>
      <c r="Z2" t="n">
        <v>10</v>
      </c>
      <c r="AA2" t="n">
        <v>463.3592798550817</v>
      </c>
      <c r="AB2" t="n">
        <v>633.9886086664293</v>
      </c>
      <c r="AC2" t="n">
        <v>573.4816256639053</v>
      </c>
      <c r="AD2" t="n">
        <v>463359.2798550817</v>
      </c>
      <c r="AE2" t="n">
        <v>633988.6086664293</v>
      </c>
      <c r="AF2" t="n">
        <v>1.170741593401447e-06</v>
      </c>
      <c r="AG2" t="n">
        <v>20</v>
      </c>
      <c r="AH2" t="n">
        <v>573481.6256639053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5.0607</v>
      </c>
      <c r="E3" t="n">
        <v>19.76</v>
      </c>
      <c r="F3" t="n">
        <v>16.66</v>
      </c>
      <c r="G3" t="n">
        <v>18.51</v>
      </c>
      <c r="H3" t="n">
        <v>0.35</v>
      </c>
      <c r="I3" t="n">
        <v>54</v>
      </c>
      <c r="J3" t="n">
        <v>99.95</v>
      </c>
      <c r="K3" t="n">
        <v>39.72</v>
      </c>
      <c r="L3" t="n">
        <v>2</v>
      </c>
      <c r="M3" t="n">
        <v>52</v>
      </c>
      <c r="N3" t="n">
        <v>13.24</v>
      </c>
      <c r="O3" t="n">
        <v>12561.45</v>
      </c>
      <c r="P3" t="n">
        <v>146.86</v>
      </c>
      <c r="Q3" t="n">
        <v>198.05</v>
      </c>
      <c r="R3" t="n">
        <v>60.5</v>
      </c>
      <c r="S3" t="n">
        <v>21.27</v>
      </c>
      <c r="T3" t="n">
        <v>16667.1</v>
      </c>
      <c r="U3" t="n">
        <v>0.35</v>
      </c>
      <c r="V3" t="n">
        <v>0.73</v>
      </c>
      <c r="W3" t="n">
        <v>0.19</v>
      </c>
      <c r="X3" t="n">
        <v>1.07</v>
      </c>
      <c r="Y3" t="n">
        <v>0.5</v>
      </c>
      <c r="Z3" t="n">
        <v>10</v>
      </c>
      <c r="AA3" t="n">
        <v>394.5685056937476</v>
      </c>
      <c r="AB3" t="n">
        <v>539.8660366241238</v>
      </c>
      <c r="AC3" t="n">
        <v>488.3419797954579</v>
      </c>
      <c r="AD3" t="n">
        <v>394568.5056937476</v>
      </c>
      <c r="AE3" t="n">
        <v>539866.0366241238</v>
      </c>
      <c r="AF3" t="n">
        <v>1.322257628487481e-06</v>
      </c>
      <c r="AG3" t="n">
        <v>18</v>
      </c>
      <c r="AH3" t="n">
        <v>488341.9797954579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5.3072</v>
      </c>
      <c r="E4" t="n">
        <v>18.84</v>
      </c>
      <c r="F4" t="n">
        <v>16.14</v>
      </c>
      <c r="G4" t="n">
        <v>27.66</v>
      </c>
      <c r="H4" t="n">
        <v>0.52</v>
      </c>
      <c r="I4" t="n">
        <v>35</v>
      </c>
      <c r="J4" t="n">
        <v>101.2</v>
      </c>
      <c r="K4" t="n">
        <v>39.72</v>
      </c>
      <c r="L4" t="n">
        <v>3</v>
      </c>
      <c r="M4" t="n">
        <v>33</v>
      </c>
      <c r="N4" t="n">
        <v>13.49</v>
      </c>
      <c r="O4" t="n">
        <v>12715.54</v>
      </c>
      <c r="P4" t="n">
        <v>140.89</v>
      </c>
      <c r="Q4" t="n">
        <v>198.05</v>
      </c>
      <c r="R4" t="n">
        <v>44.03</v>
      </c>
      <c r="S4" t="n">
        <v>21.27</v>
      </c>
      <c r="T4" t="n">
        <v>8528.48</v>
      </c>
      <c r="U4" t="n">
        <v>0.48</v>
      </c>
      <c r="V4" t="n">
        <v>0.75</v>
      </c>
      <c r="W4" t="n">
        <v>0.15</v>
      </c>
      <c r="X4" t="n">
        <v>0.54</v>
      </c>
      <c r="Y4" t="n">
        <v>0.5</v>
      </c>
      <c r="Z4" t="n">
        <v>10</v>
      </c>
      <c r="AA4" t="n">
        <v>366.7070467166795</v>
      </c>
      <c r="AB4" t="n">
        <v>501.7447592908789</v>
      </c>
      <c r="AC4" t="n">
        <v>453.8589436673491</v>
      </c>
      <c r="AD4" t="n">
        <v>366707.0467166795</v>
      </c>
      <c r="AE4" t="n">
        <v>501744.7592908789</v>
      </c>
      <c r="AF4" t="n">
        <v>1.386663047781682e-06</v>
      </c>
      <c r="AG4" t="n">
        <v>17</v>
      </c>
      <c r="AH4" t="n">
        <v>453858.9436673491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5.3697</v>
      </c>
      <c r="E5" t="n">
        <v>18.62</v>
      </c>
      <c r="F5" t="n">
        <v>16.1</v>
      </c>
      <c r="G5" t="n">
        <v>37.16</v>
      </c>
      <c r="H5" t="n">
        <v>0.6899999999999999</v>
      </c>
      <c r="I5" t="n">
        <v>26</v>
      </c>
      <c r="J5" t="n">
        <v>102.45</v>
      </c>
      <c r="K5" t="n">
        <v>39.72</v>
      </c>
      <c r="L5" t="n">
        <v>4</v>
      </c>
      <c r="M5" t="n">
        <v>24</v>
      </c>
      <c r="N5" t="n">
        <v>13.74</v>
      </c>
      <c r="O5" t="n">
        <v>12870.03</v>
      </c>
      <c r="P5" t="n">
        <v>139.53</v>
      </c>
      <c r="Q5" t="n">
        <v>198.07</v>
      </c>
      <c r="R5" t="n">
        <v>42.95</v>
      </c>
      <c r="S5" t="n">
        <v>21.27</v>
      </c>
      <c r="T5" t="n">
        <v>8034</v>
      </c>
      <c r="U5" t="n">
        <v>0.5</v>
      </c>
      <c r="V5" t="n">
        <v>0.75</v>
      </c>
      <c r="W5" t="n">
        <v>0.15</v>
      </c>
      <c r="X5" t="n">
        <v>0.51</v>
      </c>
      <c r="Y5" t="n">
        <v>0.5</v>
      </c>
      <c r="Z5" t="n">
        <v>10</v>
      </c>
      <c r="AA5" t="n">
        <v>362.8033184707804</v>
      </c>
      <c r="AB5" t="n">
        <v>496.4035060845044</v>
      </c>
      <c r="AC5" t="n">
        <v>449.0274521704951</v>
      </c>
      <c r="AD5" t="n">
        <v>362803.3184707804</v>
      </c>
      <c r="AE5" t="n">
        <v>496403.5060845044</v>
      </c>
      <c r="AF5" t="n">
        <v>1.402993022247757e-06</v>
      </c>
      <c r="AG5" t="n">
        <v>17</v>
      </c>
      <c r="AH5" t="n">
        <v>449027.4521704951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5.4302</v>
      </c>
      <c r="E6" t="n">
        <v>18.42</v>
      </c>
      <c r="F6" t="n">
        <v>16</v>
      </c>
      <c r="G6" t="n">
        <v>45.7</v>
      </c>
      <c r="H6" t="n">
        <v>0.85</v>
      </c>
      <c r="I6" t="n">
        <v>21</v>
      </c>
      <c r="J6" t="n">
        <v>103.71</v>
      </c>
      <c r="K6" t="n">
        <v>39.72</v>
      </c>
      <c r="L6" t="n">
        <v>5</v>
      </c>
      <c r="M6" t="n">
        <v>19</v>
      </c>
      <c r="N6" t="n">
        <v>14</v>
      </c>
      <c r="O6" t="n">
        <v>13024.91</v>
      </c>
      <c r="P6" t="n">
        <v>137.45</v>
      </c>
      <c r="Q6" t="n">
        <v>198.04</v>
      </c>
      <c r="R6" t="n">
        <v>39.82</v>
      </c>
      <c r="S6" t="n">
        <v>21.27</v>
      </c>
      <c r="T6" t="n">
        <v>6494.7</v>
      </c>
      <c r="U6" t="n">
        <v>0.53</v>
      </c>
      <c r="V6" t="n">
        <v>0.76</v>
      </c>
      <c r="W6" t="n">
        <v>0.14</v>
      </c>
      <c r="X6" t="n">
        <v>0.4</v>
      </c>
      <c r="Y6" t="n">
        <v>0.5</v>
      </c>
      <c r="Z6" t="n">
        <v>10</v>
      </c>
      <c r="AA6" t="n">
        <v>348.6592508811223</v>
      </c>
      <c r="AB6" t="n">
        <v>477.0509688161112</v>
      </c>
      <c r="AC6" t="n">
        <v>431.5218938975407</v>
      </c>
      <c r="AD6" t="n">
        <v>348659.2508811223</v>
      </c>
      <c r="AE6" t="n">
        <v>477050.9688161112</v>
      </c>
      <c r="AF6" t="n">
        <v>1.418800437530918e-06</v>
      </c>
      <c r="AG6" t="n">
        <v>16</v>
      </c>
      <c r="AH6" t="n">
        <v>431521.8938975408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5.4644</v>
      </c>
      <c r="E7" t="n">
        <v>18.3</v>
      </c>
      <c r="F7" t="n">
        <v>15.94</v>
      </c>
      <c r="G7" t="n">
        <v>53.14</v>
      </c>
      <c r="H7" t="n">
        <v>1.01</v>
      </c>
      <c r="I7" t="n">
        <v>18</v>
      </c>
      <c r="J7" t="n">
        <v>104.97</v>
      </c>
      <c r="K7" t="n">
        <v>39.72</v>
      </c>
      <c r="L7" t="n">
        <v>6</v>
      </c>
      <c r="M7" t="n">
        <v>16</v>
      </c>
      <c r="N7" t="n">
        <v>14.25</v>
      </c>
      <c r="O7" t="n">
        <v>13180.19</v>
      </c>
      <c r="P7" t="n">
        <v>135.75</v>
      </c>
      <c r="Q7" t="n">
        <v>198.05</v>
      </c>
      <c r="R7" t="n">
        <v>38.24</v>
      </c>
      <c r="S7" t="n">
        <v>21.27</v>
      </c>
      <c r="T7" t="n">
        <v>5717.48</v>
      </c>
      <c r="U7" t="n">
        <v>0.5600000000000001</v>
      </c>
      <c r="V7" t="n">
        <v>0.76</v>
      </c>
      <c r="W7" t="n">
        <v>0.13</v>
      </c>
      <c r="X7" t="n">
        <v>0.35</v>
      </c>
      <c r="Y7" t="n">
        <v>0.5</v>
      </c>
      <c r="Z7" t="n">
        <v>10</v>
      </c>
      <c r="AA7" t="n">
        <v>345.5246209735289</v>
      </c>
      <c r="AB7" t="n">
        <v>472.7620298864304</v>
      </c>
      <c r="AC7" t="n">
        <v>427.642285279745</v>
      </c>
      <c r="AD7" t="n">
        <v>345524.6209735289</v>
      </c>
      <c r="AE7" t="n">
        <v>472762.0298864304</v>
      </c>
      <c r="AF7" t="n">
        <v>1.427736199558755e-06</v>
      </c>
      <c r="AG7" t="n">
        <v>16</v>
      </c>
      <c r="AH7" t="n">
        <v>427642.285279745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5.5028</v>
      </c>
      <c r="E8" t="n">
        <v>18.17</v>
      </c>
      <c r="F8" t="n">
        <v>15.88</v>
      </c>
      <c r="G8" t="n">
        <v>63.5</v>
      </c>
      <c r="H8" t="n">
        <v>1.16</v>
      </c>
      <c r="I8" t="n">
        <v>15</v>
      </c>
      <c r="J8" t="n">
        <v>106.23</v>
      </c>
      <c r="K8" t="n">
        <v>39.72</v>
      </c>
      <c r="L8" t="n">
        <v>7</v>
      </c>
      <c r="M8" t="n">
        <v>13</v>
      </c>
      <c r="N8" t="n">
        <v>14.52</v>
      </c>
      <c r="O8" t="n">
        <v>13335.87</v>
      </c>
      <c r="P8" t="n">
        <v>133.86</v>
      </c>
      <c r="Q8" t="n">
        <v>198.04</v>
      </c>
      <c r="R8" t="n">
        <v>35.99</v>
      </c>
      <c r="S8" t="n">
        <v>21.27</v>
      </c>
      <c r="T8" t="n">
        <v>4609.47</v>
      </c>
      <c r="U8" t="n">
        <v>0.59</v>
      </c>
      <c r="V8" t="n">
        <v>0.76</v>
      </c>
      <c r="W8" t="n">
        <v>0.13</v>
      </c>
      <c r="X8" t="n">
        <v>0.28</v>
      </c>
      <c r="Y8" t="n">
        <v>0.5</v>
      </c>
      <c r="Z8" t="n">
        <v>10</v>
      </c>
      <c r="AA8" t="n">
        <v>342.0964097592017</v>
      </c>
      <c r="AB8" t="n">
        <v>468.0714000609833</v>
      </c>
      <c r="AC8" t="n">
        <v>423.3993225814982</v>
      </c>
      <c r="AD8" t="n">
        <v>342096.4097592017</v>
      </c>
      <c r="AE8" t="n">
        <v>468071.4000609833</v>
      </c>
      <c r="AF8" t="n">
        <v>1.437769335870711e-06</v>
      </c>
      <c r="AG8" t="n">
        <v>16</v>
      </c>
      <c r="AH8" t="n">
        <v>423399.3225814982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5.5292</v>
      </c>
      <c r="E9" t="n">
        <v>18.09</v>
      </c>
      <c r="F9" t="n">
        <v>15.83</v>
      </c>
      <c r="G9" t="n">
        <v>73.06</v>
      </c>
      <c r="H9" t="n">
        <v>1.31</v>
      </c>
      <c r="I9" t="n">
        <v>13</v>
      </c>
      <c r="J9" t="n">
        <v>107.5</v>
      </c>
      <c r="K9" t="n">
        <v>39.72</v>
      </c>
      <c r="L9" t="n">
        <v>8</v>
      </c>
      <c r="M9" t="n">
        <v>11</v>
      </c>
      <c r="N9" t="n">
        <v>14.78</v>
      </c>
      <c r="O9" t="n">
        <v>13491.96</v>
      </c>
      <c r="P9" t="n">
        <v>132.42</v>
      </c>
      <c r="Q9" t="n">
        <v>198.04</v>
      </c>
      <c r="R9" t="n">
        <v>34.57</v>
      </c>
      <c r="S9" t="n">
        <v>21.27</v>
      </c>
      <c r="T9" t="n">
        <v>3906.8</v>
      </c>
      <c r="U9" t="n">
        <v>0.62</v>
      </c>
      <c r="V9" t="n">
        <v>0.77</v>
      </c>
      <c r="W9" t="n">
        <v>0.13</v>
      </c>
      <c r="X9" t="n">
        <v>0.24</v>
      </c>
      <c r="Y9" t="n">
        <v>0.5</v>
      </c>
      <c r="Z9" t="n">
        <v>10</v>
      </c>
      <c r="AA9" t="n">
        <v>339.5975606638141</v>
      </c>
      <c r="AB9" t="n">
        <v>464.6523644872324</v>
      </c>
      <c r="AC9" t="n">
        <v>420.3065949642595</v>
      </c>
      <c r="AD9" t="n">
        <v>339597.5606638141</v>
      </c>
      <c r="AE9" t="n">
        <v>464652.3644872324</v>
      </c>
      <c r="AF9" t="n">
        <v>1.444667117085182e-06</v>
      </c>
      <c r="AG9" t="n">
        <v>16</v>
      </c>
      <c r="AH9" t="n">
        <v>420306.5949642595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5.5394</v>
      </c>
      <c r="E10" t="n">
        <v>18.05</v>
      </c>
      <c r="F10" t="n">
        <v>15.82</v>
      </c>
      <c r="G10" t="n">
        <v>79.09</v>
      </c>
      <c r="H10" t="n">
        <v>1.46</v>
      </c>
      <c r="I10" t="n">
        <v>12</v>
      </c>
      <c r="J10" t="n">
        <v>108.77</v>
      </c>
      <c r="K10" t="n">
        <v>39.72</v>
      </c>
      <c r="L10" t="n">
        <v>9</v>
      </c>
      <c r="M10" t="n">
        <v>10</v>
      </c>
      <c r="N10" t="n">
        <v>15.05</v>
      </c>
      <c r="O10" t="n">
        <v>13648.58</v>
      </c>
      <c r="P10" t="n">
        <v>131.11</v>
      </c>
      <c r="Q10" t="n">
        <v>198.05</v>
      </c>
      <c r="R10" t="n">
        <v>34.3</v>
      </c>
      <c r="S10" t="n">
        <v>21.27</v>
      </c>
      <c r="T10" t="n">
        <v>3779.05</v>
      </c>
      <c r="U10" t="n">
        <v>0.62</v>
      </c>
      <c r="V10" t="n">
        <v>0.77</v>
      </c>
      <c r="W10" t="n">
        <v>0.13</v>
      </c>
      <c r="X10" t="n">
        <v>0.22</v>
      </c>
      <c r="Y10" t="n">
        <v>0.5</v>
      </c>
      <c r="Z10" t="n">
        <v>10</v>
      </c>
      <c r="AA10" t="n">
        <v>337.9312282826986</v>
      </c>
      <c r="AB10" t="n">
        <v>462.3724150099938</v>
      </c>
      <c r="AC10" t="n">
        <v>418.2442406651995</v>
      </c>
      <c r="AD10" t="n">
        <v>337931.2282826986</v>
      </c>
      <c r="AE10" t="n">
        <v>462372.4150099938</v>
      </c>
      <c r="AF10" t="n">
        <v>1.447332168918045e-06</v>
      </c>
      <c r="AG10" t="n">
        <v>16</v>
      </c>
      <c r="AH10" t="n">
        <v>418244.2406651995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5.5507</v>
      </c>
      <c r="E11" t="n">
        <v>18.02</v>
      </c>
      <c r="F11" t="n">
        <v>15.8</v>
      </c>
      <c r="G11" t="n">
        <v>86.19</v>
      </c>
      <c r="H11" t="n">
        <v>1.6</v>
      </c>
      <c r="I11" t="n">
        <v>11</v>
      </c>
      <c r="J11" t="n">
        <v>110.04</v>
      </c>
      <c r="K11" t="n">
        <v>39.72</v>
      </c>
      <c r="L11" t="n">
        <v>10</v>
      </c>
      <c r="M11" t="n">
        <v>9</v>
      </c>
      <c r="N11" t="n">
        <v>15.32</v>
      </c>
      <c r="O11" t="n">
        <v>13805.5</v>
      </c>
      <c r="P11" t="n">
        <v>129.71</v>
      </c>
      <c r="Q11" t="n">
        <v>198.04</v>
      </c>
      <c r="R11" t="n">
        <v>33.68</v>
      </c>
      <c r="S11" t="n">
        <v>21.27</v>
      </c>
      <c r="T11" t="n">
        <v>3471.67</v>
      </c>
      <c r="U11" t="n">
        <v>0.63</v>
      </c>
      <c r="V11" t="n">
        <v>0.77</v>
      </c>
      <c r="W11" t="n">
        <v>0.13</v>
      </c>
      <c r="X11" t="n">
        <v>0.21</v>
      </c>
      <c r="Y11" t="n">
        <v>0.5</v>
      </c>
      <c r="Z11" t="n">
        <v>10</v>
      </c>
      <c r="AA11" t="n">
        <v>336.110956163467</v>
      </c>
      <c r="AB11" t="n">
        <v>459.8818383917228</v>
      </c>
      <c r="AC11" t="n">
        <v>415.99136118383</v>
      </c>
      <c r="AD11" t="n">
        <v>336110.956163467</v>
      </c>
      <c r="AE11" t="n">
        <v>459881.8383917228</v>
      </c>
      <c r="AF11" t="n">
        <v>1.450284628301511e-06</v>
      </c>
      <c r="AG11" t="n">
        <v>16</v>
      </c>
      <c r="AH11" t="n">
        <v>415991.36118383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5.5685</v>
      </c>
      <c r="E12" t="n">
        <v>17.96</v>
      </c>
      <c r="F12" t="n">
        <v>15.76</v>
      </c>
      <c r="G12" t="n">
        <v>94.59</v>
      </c>
      <c r="H12" t="n">
        <v>1.74</v>
      </c>
      <c r="I12" t="n">
        <v>10</v>
      </c>
      <c r="J12" t="n">
        <v>111.32</v>
      </c>
      <c r="K12" t="n">
        <v>39.72</v>
      </c>
      <c r="L12" t="n">
        <v>11</v>
      </c>
      <c r="M12" t="n">
        <v>8</v>
      </c>
      <c r="N12" t="n">
        <v>15.6</v>
      </c>
      <c r="O12" t="n">
        <v>13962.83</v>
      </c>
      <c r="P12" t="n">
        <v>128.23</v>
      </c>
      <c r="Q12" t="n">
        <v>198.04</v>
      </c>
      <c r="R12" t="n">
        <v>32.68</v>
      </c>
      <c r="S12" t="n">
        <v>21.27</v>
      </c>
      <c r="T12" t="n">
        <v>2975.63</v>
      </c>
      <c r="U12" t="n">
        <v>0.65</v>
      </c>
      <c r="V12" t="n">
        <v>0.77</v>
      </c>
      <c r="W12" t="n">
        <v>0.12</v>
      </c>
      <c r="X12" t="n">
        <v>0.17</v>
      </c>
      <c r="Y12" t="n">
        <v>0.5</v>
      </c>
      <c r="Z12" t="n">
        <v>10</v>
      </c>
      <c r="AA12" t="n">
        <v>333.9373867868815</v>
      </c>
      <c r="AB12" t="n">
        <v>456.9078648795652</v>
      </c>
      <c r="AC12" t="n">
        <v>413.3012195296747</v>
      </c>
      <c r="AD12" t="n">
        <v>333937.3867868815</v>
      </c>
      <c r="AE12" t="n">
        <v>456907.8648795653</v>
      </c>
      <c r="AF12" t="n">
        <v>1.45493540502945e-06</v>
      </c>
      <c r="AG12" t="n">
        <v>16</v>
      </c>
      <c r="AH12" t="n">
        <v>413301.2195296747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5.5757</v>
      </c>
      <c r="E13" t="n">
        <v>17.93</v>
      </c>
      <c r="F13" t="n">
        <v>15.76</v>
      </c>
      <c r="G13" t="n">
        <v>105.08</v>
      </c>
      <c r="H13" t="n">
        <v>1.88</v>
      </c>
      <c r="I13" t="n">
        <v>9</v>
      </c>
      <c r="J13" t="n">
        <v>112.59</v>
      </c>
      <c r="K13" t="n">
        <v>39.72</v>
      </c>
      <c r="L13" t="n">
        <v>12</v>
      </c>
      <c r="M13" t="n">
        <v>7</v>
      </c>
      <c r="N13" t="n">
        <v>15.88</v>
      </c>
      <c r="O13" t="n">
        <v>14120.58</v>
      </c>
      <c r="P13" t="n">
        <v>127.18</v>
      </c>
      <c r="Q13" t="n">
        <v>198.04</v>
      </c>
      <c r="R13" t="n">
        <v>32.5</v>
      </c>
      <c r="S13" t="n">
        <v>21.27</v>
      </c>
      <c r="T13" t="n">
        <v>2895.32</v>
      </c>
      <c r="U13" t="n">
        <v>0.65</v>
      </c>
      <c r="V13" t="n">
        <v>0.77</v>
      </c>
      <c r="W13" t="n">
        <v>0.12</v>
      </c>
      <c r="X13" t="n">
        <v>0.17</v>
      </c>
      <c r="Y13" t="n">
        <v>0.5</v>
      </c>
      <c r="Z13" t="n">
        <v>10</v>
      </c>
      <c r="AA13" t="n">
        <v>332.6787657429304</v>
      </c>
      <c r="AB13" t="n">
        <v>455.1857640407898</v>
      </c>
      <c r="AC13" t="n">
        <v>411.7434735779682</v>
      </c>
      <c r="AD13" t="n">
        <v>332678.7657429304</v>
      </c>
      <c r="AE13" t="n">
        <v>455185.7640407897</v>
      </c>
      <c r="AF13" t="n">
        <v>1.456816618087942e-06</v>
      </c>
      <c r="AG13" t="n">
        <v>16</v>
      </c>
      <c r="AH13" t="n">
        <v>411743.4735779682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5.5947</v>
      </c>
      <c r="E14" t="n">
        <v>17.87</v>
      </c>
      <c r="F14" t="n">
        <v>15.72</v>
      </c>
      <c r="G14" t="n">
        <v>117.91</v>
      </c>
      <c r="H14" t="n">
        <v>2.01</v>
      </c>
      <c r="I14" t="n">
        <v>8</v>
      </c>
      <c r="J14" t="n">
        <v>113.88</v>
      </c>
      <c r="K14" t="n">
        <v>39.72</v>
      </c>
      <c r="L14" t="n">
        <v>13</v>
      </c>
      <c r="M14" t="n">
        <v>6</v>
      </c>
      <c r="N14" t="n">
        <v>16.16</v>
      </c>
      <c r="O14" t="n">
        <v>14278.75</v>
      </c>
      <c r="P14" t="n">
        <v>125.12</v>
      </c>
      <c r="Q14" t="n">
        <v>198.04</v>
      </c>
      <c r="R14" t="n">
        <v>31.08</v>
      </c>
      <c r="S14" t="n">
        <v>21.27</v>
      </c>
      <c r="T14" t="n">
        <v>2189.09</v>
      </c>
      <c r="U14" t="n">
        <v>0.68</v>
      </c>
      <c r="V14" t="n">
        <v>0.77</v>
      </c>
      <c r="W14" t="n">
        <v>0.12</v>
      </c>
      <c r="X14" t="n">
        <v>0.13</v>
      </c>
      <c r="Y14" t="n">
        <v>0.5</v>
      </c>
      <c r="Z14" t="n">
        <v>10</v>
      </c>
      <c r="AA14" t="n">
        <v>329.9235641204086</v>
      </c>
      <c r="AB14" t="n">
        <v>451.4159756299385</v>
      </c>
      <c r="AC14" t="n">
        <v>408.3334684821174</v>
      </c>
      <c r="AD14" t="n">
        <v>329923.5641204086</v>
      </c>
      <c r="AE14" t="n">
        <v>451415.9756299385</v>
      </c>
      <c r="AF14" t="n">
        <v>1.461780930325628e-06</v>
      </c>
      <c r="AG14" t="n">
        <v>16</v>
      </c>
      <c r="AH14" t="n">
        <v>408333.4684821174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5.5884</v>
      </c>
      <c r="E15" t="n">
        <v>17.89</v>
      </c>
      <c r="F15" t="n">
        <v>15.74</v>
      </c>
      <c r="G15" t="n">
        <v>118.06</v>
      </c>
      <c r="H15" t="n">
        <v>2.14</v>
      </c>
      <c r="I15" t="n">
        <v>8</v>
      </c>
      <c r="J15" t="n">
        <v>115.16</v>
      </c>
      <c r="K15" t="n">
        <v>39.72</v>
      </c>
      <c r="L15" t="n">
        <v>14</v>
      </c>
      <c r="M15" t="n">
        <v>6</v>
      </c>
      <c r="N15" t="n">
        <v>16.45</v>
      </c>
      <c r="O15" t="n">
        <v>14437.35</v>
      </c>
      <c r="P15" t="n">
        <v>124.44</v>
      </c>
      <c r="Q15" t="n">
        <v>198.04</v>
      </c>
      <c r="R15" t="n">
        <v>31.89</v>
      </c>
      <c r="S15" t="n">
        <v>21.27</v>
      </c>
      <c r="T15" t="n">
        <v>2592.75</v>
      </c>
      <c r="U15" t="n">
        <v>0.67</v>
      </c>
      <c r="V15" t="n">
        <v>0.77</v>
      </c>
      <c r="W15" t="n">
        <v>0.12</v>
      </c>
      <c r="X15" t="n">
        <v>0.15</v>
      </c>
      <c r="Y15" t="n">
        <v>0.5</v>
      </c>
      <c r="Z15" t="n">
        <v>10</v>
      </c>
      <c r="AA15" t="n">
        <v>329.5314643721129</v>
      </c>
      <c r="AB15" t="n">
        <v>450.8794874561003</v>
      </c>
      <c r="AC15" t="n">
        <v>407.8481819866244</v>
      </c>
      <c r="AD15" t="n">
        <v>329531.4643721129</v>
      </c>
      <c r="AE15" t="n">
        <v>450879.4874561003</v>
      </c>
      <c r="AF15" t="n">
        <v>1.460134868899448e-06</v>
      </c>
      <c r="AG15" t="n">
        <v>16</v>
      </c>
      <c r="AH15" t="n">
        <v>407848.1819866244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5.6029</v>
      </c>
      <c r="E16" t="n">
        <v>17.85</v>
      </c>
      <c r="F16" t="n">
        <v>15.72</v>
      </c>
      <c r="G16" t="n">
        <v>134.71</v>
      </c>
      <c r="H16" t="n">
        <v>2.27</v>
      </c>
      <c r="I16" t="n">
        <v>7</v>
      </c>
      <c r="J16" t="n">
        <v>116.45</v>
      </c>
      <c r="K16" t="n">
        <v>39.72</v>
      </c>
      <c r="L16" t="n">
        <v>15</v>
      </c>
      <c r="M16" t="n">
        <v>5</v>
      </c>
      <c r="N16" t="n">
        <v>16.74</v>
      </c>
      <c r="O16" t="n">
        <v>14596.38</v>
      </c>
      <c r="P16" t="n">
        <v>122.15</v>
      </c>
      <c r="Q16" t="n">
        <v>198.04</v>
      </c>
      <c r="R16" t="n">
        <v>31.06</v>
      </c>
      <c r="S16" t="n">
        <v>21.27</v>
      </c>
      <c r="T16" t="n">
        <v>2182.5</v>
      </c>
      <c r="U16" t="n">
        <v>0.68</v>
      </c>
      <c r="V16" t="n">
        <v>0.77</v>
      </c>
      <c r="W16" t="n">
        <v>0.12</v>
      </c>
      <c r="X16" t="n">
        <v>0.12</v>
      </c>
      <c r="Y16" t="n">
        <v>0.5</v>
      </c>
      <c r="Z16" t="n">
        <v>10</v>
      </c>
      <c r="AA16" t="n">
        <v>326.7797633864354</v>
      </c>
      <c r="AB16" t="n">
        <v>447.1144887710167</v>
      </c>
      <c r="AC16" t="n">
        <v>404.4425094918363</v>
      </c>
      <c r="AD16" t="n">
        <v>326779.7633864355</v>
      </c>
      <c r="AE16" t="n">
        <v>447114.4887710167</v>
      </c>
      <c r="AF16" t="n">
        <v>1.463923422975578e-06</v>
      </c>
      <c r="AG16" t="n">
        <v>16</v>
      </c>
      <c r="AH16" t="n">
        <v>404442.5094918363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5.6013</v>
      </c>
      <c r="E17" t="n">
        <v>17.85</v>
      </c>
      <c r="F17" t="n">
        <v>15.72</v>
      </c>
      <c r="G17" t="n">
        <v>134.75</v>
      </c>
      <c r="H17" t="n">
        <v>2.4</v>
      </c>
      <c r="I17" t="n">
        <v>7</v>
      </c>
      <c r="J17" t="n">
        <v>117.75</v>
      </c>
      <c r="K17" t="n">
        <v>39.72</v>
      </c>
      <c r="L17" t="n">
        <v>16</v>
      </c>
      <c r="M17" t="n">
        <v>5</v>
      </c>
      <c r="N17" t="n">
        <v>17.03</v>
      </c>
      <c r="O17" t="n">
        <v>14755.84</v>
      </c>
      <c r="P17" t="n">
        <v>120.97</v>
      </c>
      <c r="Q17" t="n">
        <v>198.04</v>
      </c>
      <c r="R17" t="n">
        <v>31.31</v>
      </c>
      <c r="S17" t="n">
        <v>21.27</v>
      </c>
      <c r="T17" t="n">
        <v>2307.21</v>
      </c>
      <c r="U17" t="n">
        <v>0.68</v>
      </c>
      <c r="V17" t="n">
        <v>0.77</v>
      </c>
      <c r="W17" t="n">
        <v>0.12</v>
      </c>
      <c r="X17" t="n">
        <v>0.13</v>
      </c>
      <c r="Y17" t="n">
        <v>0.5</v>
      </c>
      <c r="Z17" t="n">
        <v>10</v>
      </c>
      <c r="AA17" t="n">
        <v>325.6830061646168</v>
      </c>
      <c r="AB17" t="n">
        <v>445.6138571546106</v>
      </c>
      <c r="AC17" t="n">
        <v>403.0850960507503</v>
      </c>
      <c r="AD17" t="n">
        <v>325683.0061646167</v>
      </c>
      <c r="AE17" t="n">
        <v>445613.8571546106</v>
      </c>
      <c r="AF17" t="n">
        <v>1.463505375629246e-06</v>
      </c>
      <c r="AG17" t="n">
        <v>16</v>
      </c>
      <c r="AH17" t="n">
        <v>403085.0960507503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5.6162</v>
      </c>
      <c r="E18" t="n">
        <v>17.81</v>
      </c>
      <c r="F18" t="n">
        <v>15.69</v>
      </c>
      <c r="G18" t="n">
        <v>156.94</v>
      </c>
      <c r="H18" t="n">
        <v>2.52</v>
      </c>
      <c r="I18" t="n">
        <v>6</v>
      </c>
      <c r="J18" t="n">
        <v>119.04</v>
      </c>
      <c r="K18" t="n">
        <v>39.72</v>
      </c>
      <c r="L18" t="n">
        <v>17</v>
      </c>
      <c r="M18" t="n">
        <v>4</v>
      </c>
      <c r="N18" t="n">
        <v>17.33</v>
      </c>
      <c r="O18" t="n">
        <v>14915.73</v>
      </c>
      <c r="P18" t="n">
        <v>118.03</v>
      </c>
      <c r="Q18" t="n">
        <v>198.04</v>
      </c>
      <c r="R18" t="n">
        <v>30.32</v>
      </c>
      <c r="S18" t="n">
        <v>21.27</v>
      </c>
      <c r="T18" t="n">
        <v>1815.81</v>
      </c>
      <c r="U18" t="n">
        <v>0.7</v>
      </c>
      <c r="V18" t="n">
        <v>0.77</v>
      </c>
      <c r="W18" t="n">
        <v>0.12</v>
      </c>
      <c r="X18" t="n">
        <v>0.1</v>
      </c>
      <c r="Y18" t="n">
        <v>0.5</v>
      </c>
      <c r="Z18" t="n">
        <v>10</v>
      </c>
      <c r="AA18" t="n">
        <v>322.2705454961301</v>
      </c>
      <c r="AB18" t="n">
        <v>440.9447779208475</v>
      </c>
      <c r="AC18" t="n">
        <v>398.8616271859638</v>
      </c>
      <c r="AD18" t="n">
        <v>322270.5454961301</v>
      </c>
      <c r="AE18" t="n">
        <v>440944.7779208475</v>
      </c>
      <c r="AF18" t="n">
        <v>1.467398441541958e-06</v>
      </c>
      <c r="AG18" t="n">
        <v>16</v>
      </c>
      <c r="AH18" t="n">
        <v>398861.6271859638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5.6103</v>
      </c>
      <c r="E19" t="n">
        <v>17.82</v>
      </c>
      <c r="F19" t="n">
        <v>15.71</v>
      </c>
      <c r="G19" t="n">
        <v>157.13</v>
      </c>
      <c r="H19" t="n">
        <v>2.64</v>
      </c>
      <c r="I19" t="n">
        <v>6</v>
      </c>
      <c r="J19" t="n">
        <v>120.34</v>
      </c>
      <c r="K19" t="n">
        <v>39.72</v>
      </c>
      <c r="L19" t="n">
        <v>18</v>
      </c>
      <c r="M19" t="n">
        <v>3</v>
      </c>
      <c r="N19" t="n">
        <v>17.63</v>
      </c>
      <c r="O19" t="n">
        <v>15076.07</v>
      </c>
      <c r="P19" t="n">
        <v>118.54</v>
      </c>
      <c r="Q19" t="n">
        <v>198.05</v>
      </c>
      <c r="R19" t="n">
        <v>30.94</v>
      </c>
      <c r="S19" t="n">
        <v>21.27</v>
      </c>
      <c r="T19" t="n">
        <v>2126.27</v>
      </c>
      <c r="U19" t="n">
        <v>0.6899999999999999</v>
      </c>
      <c r="V19" t="n">
        <v>0.77</v>
      </c>
      <c r="W19" t="n">
        <v>0.12</v>
      </c>
      <c r="X19" t="n">
        <v>0.12</v>
      </c>
      <c r="Y19" t="n">
        <v>0.5</v>
      </c>
      <c r="Z19" t="n">
        <v>10</v>
      </c>
      <c r="AA19" t="n">
        <v>323.0135982581071</v>
      </c>
      <c r="AB19" t="n">
        <v>441.9614554909588</v>
      </c>
      <c r="AC19" t="n">
        <v>399.7812744756995</v>
      </c>
      <c r="AD19" t="n">
        <v>323013.5982581071</v>
      </c>
      <c r="AE19" t="n">
        <v>441961.4554909588</v>
      </c>
      <c r="AF19" t="n">
        <v>1.465856891952361e-06</v>
      </c>
      <c r="AG19" t="n">
        <v>16</v>
      </c>
      <c r="AH19" t="n">
        <v>399781.2744756995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5.614</v>
      </c>
      <c r="E20" t="n">
        <v>17.81</v>
      </c>
      <c r="F20" t="n">
        <v>15.7</v>
      </c>
      <c r="G20" t="n">
        <v>157.01</v>
      </c>
      <c r="H20" t="n">
        <v>2.76</v>
      </c>
      <c r="I20" t="n">
        <v>6</v>
      </c>
      <c r="J20" t="n">
        <v>121.65</v>
      </c>
      <c r="K20" t="n">
        <v>39.72</v>
      </c>
      <c r="L20" t="n">
        <v>19</v>
      </c>
      <c r="M20" t="n">
        <v>1</v>
      </c>
      <c r="N20" t="n">
        <v>17.93</v>
      </c>
      <c r="O20" t="n">
        <v>15236.84</v>
      </c>
      <c r="P20" t="n">
        <v>119.13</v>
      </c>
      <c r="Q20" t="n">
        <v>198.05</v>
      </c>
      <c r="R20" t="n">
        <v>30.44</v>
      </c>
      <c r="S20" t="n">
        <v>21.27</v>
      </c>
      <c r="T20" t="n">
        <v>1880.34</v>
      </c>
      <c r="U20" t="n">
        <v>0.7</v>
      </c>
      <c r="V20" t="n">
        <v>0.77</v>
      </c>
      <c r="W20" t="n">
        <v>0.12</v>
      </c>
      <c r="X20" t="n">
        <v>0.11</v>
      </c>
      <c r="Y20" t="n">
        <v>0.5</v>
      </c>
      <c r="Z20" t="n">
        <v>10</v>
      </c>
      <c r="AA20" t="n">
        <v>323.4383018319182</v>
      </c>
      <c r="AB20" t="n">
        <v>442.5425536572465</v>
      </c>
      <c r="AC20" t="n">
        <v>400.3069134485731</v>
      </c>
      <c r="AD20" t="n">
        <v>323438.3018319182</v>
      </c>
      <c r="AE20" t="n">
        <v>442542.5536572465</v>
      </c>
      <c r="AF20" t="n">
        <v>1.466823626440753e-06</v>
      </c>
      <c r="AG20" t="n">
        <v>16</v>
      </c>
      <c r="AH20" t="n">
        <v>400306.9134485731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5.6168</v>
      </c>
      <c r="E21" t="n">
        <v>17.8</v>
      </c>
      <c r="F21" t="n">
        <v>15.69</v>
      </c>
      <c r="G21" t="n">
        <v>156.93</v>
      </c>
      <c r="H21" t="n">
        <v>2.87</v>
      </c>
      <c r="I21" t="n">
        <v>6</v>
      </c>
      <c r="J21" t="n">
        <v>122.95</v>
      </c>
      <c r="K21" t="n">
        <v>39.72</v>
      </c>
      <c r="L21" t="n">
        <v>20</v>
      </c>
      <c r="M21" t="n">
        <v>1</v>
      </c>
      <c r="N21" t="n">
        <v>18.24</v>
      </c>
      <c r="O21" t="n">
        <v>15398.07</v>
      </c>
      <c r="P21" t="n">
        <v>119.6</v>
      </c>
      <c r="Q21" t="n">
        <v>198.06</v>
      </c>
      <c r="R21" t="n">
        <v>30.2</v>
      </c>
      <c r="S21" t="n">
        <v>21.27</v>
      </c>
      <c r="T21" t="n">
        <v>1758.8</v>
      </c>
      <c r="U21" t="n">
        <v>0.7</v>
      </c>
      <c r="V21" t="n">
        <v>0.77</v>
      </c>
      <c r="W21" t="n">
        <v>0.12</v>
      </c>
      <c r="X21" t="n">
        <v>0.1</v>
      </c>
      <c r="Y21" t="n">
        <v>0.5</v>
      </c>
      <c r="Z21" t="n">
        <v>10</v>
      </c>
      <c r="AA21" t="n">
        <v>323.7735790116452</v>
      </c>
      <c r="AB21" t="n">
        <v>443.0012946859342</v>
      </c>
      <c r="AC21" t="n">
        <v>400.7218728773299</v>
      </c>
      <c r="AD21" t="n">
        <v>323773.5790116452</v>
      </c>
      <c r="AE21" t="n">
        <v>443001.2946859342</v>
      </c>
      <c r="AF21" t="n">
        <v>1.467555209296833e-06</v>
      </c>
      <c r="AG21" t="n">
        <v>16</v>
      </c>
      <c r="AH21" t="n">
        <v>400721.8728773299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5.6153</v>
      </c>
      <c r="E22" t="n">
        <v>17.81</v>
      </c>
      <c r="F22" t="n">
        <v>15.7</v>
      </c>
      <c r="G22" t="n">
        <v>156.97</v>
      </c>
      <c r="H22" t="n">
        <v>2.98</v>
      </c>
      <c r="I22" t="n">
        <v>6</v>
      </c>
      <c r="J22" t="n">
        <v>124.26</v>
      </c>
      <c r="K22" t="n">
        <v>39.72</v>
      </c>
      <c r="L22" t="n">
        <v>21</v>
      </c>
      <c r="M22" t="n">
        <v>0</v>
      </c>
      <c r="N22" t="n">
        <v>18.55</v>
      </c>
      <c r="O22" t="n">
        <v>15559.74</v>
      </c>
      <c r="P22" t="n">
        <v>120.51</v>
      </c>
      <c r="Q22" t="n">
        <v>198.05</v>
      </c>
      <c r="R22" t="n">
        <v>30.32</v>
      </c>
      <c r="S22" t="n">
        <v>21.27</v>
      </c>
      <c r="T22" t="n">
        <v>1817.5</v>
      </c>
      <c r="U22" t="n">
        <v>0.7</v>
      </c>
      <c r="V22" t="n">
        <v>0.77</v>
      </c>
      <c r="W22" t="n">
        <v>0.12</v>
      </c>
      <c r="X22" t="n">
        <v>0.1</v>
      </c>
      <c r="Y22" t="n">
        <v>0.5</v>
      </c>
      <c r="Z22" t="n">
        <v>10</v>
      </c>
      <c r="AA22" t="n">
        <v>324.7362151678831</v>
      </c>
      <c r="AB22" t="n">
        <v>444.3184159434088</v>
      </c>
      <c r="AC22" t="n">
        <v>401.9132899305824</v>
      </c>
      <c r="AD22" t="n">
        <v>324736.2151678831</v>
      </c>
      <c r="AE22" t="n">
        <v>444318.4159434087</v>
      </c>
      <c r="AF22" t="n">
        <v>1.467163289909647e-06</v>
      </c>
      <c r="AG22" t="n">
        <v>16</v>
      </c>
      <c r="AH22" t="n">
        <v>401913.2899305825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4.1461</v>
      </c>
      <c r="E2" t="n">
        <v>24.12</v>
      </c>
      <c r="F2" t="n">
        <v>18.43</v>
      </c>
      <c r="G2" t="n">
        <v>7.96</v>
      </c>
      <c r="H2" t="n">
        <v>0.14</v>
      </c>
      <c r="I2" t="n">
        <v>139</v>
      </c>
      <c r="J2" t="n">
        <v>124.63</v>
      </c>
      <c r="K2" t="n">
        <v>45</v>
      </c>
      <c r="L2" t="n">
        <v>1</v>
      </c>
      <c r="M2" t="n">
        <v>137</v>
      </c>
      <c r="N2" t="n">
        <v>18.64</v>
      </c>
      <c r="O2" t="n">
        <v>15605.44</v>
      </c>
      <c r="P2" t="n">
        <v>191.74</v>
      </c>
      <c r="Q2" t="n">
        <v>198.05</v>
      </c>
      <c r="R2" t="n">
        <v>115.85</v>
      </c>
      <c r="S2" t="n">
        <v>21.27</v>
      </c>
      <c r="T2" t="n">
        <v>43915.59</v>
      </c>
      <c r="U2" t="n">
        <v>0.18</v>
      </c>
      <c r="V2" t="n">
        <v>0.66</v>
      </c>
      <c r="W2" t="n">
        <v>0.33</v>
      </c>
      <c r="X2" t="n">
        <v>2.84</v>
      </c>
      <c r="Y2" t="n">
        <v>0.5</v>
      </c>
      <c r="Z2" t="n">
        <v>10</v>
      </c>
      <c r="AA2" t="n">
        <v>557.2334551814312</v>
      </c>
      <c r="AB2" t="n">
        <v>762.4313967842678</v>
      </c>
      <c r="AC2" t="n">
        <v>689.6660143543628</v>
      </c>
      <c r="AD2" t="n">
        <v>557233.4551814311</v>
      </c>
      <c r="AE2" t="n">
        <v>762431.3967842679</v>
      </c>
      <c r="AF2" t="n">
        <v>1.042977338119495e-06</v>
      </c>
      <c r="AG2" t="n">
        <v>21</v>
      </c>
      <c r="AH2" t="n">
        <v>689666.0143543629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4.8456</v>
      </c>
      <c r="E3" t="n">
        <v>20.64</v>
      </c>
      <c r="F3" t="n">
        <v>16.87</v>
      </c>
      <c r="G3" t="n">
        <v>15.82</v>
      </c>
      <c r="H3" t="n">
        <v>0.28</v>
      </c>
      <c r="I3" t="n">
        <v>64</v>
      </c>
      <c r="J3" t="n">
        <v>125.95</v>
      </c>
      <c r="K3" t="n">
        <v>45</v>
      </c>
      <c r="L3" t="n">
        <v>2</v>
      </c>
      <c r="M3" t="n">
        <v>62</v>
      </c>
      <c r="N3" t="n">
        <v>18.95</v>
      </c>
      <c r="O3" t="n">
        <v>15767.7</v>
      </c>
      <c r="P3" t="n">
        <v>174.44</v>
      </c>
      <c r="Q3" t="n">
        <v>198.05</v>
      </c>
      <c r="R3" t="n">
        <v>66.94</v>
      </c>
      <c r="S3" t="n">
        <v>21.27</v>
      </c>
      <c r="T3" t="n">
        <v>19838.7</v>
      </c>
      <c r="U3" t="n">
        <v>0.32</v>
      </c>
      <c r="V3" t="n">
        <v>0.72</v>
      </c>
      <c r="W3" t="n">
        <v>0.21</v>
      </c>
      <c r="X3" t="n">
        <v>1.27</v>
      </c>
      <c r="Y3" t="n">
        <v>0.5</v>
      </c>
      <c r="Z3" t="n">
        <v>10</v>
      </c>
      <c r="AA3" t="n">
        <v>450.7619198243144</v>
      </c>
      <c r="AB3" t="n">
        <v>616.752344916032</v>
      </c>
      <c r="AC3" t="n">
        <v>557.8903667345978</v>
      </c>
      <c r="AD3" t="n">
        <v>450761.9198243144</v>
      </c>
      <c r="AE3" t="n">
        <v>616752.344916032</v>
      </c>
      <c r="AF3" t="n">
        <v>1.218940929932183e-06</v>
      </c>
      <c r="AG3" t="n">
        <v>18</v>
      </c>
      <c r="AH3" t="n">
        <v>557890.3667345978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5.0948</v>
      </c>
      <c r="E4" t="n">
        <v>19.63</v>
      </c>
      <c r="F4" t="n">
        <v>16.42</v>
      </c>
      <c r="G4" t="n">
        <v>23.46</v>
      </c>
      <c r="H4" t="n">
        <v>0.42</v>
      </c>
      <c r="I4" t="n">
        <v>42</v>
      </c>
      <c r="J4" t="n">
        <v>127.27</v>
      </c>
      <c r="K4" t="n">
        <v>45</v>
      </c>
      <c r="L4" t="n">
        <v>3</v>
      </c>
      <c r="M4" t="n">
        <v>40</v>
      </c>
      <c r="N4" t="n">
        <v>19.27</v>
      </c>
      <c r="O4" t="n">
        <v>15930.42</v>
      </c>
      <c r="P4" t="n">
        <v>168.94</v>
      </c>
      <c r="Q4" t="n">
        <v>198.04</v>
      </c>
      <c r="R4" t="n">
        <v>53.02</v>
      </c>
      <c r="S4" t="n">
        <v>21.27</v>
      </c>
      <c r="T4" t="n">
        <v>12986.09</v>
      </c>
      <c r="U4" t="n">
        <v>0.4</v>
      </c>
      <c r="V4" t="n">
        <v>0.74</v>
      </c>
      <c r="W4" t="n">
        <v>0.18</v>
      </c>
      <c r="X4" t="n">
        <v>0.83</v>
      </c>
      <c r="Y4" t="n">
        <v>0.5</v>
      </c>
      <c r="Z4" t="n">
        <v>10</v>
      </c>
      <c r="AA4" t="n">
        <v>429.5842269599461</v>
      </c>
      <c r="AB4" t="n">
        <v>587.7760912451334</v>
      </c>
      <c r="AC4" t="n">
        <v>531.6795660456223</v>
      </c>
      <c r="AD4" t="n">
        <v>429584.2269599462</v>
      </c>
      <c r="AE4" t="n">
        <v>587776.0912451334</v>
      </c>
      <c r="AF4" t="n">
        <v>1.281628745628712e-06</v>
      </c>
      <c r="AG4" t="n">
        <v>18</v>
      </c>
      <c r="AH4" t="n">
        <v>531679.5660456223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5.2248</v>
      </c>
      <c r="E5" t="n">
        <v>19.14</v>
      </c>
      <c r="F5" t="n">
        <v>16.21</v>
      </c>
      <c r="G5" t="n">
        <v>31.38</v>
      </c>
      <c r="H5" t="n">
        <v>0.55</v>
      </c>
      <c r="I5" t="n">
        <v>31</v>
      </c>
      <c r="J5" t="n">
        <v>128.59</v>
      </c>
      <c r="K5" t="n">
        <v>45</v>
      </c>
      <c r="L5" t="n">
        <v>4</v>
      </c>
      <c r="M5" t="n">
        <v>29</v>
      </c>
      <c r="N5" t="n">
        <v>19.59</v>
      </c>
      <c r="O5" t="n">
        <v>16093.6</v>
      </c>
      <c r="P5" t="n">
        <v>166.05</v>
      </c>
      <c r="Q5" t="n">
        <v>198.05</v>
      </c>
      <c r="R5" t="n">
        <v>46.71</v>
      </c>
      <c r="S5" t="n">
        <v>21.27</v>
      </c>
      <c r="T5" t="n">
        <v>9889.940000000001</v>
      </c>
      <c r="U5" t="n">
        <v>0.46</v>
      </c>
      <c r="V5" t="n">
        <v>0.75</v>
      </c>
      <c r="W5" t="n">
        <v>0.16</v>
      </c>
      <c r="X5" t="n">
        <v>0.62</v>
      </c>
      <c r="Y5" t="n">
        <v>0.5</v>
      </c>
      <c r="Z5" t="n">
        <v>10</v>
      </c>
      <c r="AA5" t="n">
        <v>409.6224631577841</v>
      </c>
      <c r="AB5" t="n">
        <v>560.4635253601496</v>
      </c>
      <c r="AC5" t="n">
        <v>506.9736731152745</v>
      </c>
      <c r="AD5" t="n">
        <v>409622.4631577841</v>
      </c>
      <c r="AE5" t="n">
        <v>560463.5253601496</v>
      </c>
      <c r="AF5" t="n">
        <v>1.314331057187896e-06</v>
      </c>
      <c r="AG5" t="n">
        <v>17</v>
      </c>
      <c r="AH5" t="n">
        <v>506973.6731152745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5.304</v>
      </c>
      <c r="E6" t="n">
        <v>18.85</v>
      </c>
      <c r="F6" t="n">
        <v>16.08</v>
      </c>
      <c r="G6" t="n">
        <v>38.6</v>
      </c>
      <c r="H6" t="n">
        <v>0.68</v>
      </c>
      <c r="I6" t="n">
        <v>25</v>
      </c>
      <c r="J6" t="n">
        <v>129.92</v>
      </c>
      <c r="K6" t="n">
        <v>45</v>
      </c>
      <c r="L6" t="n">
        <v>5</v>
      </c>
      <c r="M6" t="n">
        <v>23</v>
      </c>
      <c r="N6" t="n">
        <v>19.92</v>
      </c>
      <c r="O6" t="n">
        <v>16257.24</v>
      </c>
      <c r="P6" t="n">
        <v>163.75</v>
      </c>
      <c r="Q6" t="n">
        <v>198.05</v>
      </c>
      <c r="R6" t="n">
        <v>42.4</v>
      </c>
      <c r="S6" t="n">
        <v>21.27</v>
      </c>
      <c r="T6" t="n">
        <v>7764.98</v>
      </c>
      <c r="U6" t="n">
        <v>0.5</v>
      </c>
      <c r="V6" t="n">
        <v>0.75</v>
      </c>
      <c r="W6" t="n">
        <v>0.15</v>
      </c>
      <c r="X6" t="n">
        <v>0.49</v>
      </c>
      <c r="Y6" t="n">
        <v>0.5</v>
      </c>
      <c r="Z6" t="n">
        <v>10</v>
      </c>
      <c r="AA6" t="n">
        <v>403.1132064884706</v>
      </c>
      <c r="AB6" t="n">
        <v>551.5572732170581</v>
      </c>
      <c r="AC6" t="n">
        <v>498.9174211767161</v>
      </c>
      <c r="AD6" t="n">
        <v>403113.2064884706</v>
      </c>
      <c r="AE6" t="n">
        <v>551557.273217058</v>
      </c>
      <c r="AF6" t="n">
        <v>1.334254311614722e-06</v>
      </c>
      <c r="AG6" t="n">
        <v>17</v>
      </c>
      <c r="AH6" t="n">
        <v>498917.4211767161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5.3567</v>
      </c>
      <c r="E7" t="n">
        <v>18.67</v>
      </c>
      <c r="F7" t="n">
        <v>16</v>
      </c>
      <c r="G7" t="n">
        <v>45.71</v>
      </c>
      <c r="H7" t="n">
        <v>0.8100000000000001</v>
      </c>
      <c r="I7" t="n">
        <v>21</v>
      </c>
      <c r="J7" t="n">
        <v>131.25</v>
      </c>
      <c r="K7" t="n">
        <v>45</v>
      </c>
      <c r="L7" t="n">
        <v>6</v>
      </c>
      <c r="M7" t="n">
        <v>19</v>
      </c>
      <c r="N7" t="n">
        <v>20.25</v>
      </c>
      <c r="O7" t="n">
        <v>16421.36</v>
      </c>
      <c r="P7" t="n">
        <v>162.11</v>
      </c>
      <c r="Q7" t="n">
        <v>198.05</v>
      </c>
      <c r="R7" t="n">
        <v>39.91</v>
      </c>
      <c r="S7" t="n">
        <v>21.27</v>
      </c>
      <c r="T7" t="n">
        <v>6539.9</v>
      </c>
      <c r="U7" t="n">
        <v>0.53</v>
      </c>
      <c r="V7" t="n">
        <v>0.76</v>
      </c>
      <c r="W7" t="n">
        <v>0.14</v>
      </c>
      <c r="X7" t="n">
        <v>0.41</v>
      </c>
      <c r="Y7" t="n">
        <v>0.5</v>
      </c>
      <c r="Z7" t="n">
        <v>10</v>
      </c>
      <c r="AA7" t="n">
        <v>398.8041083344222</v>
      </c>
      <c r="AB7" t="n">
        <v>545.6613750186951</v>
      </c>
      <c r="AC7" t="n">
        <v>493.58421922746</v>
      </c>
      <c r="AD7" t="n">
        <v>398804.1083344222</v>
      </c>
      <c r="AE7" t="n">
        <v>545661.3750186951</v>
      </c>
      <c r="AF7" t="n">
        <v>1.34751132560833e-06</v>
      </c>
      <c r="AG7" t="n">
        <v>17</v>
      </c>
      <c r="AH7" t="n">
        <v>493584.21922746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5.3837</v>
      </c>
      <c r="E8" t="n">
        <v>18.57</v>
      </c>
      <c r="F8" t="n">
        <v>15.98</v>
      </c>
      <c r="G8" t="n">
        <v>53.27</v>
      </c>
      <c r="H8" t="n">
        <v>0.93</v>
      </c>
      <c r="I8" t="n">
        <v>18</v>
      </c>
      <c r="J8" t="n">
        <v>132.58</v>
      </c>
      <c r="K8" t="n">
        <v>45</v>
      </c>
      <c r="L8" t="n">
        <v>7</v>
      </c>
      <c r="M8" t="n">
        <v>16</v>
      </c>
      <c r="N8" t="n">
        <v>20.59</v>
      </c>
      <c r="O8" t="n">
        <v>16585.95</v>
      </c>
      <c r="P8" t="n">
        <v>161.35</v>
      </c>
      <c r="Q8" t="n">
        <v>198.05</v>
      </c>
      <c r="R8" t="n">
        <v>39.63</v>
      </c>
      <c r="S8" t="n">
        <v>21.27</v>
      </c>
      <c r="T8" t="n">
        <v>6412.87</v>
      </c>
      <c r="U8" t="n">
        <v>0.54</v>
      </c>
      <c r="V8" t="n">
        <v>0.76</v>
      </c>
      <c r="W8" t="n">
        <v>0.14</v>
      </c>
      <c r="X8" t="n">
        <v>0.39</v>
      </c>
      <c r="Y8" t="n">
        <v>0.5</v>
      </c>
      <c r="Z8" t="n">
        <v>10</v>
      </c>
      <c r="AA8" t="n">
        <v>396.7964168450955</v>
      </c>
      <c r="AB8" t="n">
        <v>542.9143629499011</v>
      </c>
      <c r="AC8" t="n">
        <v>491.099378135056</v>
      </c>
      <c r="AD8" t="n">
        <v>396796.4168450955</v>
      </c>
      <c r="AE8" t="n">
        <v>542914.3629499011</v>
      </c>
      <c r="AF8" t="n">
        <v>1.35430334416293e-06</v>
      </c>
      <c r="AG8" t="n">
        <v>17</v>
      </c>
      <c r="AH8" t="n">
        <v>491099.378135056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5.4219</v>
      </c>
      <c r="E9" t="n">
        <v>18.44</v>
      </c>
      <c r="F9" t="n">
        <v>15.9</v>
      </c>
      <c r="G9" t="n">
        <v>59.63</v>
      </c>
      <c r="H9" t="n">
        <v>1.06</v>
      </c>
      <c r="I9" t="n">
        <v>16</v>
      </c>
      <c r="J9" t="n">
        <v>133.92</v>
      </c>
      <c r="K9" t="n">
        <v>45</v>
      </c>
      <c r="L9" t="n">
        <v>8</v>
      </c>
      <c r="M9" t="n">
        <v>14</v>
      </c>
      <c r="N9" t="n">
        <v>20.93</v>
      </c>
      <c r="O9" t="n">
        <v>16751.02</v>
      </c>
      <c r="P9" t="n">
        <v>159.57</v>
      </c>
      <c r="Q9" t="n">
        <v>198.04</v>
      </c>
      <c r="R9" t="n">
        <v>36.78</v>
      </c>
      <c r="S9" t="n">
        <v>21.27</v>
      </c>
      <c r="T9" t="n">
        <v>4998.01</v>
      </c>
      <c r="U9" t="n">
        <v>0.58</v>
      </c>
      <c r="V9" t="n">
        <v>0.76</v>
      </c>
      <c r="W9" t="n">
        <v>0.14</v>
      </c>
      <c r="X9" t="n">
        <v>0.31</v>
      </c>
      <c r="Y9" t="n">
        <v>0.5</v>
      </c>
      <c r="Z9" t="n">
        <v>10</v>
      </c>
      <c r="AA9" t="n">
        <v>393.0717788262227</v>
      </c>
      <c r="AB9" t="n">
        <v>537.8181488930471</v>
      </c>
      <c r="AC9" t="n">
        <v>486.4895395952067</v>
      </c>
      <c r="AD9" t="n">
        <v>393071.7788262227</v>
      </c>
      <c r="AE9" t="n">
        <v>537818.1488930471</v>
      </c>
      <c r="AF9" t="n">
        <v>1.363912792636475e-06</v>
      </c>
      <c r="AG9" t="n">
        <v>17</v>
      </c>
      <c r="AH9" t="n">
        <v>486489.5395952067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5.4521</v>
      </c>
      <c r="E10" t="n">
        <v>18.34</v>
      </c>
      <c r="F10" t="n">
        <v>15.85</v>
      </c>
      <c r="G10" t="n">
        <v>67.94</v>
      </c>
      <c r="H10" t="n">
        <v>1.18</v>
      </c>
      <c r="I10" t="n">
        <v>14</v>
      </c>
      <c r="J10" t="n">
        <v>135.27</v>
      </c>
      <c r="K10" t="n">
        <v>45</v>
      </c>
      <c r="L10" t="n">
        <v>9</v>
      </c>
      <c r="M10" t="n">
        <v>12</v>
      </c>
      <c r="N10" t="n">
        <v>21.27</v>
      </c>
      <c r="O10" t="n">
        <v>16916.71</v>
      </c>
      <c r="P10" t="n">
        <v>158.53</v>
      </c>
      <c r="Q10" t="n">
        <v>198.05</v>
      </c>
      <c r="R10" t="n">
        <v>35.34</v>
      </c>
      <c r="S10" t="n">
        <v>21.27</v>
      </c>
      <c r="T10" t="n">
        <v>4286.58</v>
      </c>
      <c r="U10" t="n">
        <v>0.6</v>
      </c>
      <c r="V10" t="n">
        <v>0.76</v>
      </c>
      <c r="W10" t="n">
        <v>0.13</v>
      </c>
      <c r="X10" t="n">
        <v>0.26</v>
      </c>
      <c r="Y10" t="n">
        <v>0.5</v>
      </c>
      <c r="Z10" t="n">
        <v>10</v>
      </c>
      <c r="AA10" t="n">
        <v>380.7854685274643</v>
      </c>
      <c r="AB10" t="n">
        <v>521.0074771085302</v>
      </c>
      <c r="AC10" t="n">
        <v>471.2832547318781</v>
      </c>
      <c r="AD10" t="n">
        <v>380785.4685274643</v>
      </c>
      <c r="AE10" t="n">
        <v>521007.4771085302</v>
      </c>
      <c r="AF10" t="n">
        <v>1.371509791167916e-06</v>
      </c>
      <c r="AG10" t="n">
        <v>16</v>
      </c>
      <c r="AH10" t="n">
        <v>471283.2547318781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5.4806</v>
      </c>
      <c r="E11" t="n">
        <v>18.25</v>
      </c>
      <c r="F11" t="n">
        <v>15.78</v>
      </c>
      <c r="G11" t="n">
        <v>72.84</v>
      </c>
      <c r="H11" t="n">
        <v>1.29</v>
      </c>
      <c r="I11" t="n">
        <v>13</v>
      </c>
      <c r="J11" t="n">
        <v>136.61</v>
      </c>
      <c r="K11" t="n">
        <v>45</v>
      </c>
      <c r="L11" t="n">
        <v>10</v>
      </c>
      <c r="M11" t="n">
        <v>11</v>
      </c>
      <c r="N11" t="n">
        <v>21.61</v>
      </c>
      <c r="O11" t="n">
        <v>17082.76</v>
      </c>
      <c r="P11" t="n">
        <v>156.43</v>
      </c>
      <c r="Q11" t="n">
        <v>198.05</v>
      </c>
      <c r="R11" t="n">
        <v>33.1</v>
      </c>
      <c r="S11" t="n">
        <v>21.27</v>
      </c>
      <c r="T11" t="n">
        <v>3174.67</v>
      </c>
      <c r="U11" t="n">
        <v>0.64</v>
      </c>
      <c r="V11" t="n">
        <v>0.77</v>
      </c>
      <c r="W11" t="n">
        <v>0.12</v>
      </c>
      <c r="X11" t="n">
        <v>0.19</v>
      </c>
      <c r="Y11" t="n">
        <v>0.5</v>
      </c>
      <c r="Z11" t="n">
        <v>10</v>
      </c>
      <c r="AA11" t="n">
        <v>377.2605073799962</v>
      </c>
      <c r="AB11" t="n">
        <v>516.1844697562541</v>
      </c>
      <c r="AC11" t="n">
        <v>466.9205484321699</v>
      </c>
      <c r="AD11" t="n">
        <v>377260.5073799962</v>
      </c>
      <c r="AE11" t="n">
        <v>516184.4697562541</v>
      </c>
      <c r="AF11" t="n">
        <v>1.37867914408666e-06</v>
      </c>
      <c r="AG11" t="n">
        <v>16</v>
      </c>
      <c r="AH11" t="n">
        <v>466920.5484321699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5.4766</v>
      </c>
      <c r="E12" t="n">
        <v>18.26</v>
      </c>
      <c r="F12" t="n">
        <v>15.82</v>
      </c>
      <c r="G12" t="n">
        <v>79.09999999999999</v>
      </c>
      <c r="H12" t="n">
        <v>1.41</v>
      </c>
      <c r="I12" t="n">
        <v>12</v>
      </c>
      <c r="J12" t="n">
        <v>137.96</v>
      </c>
      <c r="K12" t="n">
        <v>45</v>
      </c>
      <c r="L12" t="n">
        <v>11</v>
      </c>
      <c r="M12" t="n">
        <v>10</v>
      </c>
      <c r="N12" t="n">
        <v>21.96</v>
      </c>
      <c r="O12" t="n">
        <v>17249.3</v>
      </c>
      <c r="P12" t="n">
        <v>156.22</v>
      </c>
      <c r="Q12" t="n">
        <v>198.04</v>
      </c>
      <c r="R12" t="n">
        <v>34.33</v>
      </c>
      <c r="S12" t="n">
        <v>21.27</v>
      </c>
      <c r="T12" t="n">
        <v>3793.27</v>
      </c>
      <c r="U12" t="n">
        <v>0.62</v>
      </c>
      <c r="V12" t="n">
        <v>0.77</v>
      </c>
      <c r="W12" t="n">
        <v>0.13</v>
      </c>
      <c r="X12" t="n">
        <v>0.23</v>
      </c>
      <c r="Y12" t="n">
        <v>0.5</v>
      </c>
      <c r="Z12" t="n">
        <v>10</v>
      </c>
      <c r="AA12" t="n">
        <v>377.3733589694567</v>
      </c>
      <c r="AB12" t="n">
        <v>516.3388782796145</v>
      </c>
      <c r="AC12" t="n">
        <v>467.0602204227744</v>
      </c>
      <c r="AD12" t="n">
        <v>377373.3589694566</v>
      </c>
      <c r="AE12" t="n">
        <v>516338.8782796145</v>
      </c>
      <c r="AF12" t="n">
        <v>1.377672919115608e-06</v>
      </c>
      <c r="AG12" t="n">
        <v>16</v>
      </c>
      <c r="AH12" t="n">
        <v>467060.2204227744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5.4901</v>
      </c>
      <c r="E13" t="n">
        <v>18.21</v>
      </c>
      <c r="F13" t="n">
        <v>15.8</v>
      </c>
      <c r="G13" t="n">
        <v>86.19</v>
      </c>
      <c r="H13" t="n">
        <v>1.52</v>
      </c>
      <c r="I13" t="n">
        <v>11</v>
      </c>
      <c r="J13" t="n">
        <v>139.32</v>
      </c>
      <c r="K13" t="n">
        <v>45</v>
      </c>
      <c r="L13" t="n">
        <v>12</v>
      </c>
      <c r="M13" t="n">
        <v>9</v>
      </c>
      <c r="N13" t="n">
        <v>22.32</v>
      </c>
      <c r="O13" t="n">
        <v>17416.34</v>
      </c>
      <c r="P13" t="n">
        <v>155.37</v>
      </c>
      <c r="Q13" t="n">
        <v>198.04</v>
      </c>
      <c r="R13" t="n">
        <v>33.65</v>
      </c>
      <c r="S13" t="n">
        <v>21.27</v>
      </c>
      <c r="T13" t="n">
        <v>3459.49</v>
      </c>
      <c r="U13" t="n">
        <v>0.63</v>
      </c>
      <c r="V13" t="n">
        <v>0.77</v>
      </c>
      <c r="W13" t="n">
        <v>0.13</v>
      </c>
      <c r="X13" t="n">
        <v>0.21</v>
      </c>
      <c r="Y13" t="n">
        <v>0.5</v>
      </c>
      <c r="Z13" t="n">
        <v>10</v>
      </c>
      <c r="AA13" t="n">
        <v>375.9114013812787</v>
      </c>
      <c r="AB13" t="n">
        <v>514.3385634104526</v>
      </c>
      <c r="AC13" t="n">
        <v>465.2508127972657</v>
      </c>
      <c r="AD13" t="n">
        <v>375911.4013812786</v>
      </c>
      <c r="AE13" t="n">
        <v>514338.5634104526</v>
      </c>
      <c r="AF13" t="n">
        <v>1.381068928392908e-06</v>
      </c>
      <c r="AG13" t="n">
        <v>16</v>
      </c>
      <c r="AH13" t="n">
        <v>465250.8127972657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5.5158</v>
      </c>
      <c r="E14" t="n">
        <v>18.13</v>
      </c>
      <c r="F14" t="n">
        <v>15.74</v>
      </c>
      <c r="G14" t="n">
        <v>94.45</v>
      </c>
      <c r="H14" t="n">
        <v>1.63</v>
      </c>
      <c r="I14" t="n">
        <v>10</v>
      </c>
      <c r="J14" t="n">
        <v>140.67</v>
      </c>
      <c r="K14" t="n">
        <v>45</v>
      </c>
      <c r="L14" t="n">
        <v>13</v>
      </c>
      <c r="M14" t="n">
        <v>8</v>
      </c>
      <c r="N14" t="n">
        <v>22.68</v>
      </c>
      <c r="O14" t="n">
        <v>17583.88</v>
      </c>
      <c r="P14" t="n">
        <v>154.58</v>
      </c>
      <c r="Q14" t="n">
        <v>198.05</v>
      </c>
      <c r="R14" t="n">
        <v>31.52</v>
      </c>
      <c r="S14" t="n">
        <v>21.27</v>
      </c>
      <c r="T14" t="n">
        <v>2399.27</v>
      </c>
      <c r="U14" t="n">
        <v>0.67</v>
      </c>
      <c r="V14" t="n">
        <v>0.77</v>
      </c>
      <c r="W14" t="n">
        <v>0.13</v>
      </c>
      <c r="X14" t="n">
        <v>0.15</v>
      </c>
      <c r="Y14" t="n">
        <v>0.5</v>
      </c>
      <c r="Z14" t="n">
        <v>10</v>
      </c>
      <c r="AA14" t="n">
        <v>373.877179419192</v>
      </c>
      <c r="AB14" t="n">
        <v>511.5552511783864</v>
      </c>
      <c r="AC14" t="n">
        <v>462.7331359782247</v>
      </c>
      <c r="AD14" t="n">
        <v>373877.179419192</v>
      </c>
      <c r="AE14" t="n">
        <v>511555.2511783864</v>
      </c>
      <c r="AF14" t="n">
        <v>1.387533923831916e-06</v>
      </c>
      <c r="AG14" t="n">
        <v>16</v>
      </c>
      <c r="AH14" t="n">
        <v>462733.1359782247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5.5205</v>
      </c>
      <c r="E15" t="n">
        <v>18.11</v>
      </c>
      <c r="F15" t="n">
        <v>15.75</v>
      </c>
      <c r="G15" t="n">
        <v>105.01</v>
      </c>
      <c r="H15" t="n">
        <v>1.74</v>
      </c>
      <c r="I15" t="n">
        <v>9</v>
      </c>
      <c r="J15" t="n">
        <v>142.04</v>
      </c>
      <c r="K15" t="n">
        <v>45</v>
      </c>
      <c r="L15" t="n">
        <v>14</v>
      </c>
      <c r="M15" t="n">
        <v>7</v>
      </c>
      <c r="N15" t="n">
        <v>23.04</v>
      </c>
      <c r="O15" t="n">
        <v>17751.93</v>
      </c>
      <c r="P15" t="n">
        <v>152.78</v>
      </c>
      <c r="Q15" t="n">
        <v>198.04</v>
      </c>
      <c r="R15" t="n">
        <v>32.13</v>
      </c>
      <c r="S15" t="n">
        <v>21.27</v>
      </c>
      <c r="T15" t="n">
        <v>2706.62</v>
      </c>
      <c r="U15" t="n">
        <v>0.66</v>
      </c>
      <c r="V15" t="n">
        <v>0.77</v>
      </c>
      <c r="W15" t="n">
        <v>0.12</v>
      </c>
      <c r="X15" t="n">
        <v>0.16</v>
      </c>
      <c r="Y15" t="n">
        <v>0.5</v>
      </c>
      <c r="Z15" t="n">
        <v>10</v>
      </c>
      <c r="AA15" t="n">
        <v>371.9592737246283</v>
      </c>
      <c r="AB15" t="n">
        <v>508.9310879950568</v>
      </c>
      <c r="AC15" t="n">
        <v>460.3594192460759</v>
      </c>
      <c r="AD15" t="n">
        <v>371959.2737246283</v>
      </c>
      <c r="AE15" t="n">
        <v>508931.0879950568</v>
      </c>
      <c r="AF15" t="n">
        <v>1.388716238172902e-06</v>
      </c>
      <c r="AG15" t="n">
        <v>16</v>
      </c>
      <c r="AH15" t="n">
        <v>460359.4192460759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5.5177</v>
      </c>
      <c r="E16" t="n">
        <v>18.12</v>
      </c>
      <c r="F16" t="n">
        <v>15.76</v>
      </c>
      <c r="G16" t="n">
        <v>105.08</v>
      </c>
      <c r="H16" t="n">
        <v>1.85</v>
      </c>
      <c r="I16" t="n">
        <v>9</v>
      </c>
      <c r="J16" t="n">
        <v>143.4</v>
      </c>
      <c r="K16" t="n">
        <v>45</v>
      </c>
      <c r="L16" t="n">
        <v>15</v>
      </c>
      <c r="M16" t="n">
        <v>7</v>
      </c>
      <c r="N16" t="n">
        <v>23.41</v>
      </c>
      <c r="O16" t="n">
        <v>17920.49</v>
      </c>
      <c r="P16" t="n">
        <v>152.47</v>
      </c>
      <c r="Q16" t="n">
        <v>198.05</v>
      </c>
      <c r="R16" t="n">
        <v>32.51</v>
      </c>
      <c r="S16" t="n">
        <v>21.27</v>
      </c>
      <c r="T16" t="n">
        <v>2896.11</v>
      </c>
      <c r="U16" t="n">
        <v>0.65</v>
      </c>
      <c r="V16" t="n">
        <v>0.77</v>
      </c>
      <c r="W16" t="n">
        <v>0.12</v>
      </c>
      <c r="X16" t="n">
        <v>0.17</v>
      </c>
      <c r="Y16" t="n">
        <v>0.5</v>
      </c>
      <c r="Z16" t="n">
        <v>10</v>
      </c>
      <c r="AA16" t="n">
        <v>371.8020688778186</v>
      </c>
      <c r="AB16" t="n">
        <v>508.7159933882634</v>
      </c>
      <c r="AC16" t="n">
        <v>460.1648529666678</v>
      </c>
      <c r="AD16" t="n">
        <v>371802.0688778186</v>
      </c>
      <c r="AE16" t="n">
        <v>508715.9933882634</v>
      </c>
      <c r="AF16" t="n">
        <v>1.388011880693166e-06</v>
      </c>
      <c r="AG16" t="n">
        <v>16</v>
      </c>
      <c r="AH16" t="n">
        <v>460164.8529666677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5.5446</v>
      </c>
      <c r="E17" t="n">
        <v>18.04</v>
      </c>
      <c r="F17" t="n">
        <v>15.7</v>
      </c>
      <c r="G17" t="n">
        <v>117.74</v>
      </c>
      <c r="H17" t="n">
        <v>1.96</v>
      </c>
      <c r="I17" t="n">
        <v>8</v>
      </c>
      <c r="J17" t="n">
        <v>144.77</v>
      </c>
      <c r="K17" t="n">
        <v>45</v>
      </c>
      <c r="L17" t="n">
        <v>16</v>
      </c>
      <c r="M17" t="n">
        <v>6</v>
      </c>
      <c r="N17" t="n">
        <v>23.78</v>
      </c>
      <c r="O17" t="n">
        <v>18089.56</v>
      </c>
      <c r="P17" t="n">
        <v>151.23</v>
      </c>
      <c r="Q17" t="n">
        <v>198.04</v>
      </c>
      <c r="R17" t="n">
        <v>30.45</v>
      </c>
      <c r="S17" t="n">
        <v>21.27</v>
      </c>
      <c r="T17" t="n">
        <v>1870.93</v>
      </c>
      <c r="U17" t="n">
        <v>0.7</v>
      </c>
      <c r="V17" t="n">
        <v>0.77</v>
      </c>
      <c r="W17" t="n">
        <v>0.12</v>
      </c>
      <c r="X17" t="n">
        <v>0.1</v>
      </c>
      <c r="Y17" t="n">
        <v>0.5</v>
      </c>
      <c r="Z17" t="n">
        <v>10</v>
      </c>
      <c r="AA17" t="n">
        <v>369.3095714122513</v>
      </c>
      <c r="AB17" t="n">
        <v>505.3056483946467</v>
      </c>
      <c r="AC17" t="n">
        <v>457.0799865127925</v>
      </c>
      <c r="AD17" t="n">
        <v>369309.5714122513</v>
      </c>
      <c r="AE17" t="n">
        <v>505305.6483946467</v>
      </c>
      <c r="AF17" t="n">
        <v>1.39477874362349e-06</v>
      </c>
      <c r="AG17" t="n">
        <v>16</v>
      </c>
      <c r="AH17" t="n">
        <v>457079.9865127925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5.5315</v>
      </c>
      <c r="E18" t="n">
        <v>18.08</v>
      </c>
      <c r="F18" t="n">
        <v>15.74</v>
      </c>
      <c r="G18" t="n">
        <v>118.06</v>
      </c>
      <c r="H18" t="n">
        <v>2.06</v>
      </c>
      <c r="I18" t="n">
        <v>8</v>
      </c>
      <c r="J18" t="n">
        <v>146.15</v>
      </c>
      <c r="K18" t="n">
        <v>45</v>
      </c>
      <c r="L18" t="n">
        <v>17</v>
      </c>
      <c r="M18" t="n">
        <v>6</v>
      </c>
      <c r="N18" t="n">
        <v>24.15</v>
      </c>
      <c r="O18" t="n">
        <v>18259.16</v>
      </c>
      <c r="P18" t="n">
        <v>151.34</v>
      </c>
      <c r="Q18" t="n">
        <v>198.04</v>
      </c>
      <c r="R18" t="n">
        <v>31.89</v>
      </c>
      <c r="S18" t="n">
        <v>21.27</v>
      </c>
      <c r="T18" t="n">
        <v>2590.93</v>
      </c>
      <c r="U18" t="n">
        <v>0.67</v>
      </c>
      <c r="V18" t="n">
        <v>0.77</v>
      </c>
      <c r="W18" t="n">
        <v>0.12</v>
      </c>
      <c r="X18" t="n">
        <v>0.15</v>
      </c>
      <c r="Y18" t="n">
        <v>0.5</v>
      </c>
      <c r="Z18" t="n">
        <v>10</v>
      </c>
      <c r="AA18" t="n">
        <v>370.0776005695485</v>
      </c>
      <c r="AB18" t="n">
        <v>506.3564997707157</v>
      </c>
      <c r="AC18" t="n">
        <v>458.0305461084087</v>
      </c>
      <c r="AD18" t="n">
        <v>370077.6005695484</v>
      </c>
      <c r="AE18" t="n">
        <v>506356.4997707157</v>
      </c>
      <c r="AF18" t="n">
        <v>1.391483356843295e-06</v>
      </c>
      <c r="AG18" t="n">
        <v>16</v>
      </c>
      <c r="AH18" t="n">
        <v>458030.5461084087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5.5476</v>
      </c>
      <c r="E19" t="n">
        <v>18.03</v>
      </c>
      <c r="F19" t="n">
        <v>15.71</v>
      </c>
      <c r="G19" t="n">
        <v>134.7</v>
      </c>
      <c r="H19" t="n">
        <v>2.16</v>
      </c>
      <c r="I19" t="n">
        <v>7</v>
      </c>
      <c r="J19" t="n">
        <v>147.53</v>
      </c>
      <c r="K19" t="n">
        <v>45</v>
      </c>
      <c r="L19" t="n">
        <v>18</v>
      </c>
      <c r="M19" t="n">
        <v>5</v>
      </c>
      <c r="N19" t="n">
        <v>24.53</v>
      </c>
      <c r="O19" t="n">
        <v>18429.27</v>
      </c>
      <c r="P19" t="n">
        <v>148.88</v>
      </c>
      <c r="Q19" t="n">
        <v>198.04</v>
      </c>
      <c r="R19" t="n">
        <v>31.03</v>
      </c>
      <c r="S19" t="n">
        <v>21.27</v>
      </c>
      <c r="T19" t="n">
        <v>2170.21</v>
      </c>
      <c r="U19" t="n">
        <v>0.6899999999999999</v>
      </c>
      <c r="V19" t="n">
        <v>0.77</v>
      </c>
      <c r="W19" t="n">
        <v>0.12</v>
      </c>
      <c r="X19" t="n">
        <v>0.12</v>
      </c>
      <c r="Y19" t="n">
        <v>0.5</v>
      </c>
      <c r="Z19" t="n">
        <v>10</v>
      </c>
      <c r="AA19" t="n">
        <v>366.9300562830009</v>
      </c>
      <c r="AB19" t="n">
        <v>502.0498908180078</v>
      </c>
      <c r="AC19" t="n">
        <v>454.1349538697835</v>
      </c>
      <c r="AD19" t="n">
        <v>366930.0562830009</v>
      </c>
      <c r="AE19" t="n">
        <v>502049.8908180078</v>
      </c>
      <c r="AF19" t="n">
        <v>1.395533412351778e-06</v>
      </c>
      <c r="AG19" t="n">
        <v>16</v>
      </c>
      <c r="AH19" t="n">
        <v>454134.9538697836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5.5498</v>
      </c>
      <c r="E20" t="n">
        <v>18.02</v>
      </c>
      <c r="F20" t="n">
        <v>15.71</v>
      </c>
      <c r="G20" t="n">
        <v>134.64</v>
      </c>
      <c r="H20" t="n">
        <v>2.26</v>
      </c>
      <c r="I20" t="n">
        <v>7</v>
      </c>
      <c r="J20" t="n">
        <v>148.91</v>
      </c>
      <c r="K20" t="n">
        <v>45</v>
      </c>
      <c r="L20" t="n">
        <v>19</v>
      </c>
      <c r="M20" t="n">
        <v>5</v>
      </c>
      <c r="N20" t="n">
        <v>24.92</v>
      </c>
      <c r="O20" t="n">
        <v>18599.92</v>
      </c>
      <c r="P20" t="n">
        <v>148.88</v>
      </c>
      <c r="Q20" t="n">
        <v>198.04</v>
      </c>
      <c r="R20" t="n">
        <v>30.85</v>
      </c>
      <c r="S20" t="n">
        <v>21.27</v>
      </c>
      <c r="T20" t="n">
        <v>2076.06</v>
      </c>
      <c r="U20" t="n">
        <v>0.6899999999999999</v>
      </c>
      <c r="V20" t="n">
        <v>0.77</v>
      </c>
      <c r="W20" t="n">
        <v>0.12</v>
      </c>
      <c r="X20" t="n">
        <v>0.11</v>
      </c>
      <c r="Y20" t="n">
        <v>0.5</v>
      </c>
      <c r="Z20" t="n">
        <v>10</v>
      </c>
      <c r="AA20" t="n">
        <v>366.8473313119447</v>
      </c>
      <c r="AB20" t="n">
        <v>501.9367028630405</v>
      </c>
      <c r="AC20" t="n">
        <v>454.0325684143782</v>
      </c>
      <c r="AD20" t="n">
        <v>366847.3313119448</v>
      </c>
      <c r="AE20" t="n">
        <v>501936.7028630405</v>
      </c>
      <c r="AF20" t="n">
        <v>1.396086836085857e-06</v>
      </c>
      <c r="AG20" t="n">
        <v>16</v>
      </c>
      <c r="AH20" t="n">
        <v>454032.5684143782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5.546</v>
      </c>
      <c r="E21" t="n">
        <v>18.03</v>
      </c>
      <c r="F21" t="n">
        <v>15.72</v>
      </c>
      <c r="G21" t="n">
        <v>134.74</v>
      </c>
      <c r="H21" t="n">
        <v>2.36</v>
      </c>
      <c r="I21" t="n">
        <v>7</v>
      </c>
      <c r="J21" t="n">
        <v>150.3</v>
      </c>
      <c r="K21" t="n">
        <v>45</v>
      </c>
      <c r="L21" t="n">
        <v>20</v>
      </c>
      <c r="M21" t="n">
        <v>5</v>
      </c>
      <c r="N21" t="n">
        <v>25.3</v>
      </c>
      <c r="O21" t="n">
        <v>18771.1</v>
      </c>
      <c r="P21" t="n">
        <v>147.77</v>
      </c>
      <c r="Q21" t="n">
        <v>198.04</v>
      </c>
      <c r="R21" t="n">
        <v>31.24</v>
      </c>
      <c r="S21" t="n">
        <v>21.27</v>
      </c>
      <c r="T21" t="n">
        <v>2275.08</v>
      </c>
      <c r="U21" t="n">
        <v>0.68</v>
      </c>
      <c r="V21" t="n">
        <v>0.77</v>
      </c>
      <c r="W21" t="n">
        <v>0.12</v>
      </c>
      <c r="X21" t="n">
        <v>0.13</v>
      </c>
      <c r="Y21" t="n">
        <v>0.5</v>
      </c>
      <c r="Z21" t="n">
        <v>10</v>
      </c>
      <c r="AA21" t="n">
        <v>365.9409686757442</v>
      </c>
      <c r="AB21" t="n">
        <v>500.6965775182934</v>
      </c>
      <c r="AC21" t="n">
        <v>452.9107988920069</v>
      </c>
      <c r="AD21" t="n">
        <v>365940.9686757442</v>
      </c>
      <c r="AE21" t="n">
        <v>500696.5775182934</v>
      </c>
      <c r="AF21" t="n">
        <v>1.395130922363358e-06</v>
      </c>
      <c r="AG21" t="n">
        <v>16</v>
      </c>
      <c r="AH21" t="n">
        <v>452910.7988920069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5.561</v>
      </c>
      <c r="E22" t="n">
        <v>17.98</v>
      </c>
      <c r="F22" t="n">
        <v>15.7</v>
      </c>
      <c r="G22" t="n">
        <v>156.97</v>
      </c>
      <c r="H22" t="n">
        <v>2.45</v>
      </c>
      <c r="I22" t="n">
        <v>6</v>
      </c>
      <c r="J22" t="n">
        <v>151.69</v>
      </c>
      <c r="K22" t="n">
        <v>45</v>
      </c>
      <c r="L22" t="n">
        <v>21</v>
      </c>
      <c r="M22" t="n">
        <v>4</v>
      </c>
      <c r="N22" t="n">
        <v>25.7</v>
      </c>
      <c r="O22" t="n">
        <v>18942.82</v>
      </c>
      <c r="P22" t="n">
        <v>145.64</v>
      </c>
      <c r="Q22" t="n">
        <v>198.04</v>
      </c>
      <c r="R22" t="n">
        <v>30.43</v>
      </c>
      <c r="S22" t="n">
        <v>21.27</v>
      </c>
      <c r="T22" t="n">
        <v>1874.63</v>
      </c>
      <c r="U22" t="n">
        <v>0.7</v>
      </c>
      <c r="V22" t="n">
        <v>0.77</v>
      </c>
      <c r="W22" t="n">
        <v>0.12</v>
      </c>
      <c r="X22" t="n">
        <v>0.1</v>
      </c>
      <c r="Y22" t="n">
        <v>0.5</v>
      </c>
      <c r="Z22" t="n">
        <v>10</v>
      </c>
      <c r="AA22" t="n">
        <v>363.2167811284617</v>
      </c>
      <c r="AB22" t="n">
        <v>496.969223933429</v>
      </c>
      <c r="AC22" t="n">
        <v>449.5391787019083</v>
      </c>
      <c r="AD22" t="n">
        <v>363216.7811284617</v>
      </c>
      <c r="AE22" t="n">
        <v>496969.223933429</v>
      </c>
      <c r="AF22" t="n">
        <v>1.398904266004802e-06</v>
      </c>
      <c r="AG22" t="n">
        <v>16</v>
      </c>
      <c r="AH22" t="n">
        <v>449539.1787019083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5.5605</v>
      </c>
      <c r="E23" t="n">
        <v>17.98</v>
      </c>
      <c r="F23" t="n">
        <v>15.7</v>
      </c>
      <c r="G23" t="n">
        <v>156.98</v>
      </c>
      <c r="H23" t="n">
        <v>2.54</v>
      </c>
      <c r="I23" t="n">
        <v>6</v>
      </c>
      <c r="J23" t="n">
        <v>153.09</v>
      </c>
      <c r="K23" t="n">
        <v>45</v>
      </c>
      <c r="L23" t="n">
        <v>22</v>
      </c>
      <c r="M23" t="n">
        <v>4</v>
      </c>
      <c r="N23" t="n">
        <v>26.09</v>
      </c>
      <c r="O23" t="n">
        <v>19115.09</v>
      </c>
      <c r="P23" t="n">
        <v>146.03</v>
      </c>
      <c r="Q23" t="n">
        <v>198.04</v>
      </c>
      <c r="R23" t="n">
        <v>30.5</v>
      </c>
      <c r="S23" t="n">
        <v>21.27</v>
      </c>
      <c r="T23" t="n">
        <v>1910.15</v>
      </c>
      <c r="U23" t="n">
        <v>0.7</v>
      </c>
      <c r="V23" t="n">
        <v>0.77</v>
      </c>
      <c r="W23" t="n">
        <v>0.12</v>
      </c>
      <c r="X23" t="n">
        <v>0.1</v>
      </c>
      <c r="Y23" t="n">
        <v>0.5</v>
      </c>
      <c r="Z23" t="n">
        <v>10</v>
      </c>
      <c r="AA23" t="n">
        <v>363.6168979729217</v>
      </c>
      <c r="AB23" t="n">
        <v>497.5166814519287</v>
      </c>
      <c r="AC23" t="n">
        <v>450.0343876432037</v>
      </c>
      <c r="AD23" t="n">
        <v>363616.8979729217</v>
      </c>
      <c r="AE23" t="n">
        <v>497516.6814519287</v>
      </c>
      <c r="AF23" t="n">
        <v>1.39877848788342e-06</v>
      </c>
      <c r="AG23" t="n">
        <v>16</v>
      </c>
      <c r="AH23" t="n">
        <v>450034.3876432037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5.5623</v>
      </c>
      <c r="E24" t="n">
        <v>17.98</v>
      </c>
      <c r="F24" t="n">
        <v>15.69</v>
      </c>
      <c r="G24" t="n">
        <v>156.93</v>
      </c>
      <c r="H24" t="n">
        <v>2.64</v>
      </c>
      <c r="I24" t="n">
        <v>6</v>
      </c>
      <c r="J24" t="n">
        <v>154.49</v>
      </c>
      <c r="K24" t="n">
        <v>45</v>
      </c>
      <c r="L24" t="n">
        <v>23</v>
      </c>
      <c r="M24" t="n">
        <v>4</v>
      </c>
      <c r="N24" t="n">
        <v>26.49</v>
      </c>
      <c r="O24" t="n">
        <v>19287.9</v>
      </c>
      <c r="P24" t="n">
        <v>146.04</v>
      </c>
      <c r="Q24" t="n">
        <v>198.04</v>
      </c>
      <c r="R24" t="n">
        <v>30.3</v>
      </c>
      <c r="S24" t="n">
        <v>21.27</v>
      </c>
      <c r="T24" t="n">
        <v>1810.09</v>
      </c>
      <c r="U24" t="n">
        <v>0.7</v>
      </c>
      <c r="V24" t="n">
        <v>0.77</v>
      </c>
      <c r="W24" t="n">
        <v>0.12</v>
      </c>
      <c r="X24" t="n">
        <v>0.1</v>
      </c>
      <c r="Y24" t="n">
        <v>0.5</v>
      </c>
      <c r="Z24" t="n">
        <v>10</v>
      </c>
      <c r="AA24" t="n">
        <v>363.5204544382537</v>
      </c>
      <c r="AB24" t="n">
        <v>497.3847231530073</v>
      </c>
      <c r="AC24" t="n">
        <v>449.9150232591269</v>
      </c>
      <c r="AD24" t="n">
        <v>363520.4544382537</v>
      </c>
      <c r="AE24" t="n">
        <v>497384.7231530073</v>
      </c>
      <c r="AF24" t="n">
        <v>1.399231289120394e-06</v>
      </c>
      <c r="AG24" t="n">
        <v>16</v>
      </c>
      <c r="AH24" t="n">
        <v>449915.0232591269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5.5647</v>
      </c>
      <c r="E25" t="n">
        <v>17.97</v>
      </c>
      <c r="F25" t="n">
        <v>15.69</v>
      </c>
      <c r="G25" t="n">
        <v>156.85</v>
      </c>
      <c r="H25" t="n">
        <v>2.73</v>
      </c>
      <c r="I25" t="n">
        <v>6</v>
      </c>
      <c r="J25" t="n">
        <v>155.9</v>
      </c>
      <c r="K25" t="n">
        <v>45</v>
      </c>
      <c r="L25" t="n">
        <v>24</v>
      </c>
      <c r="M25" t="n">
        <v>4</v>
      </c>
      <c r="N25" t="n">
        <v>26.9</v>
      </c>
      <c r="O25" t="n">
        <v>19461.27</v>
      </c>
      <c r="P25" t="n">
        <v>144.34</v>
      </c>
      <c r="Q25" t="n">
        <v>198.04</v>
      </c>
      <c r="R25" t="n">
        <v>29.93</v>
      </c>
      <c r="S25" t="n">
        <v>21.27</v>
      </c>
      <c r="T25" t="n">
        <v>1625.39</v>
      </c>
      <c r="U25" t="n">
        <v>0.71</v>
      </c>
      <c r="V25" t="n">
        <v>0.77</v>
      </c>
      <c r="W25" t="n">
        <v>0.12</v>
      </c>
      <c r="X25" t="n">
        <v>0.09</v>
      </c>
      <c r="Y25" t="n">
        <v>0.5</v>
      </c>
      <c r="Z25" t="n">
        <v>10</v>
      </c>
      <c r="AA25" t="n">
        <v>361.7694183414646</v>
      </c>
      <c r="AB25" t="n">
        <v>494.98887831512</v>
      </c>
      <c r="AC25" t="n">
        <v>447.7478344899782</v>
      </c>
      <c r="AD25" t="n">
        <v>361769.4183414646</v>
      </c>
      <c r="AE25" t="n">
        <v>494988.87831512</v>
      </c>
      <c r="AF25" t="n">
        <v>1.399835024103025e-06</v>
      </c>
      <c r="AG25" t="n">
        <v>16</v>
      </c>
      <c r="AH25" t="n">
        <v>447747.8344899782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5.5592</v>
      </c>
      <c r="E26" t="n">
        <v>17.99</v>
      </c>
      <c r="F26" t="n">
        <v>15.7</v>
      </c>
      <c r="G26" t="n">
        <v>157.03</v>
      </c>
      <c r="H26" t="n">
        <v>2.81</v>
      </c>
      <c r="I26" t="n">
        <v>6</v>
      </c>
      <c r="J26" t="n">
        <v>157.31</v>
      </c>
      <c r="K26" t="n">
        <v>45</v>
      </c>
      <c r="L26" t="n">
        <v>25</v>
      </c>
      <c r="M26" t="n">
        <v>4</v>
      </c>
      <c r="N26" t="n">
        <v>27.31</v>
      </c>
      <c r="O26" t="n">
        <v>19635.2</v>
      </c>
      <c r="P26" t="n">
        <v>142.46</v>
      </c>
      <c r="Q26" t="n">
        <v>198.04</v>
      </c>
      <c r="R26" t="n">
        <v>30.7</v>
      </c>
      <c r="S26" t="n">
        <v>21.27</v>
      </c>
      <c r="T26" t="n">
        <v>2010.12</v>
      </c>
      <c r="U26" t="n">
        <v>0.6899999999999999</v>
      </c>
      <c r="V26" t="n">
        <v>0.77</v>
      </c>
      <c r="W26" t="n">
        <v>0.12</v>
      </c>
      <c r="X26" t="n">
        <v>0.11</v>
      </c>
      <c r="Y26" t="n">
        <v>0.5</v>
      </c>
      <c r="Z26" t="n">
        <v>10</v>
      </c>
      <c r="AA26" t="n">
        <v>360.1702134385233</v>
      </c>
      <c r="AB26" t="n">
        <v>492.8007756149746</v>
      </c>
      <c r="AC26" t="n">
        <v>445.7685612405132</v>
      </c>
      <c r="AD26" t="n">
        <v>360170.2134385232</v>
      </c>
      <c r="AE26" t="n">
        <v>492800.7756149746</v>
      </c>
      <c r="AF26" t="n">
        <v>1.398451464767829e-06</v>
      </c>
      <c r="AG26" t="n">
        <v>16</v>
      </c>
      <c r="AH26" t="n">
        <v>445768.5612405132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5.5772</v>
      </c>
      <c r="E27" t="n">
        <v>17.93</v>
      </c>
      <c r="F27" t="n">
        <v>15.67</v>
      </c>
      <c r="G27" t="n">
        <v>188.04</v>
      </c>
      <c r="H27" t="n">
        <v>2.9</v>
      </c>
      <c r="I27" t="n">
        <v>5</v>
      </c>
      <c r="J27" t="n">
        <v>158.72</v>
      </c>
      <c r="K27" t="n">
        <v>45</v>
      </c>
      <c r="L27" t="n">
        <v>26</v>
      </c>
      <c r="M27" t="n">
        <v>3</v>
      </c>
      <c r="N27" t="n">
        <v>27.72</v>
      </c>
      <c r="O27" t="n">
        <v>19809.69</v>
      </c>
      <c r="P27" t="n">
        <v>141.56</v>
      </c>
      <c r="Q27" t="n">
        <v>198.04</v>
      </c>
      <c r="R27" t="n">
        <v>29.66</v>
      </c>
      <c r="S27" t="n">
        <v>21.27</v>
      </c>
      <c r="T27" t="n">
        <v>1494.91</v>
      </c>
      <c r="U27" t="n">
        <v>0.72</v>
      </c>
      <c r="V27" t="n">
        <v>0.77</v>
      </c>
      <c r="W27" t="n">
        <v>0.12</v>
      </c>
      <c r="X27" t="n">
        <v>0.08</v>
      </c>
      <c r="Y27" t="n">
        <v>0.5</v>
      </c>
      <c r="Z27" t="n">
        <v>10</v>
      </c>
      <c r="AA27" t="n">
        <v>358.5213555485966</v>
      </c>
      <c r="AB27" t="n">
        <v>490.5447355075007</v>
      </c>
      <c r="AC27" t="n">
        <v>443.7278344345245</v>
      </c>
      <c r="AD27" t="n">
        <v>358521.3555485966</v>
      </c>
      <c r="AE27" t="n">
        <v>490544.7355075007</v>
      </c>
      <c r="AF27" t="n">
        <v>1.402979477137562e-06</v>
      </c>
      <c r="AG27" t="n">
        <v>16</v>
      </c>
      <c r="AH27" t="n">
        <v>443727.8344345245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5.5769</v>
      </c>
      <c r="E28" t="n">
        <v>17.93</v>
      </c>
      <c r="F28" t="n">
        <v>15.67</v>
      </c>
      <c r="G28" t="n">
        <v>188.05</v>
      </c>
      <c r="H28" t="n">
        <v>2.99</v>
      </c>
      <c r="I28" t="n">
        <v>5</v>
      </c>
      <c r="J28" t="n">
        <v>160.14</v>
      </c>
      <c r="K28" t="n">
        <v>45</v>
      </c>
      <c r="L28" t="n">
        <v>27</v>
      </c>
      <c r="M28" t="n">
        <v>3</v>
      </c>
      <c r="N28" t="n">
        <v>28.14</v>
      </c>
      <c r="O28" t="n">
        <v>19984.89</v>
      </c>
      <c r="P28" t="n">
        <v>142.09</v>
      </c>
      <c r="Q28" t="n">
        <v>198.04</v>
      </c>
      <c r="R28" t="n">
        <v>29.68</v>
      </c>
      <c r="S28" t="n">
        <v>21.27</v>
      </c>
      <c r="T28" t="n">
        <v>1504.88</v>
      </c>
      <c r="U28" t="n">
        <v>0.72</v>
      </c>
      <c r="V28" t="n">
        <v>0.77</v>
      </c>
      <c r="W28" t="n">
        <v>0.11</v>
      </c>
      <c r="X28" t="n">
        <v>0.08</v>
      </c>
      <c r="Y28" t="n">
        <v>0.5</v>
      </c>
      <c r="Z28" t="n">
        <v>10</v>
      </c>
      <c r="AA28" t="n">
        <v>359.049304935589</v>
      </c>
      <c r="AB28" t="n">
        <v>491.2670991502669</v>
      </c>
      <c r="AC28" t="n">
        <v>444.3812567050687</v>
      </c>
      <c r="AD28" t="n">
        <v>359049.304935589</v>
      </c>
      <c r="AE28" t="n">
        <v>491267.0991502668</v>
      </c>
      <c r="AF28" t="n">
        <v>1.402904010264733e-06</v>
      </c>
      <c r="AG28" t="n">
        <v>16</v>
      </c>
      <c r="AH28" t="n">
        <v>444381.2567050688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5.5736</v>
      </c>
      <c r="E29" t="n">
        <v>17.94</v>
      </c>
      <c r="F29" t="n">
        <v>15.68</v>
      </c>
      <c r="G29" t="n">
        <v>188.18</v>
      </c>
      <c r="H29" t="n">
        <v>3.07</v>
      </c>
      <c r="I29" t="n">
        <v>5</v>
      </c>
      <c r="J29" t="n">
        <v>161.57</v>
      </c>
      <c r="K29" t="n">
        <v>45</v>
      </c>
      <c r="L29" t="n">
        <v>28</v>
      </c>
      <c r="M29" t="n">
        <v>2</v>
      </c>
      <c r="N29" t="n">
        <v>28.57</v>
      </c>
      <c r="O29" t="n">
        <v>20160.55</v>
      </c>
      <c r="P29" t="n">
        <v>142.13</v>
      </c>
      <c r="Q29" t="n">
        <v>198.05</v>
      </c>
      <c r="R29" t="n">
        <v>29.97</v>
      </c>
      <c r="S29" t="n">
        <v>21.27</v>
      </c>
      <c r="T29" t="n">
        <v>1648.83</v>
      </c>
      <c r="U29" t="n">
        <v>0.71</v>
      </c>
      <c r="V29" t="n">
        <v>0.77</v>
      </c>
      <c r="W29" t="n">
        <v>0.12</v>
      </c>
      <c r="X29" t="n">
        <v>0.09</v>
      </c>
      <c r="Y29" t="n">
        <v>0.5</v>
      </c>
      <c r="Z29" t="n">
        <v>10</v>
      </c>
      <c r="AA29" t="n">
        <v>359.2469385183709</v>
      </c>
      <c r="AB29" t="n">
        <v>491.5375101372076</v>
      </c>
      <c r="AC29" t="n">
        <v>444.62586004694</v>
      </c>
      <c r="AD29" t="n">
        <v>359246.938518371</v>
      </c>
      <c r="AE29" t="n">
        <v>491537.5101372076</v>
      </c>
      <c r="AF29" t="n">
        <v>1.402073874663615e-06</v>
      </c>
      <c r="AG29" t="n">
        <v>16</v>
      </c>
      <c r="AH29" t="n">
        <v>444625.86004694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5.5754</v>
      </c>
      <c r="E30" t="n">
        <v>17.94</v>
      </c>
      <c r="F30" t="n">
        <v>15.68</v>
      </c>
      <c r="G30" t="n">
        <v>188.11</v>
      </c>
      <c r="H30" t="n">
        <v>3.15</v>
      </c>
      <c r="I30" t="n">
        <v>5</v>
      </c>
      <c r="J30" t="n">
        <v>163</v>
      </c>
      <c r="K30" t="n">
        <v>45</v>
      </c>
      <c r="L30" t="n">
        <v>29</v>
      </c>
      <c r="M30" t="n">
        <v>1</v>
      </c>
      <c r="N30" t="n">
        <v>29</v>
      </c>
      <c r="O30" t="n">
        <v>20336.78</v>
      </c>
      <c r="P30" t="n">
        <v>142.63</v>
      </c>
      <c r="Q30" t="n">
        <v>198.04</v>
      </c>
      <c r="R30" t="n">
        <v>29.72</v>
      </c>
      <c r="S30" t="n">
        <v>21.27</v>
      </c>
      <c r="T30" t="n">
        <v>1522.27</v>
      </c>
      <c r="U30" t="n">
        <v>0.72</v>
      </c>
      <c r="V30" t="n">
        <v>0.77</v>
      </c>
      <c r="W30" t="n">
        <v>0.12</v>
      </c>
      <c r="X30" t="n">
        <v>0.08</v>
      </c>
      <c r="Y30" t="n">
        <v>0.5</v>
      </c>
      <c r="Z30" t="n">
        <v>10</v>
      </c>
      <c r="AA30" t="n">
        <v>359.6700787162321</v>
      </c>
      <c r="AB30" t="n">
        <v>492.1164692235491</v>
      </c>
      <c r="AC30" t="n">
        <v>445.1495640906553</v>
      </c>
      <c r="AD30" t="n">
        <v>359670.0787162322</v>
      </c>
      <c r="AE30" t="n">
        <v>492116.4692235491</v>
      </c>
      <c r="AF30" t="n">
        <v>1.402526675900589e-06</v>
      </c>
      <c r="AG30" t="n">
        <v>16</v>
      </c>
      <c r="AH30" t="n">
        <v>445149.5640906553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5.5727</v>
      </c>
      <c r="E31" t="n">
        <v>17.94</v>
      </c>
      <c r="F31" t="n">
        <v>15.68</v>
      </c>
      <c r="G31" t="n">
        <v>188.22</v>
      </c>
      <c r="H31" t="n">
        <v>3.23</v>
      </c>
      <c r="I31" t="n">
        <v>5</v>
      </c>
      <c r="J31" t="n">
        <v>164.43</v>
      </c>
      <c r="K31" t="n">
        <v>45</v>
      </c>
      <c r="L31" t="n">
        <v>30</v>
      </c>
      <c r="M31" t="n">
        <v>1</v>
      </c>
      <c r="N31" t="n">
        <v>29.43</v>
      </c>
      <c r="O31" t="n">
        <v>20513.61</v>
      </c>
      <c r="P31" t="n">
        <v>143.08</v>
      </c>
      <c r="Q31" t="n">
        <v>198.04</v>
      </c>
      <c r="R31" t="n">
        <v>29.99</v>
      </c>
      <c r="S31" t="n">
        <v>21.27</v>
      </c>
      <c r="T31" t="n">
        <v>1658.95</v>
      </c>
      <c r="U31" t="n">
        <v>0.71</v>
      </c>
      <c r="V31" t="n">
        <v>0.77</v>
      </c>
      <c r="W31" t="n">
        <v>0.12</v>
      </c>
      <c r="X31" t="n">
        <v>0.09</v>
      </c>
      <c r="Y31" t="n">
        <v>0.5</v>
      </c>
      <c r="Z31" t="n">
        <v>10</v>
      </c>
      <c r="AA31" t="n">
        <v>360.2071126441579</v>
      </c>
      <c r="AB31" t="n">
        <v>492.851262736002</v>
      </c>
      <c r="AC31" t="n">
        <v>445.8142299415688</v>
      </c>
      <c r="AD31" t="n">
        <v>360207.1126441578</v>
      </c>
      <c r="AE31" t="n">
        <v>492851.262736002</v>
      </c>
      <c r="AF31" t="n">
        <v>1.401847474045129e-06</v>
      </c>
      <c r="AG31" t="n">
        <v>16</v>
      </c>
      <c r="AH31" t="n">
        <v>445814.2299415688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5.5753</v>
      </c>
      <c r="E32" t="n">
        <v>17.94</v>
      </c>
      <c r="F32" t="n">
        <v>15.68</v>
      </c>
      <c r="G32" t="n">
        <v>188.11</v>
      </c>
      <c r="H32" t="n">
        <v>3.31</v>
      </c>
      <c r="I32" t="n">
        <v>5</v>
      </c>
      <c r="J32" t="n">
        <v>165.87</v>
      </c>
      <c r="K32" t="n">
        <v>45</v>
      </c>
      <c r="L32" t="n">
        <v>31</v>
      </c>
      <c r="M32" t="n">
        <v>1</v>
      </c>
      <c r="N32" t="n">
        <v>29.87</v>
      </c>
      <c r="O32" t="n">
        <v>20691.03</v>
      </c>
      <c r="P32" t="n">
        <v>143.31</v>
      </c>
      <c r="Q32" t="n">
        <v>198.04</v>
      </c>
      <c r="R32" t="n">
        <v>29.69</v>
      </c>
      <c r="S32" t="n">
        <v>21.27</v>
      </c>
      <c r="T32" t="n">
        <v>1507.32</v>
      </c>
      <c r="U32" t="n">
        <v>0.72</v>
      </c>
      <c r="V32" t="n">
        <v>0.77</v>
      </c>
      <c r="W32" t="n">
        <v>0.12</v>
      </c>
      <c r="X32" t="n">
        <v>0.08</v>
      </c>
      <c r="Y32" t="n">
        <v>0.5</v>
      </c>
      <c r="Z32" t="n">
        <v>10</v>
      </c>
      <c r="AA32" t="n">
        <v>360.3374283350494</v>
      </c>
      <c r="AB32" t="n">
        <v>493.0295664134022</v>
      </c>
      <c r="AC32" t="n">
        <v>445.9755165662489</v>
      </c>
      <c r="AD32" t="n">
        <v>360337.4283350494</v>
      </c>
      <c r="AE32" t="n">
        <v>493029.5664134022</v>
      </c>
      <c r="AF32" t="n">
        <v>1.402501520276312e-06</v>
      </c>
      <c r="AG32" t="n">
        <v>16</v>
      </c>
      <c r="AH32" t="n">
        <v>445975.5165662488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5.5741</v>
      </c>
      <c r="E33" t="n">
        <v>17.94</v>
      </c>
      <c r="F33" t="n">
        <v>15.68</v>
      </c>
      <c r="G33" t="n">
        <v>188.16</v>
      </c>
      <c r="H33" t="n">
        <v>3.39</v>
      </c>
      <c r="I33" t="n">
        <v>5</v>
      </c>
      <c r="J33" t="n">
        <v>167.31</v>
      </c>
      <c r="K33" t="n">
        <v>45</v>
      </c>
      <c r="L33" t="n">
        <v>32</v>
      </c>
      <c r="M33" t="n">
        <v>0</v>
      </c>
      <c r="N33" t="n">
        <v>30.31</v>
      </c>
      <c r="O33" t="n">
        <v>20869.05</v>
      </c>
      <c r="P33" t="n">
        <v>143.79</v>
      </c>
      <c r="Q33" t="n">
        <v>198.04</v>
      </c>
      <c r="R33" t="n">
        <v>29.83</v>
      </c>
      <c r="S33" t="n">
        <v>21.27</v>
      </c>
      <c r="T33" t="n">
        <v>1577.99</v>
      </c>
      <c r="U33" t="n">
        <v>0.71</v>
      </c>
      <c r="V33" t="n">
        <v>0.77</v>
      </c>
      <c r="W33" t="n">
        <v>0.12</v>
      </c>
      <c r="X33" t="n">
        <v>0.09</v>
      </c>
      <c r="Y33" t="n">
        <v>0.5</v>
      </c>
      <c r="Z33" t="n">
        <v>10</v>
      </c>
      <c r="AA33" t="n">
        <v>360.8495560297091</v>
      </c>
      <c r="AB33" t="n">
        <v>493.730282118715</v>
      </c>
      <c r="AC33" t="n">
        <v>446.6093569481071</v>
      </c>
      <c r="AD33" t="n">
        <v>360849.5560297091</v>
      </c>
      <c r="AE33" t="n">
        <v>493730.282118715</v>
      </c>
      <c r="AF33" t="n">
        <v>1.402199652784997e-06</v>
      </c>
      <c r="AG33" t="n">
        <v>16</v>
      </c>
      <c r="AH33" t="n">
        <v>446609.3569481071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2024-09-25T21:12:46Z</dcterms:created>
  <dcterms:modified xmlns:dcterms="http://purl.org/dc/terms/" xmlns:xsi="http://www.w3.org/2001/XMLSchema-instance" xsi:type="dcterms:W3CDTF">2024-09-25T21:12:46Z</dcterms:modified>
</cp:coreProperties>
</file>