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xVal>
          <yVal>
            <numRef>
              <f>gráficos!$B$7:$B$420</f>
              <numCache>
                <formatCode>General</formatCode>
                <ptCount val="4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  <c r="AA2" t="n">
        <v>572.6772079423631</v>
      </c>
      <c r="AB2" t="n">
        <v>783.5622206420608</v>
      </c>
      <c r="AC2" t="n">
        <v>708.7801420404655</v>
      </c>
      <c r="AD2" t="n">
        <v>572677.2079423631</v>
      </c>
      <c r="AE2" t="n">
        <v>783562.2206420607</v>
      </c>
      <c r="AF2" t="n">
        <v>1.012437926887433e-06</v>
      </c>
      <c r="AG2" t="n">
        <v>21</v>
      </c>
      <c r="AH2" t="n">
        <v>708780.1420404655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  <c r="AA3" t="n">
        <v>411.7341733344654</v>
      </c>
      <c r="AB3" t="n">
        <v>563.3528603859628</v>
      </c>
      <c r="AC3" t="n">
        <v>509.5872540614313</v>
      </c>
      <c r="AD3" t="n">
        <v>411734.1733344654</v>
      </c>
      <c r="AE3" t="n">
        <v>563352.8603859628</v>
      </c>
      <c r="AF3" t="n">
        <v>1.290388608924909e-06</v>
      </c>
      <c r="AG3" t="n">
        <v>16</v>
      </c>
      <c r="AH3" t="n">
        <v>509587.2540614313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  <c r="AA4" t="n">
        <v>374.5597654556213</v>
      </c>
      <c r="AB4" t="n">
        <v>512.4891955069995</v>
      </c>
      <c r="AC4" t="n">
        <v>463.5779459709141</v>
      </c>
      <c r="AD4" t="n">
        <v>374559.7654556213</v>
      </c>
      <c r="AE4" t="n">
        <v>512489.1955069995</v>
      </c>
      <c r="AF4" t="n">
        <v>1.395378713711991e-06</v>
      </c>
      <c r="AG4" t="n">
        <v>15</v>
      </c>
      <c r="AH4" t="n">
        <v>463577.9459709141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  <c r="AA5" t="n">
        <v>351.5107383652381</v>
      </c>
      <c r="AB5" t="n">
        <v>480.9524997906278</v>
      </c>
      <c r="AC5" t="n">
        <v>435.0510682316825</v>
      </c>
      <c r="AD5" t="n">
        <v>351510.7383652381</v>
      </c>
      <c r="AE5" t="n">
        <v>480952.4997906278</v>
      </c>
      <c r="AF5" t="n">
        <v>1.452098579126088e-06</v>
      </c>
      <c r="AG5" t="n">
        <v>14</v>
      </c>
      <c r="AH5" t="n">
        <v>435051.0682316825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  <c r="AA6" t="n">
        <v>344.6797262272094</v>
      </c>
      <c r="AB6" t="n">
        <v>471.6060076203905</v>
      </c>
      <c r="AC6" t="n">
        <v>426.5965921562886</v>
      </c>
      <c r="AD6" t="n">
        <v>344679.7262272094</v>
      </c>
      <c r="AE6" t="n">
        <v>471606.0076203905</v>
      </c>
      <c r="AF6" t="n">
        <v>1.484916739937701e-06</v>
      </c>
      <c r="AG6" t="n">
        <v>14</v>
      </c>
      <c r="AH6" t="n">
        <v>426596.5921562886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338.7106909669893</v>
      </c>
      <c r="AB7" t="n">
        <v>463.4389102421071</v>
      </c>
      <c r="AC7" t="n">
        <v>419.2089510891952</v>
      </c>
      <c r="AD7" t="n">
        <v>338710.6909669893</v>
      </c>
      <c r="AE7" t="n">
        <v>463438.9102421071</v>
      </c>
      <c r="AF7" t="n">
        <v>1.514817212199207e-06</v>
      </c>
      <c r="AG7" t="n">
        <v>14</v>
      </c>
      <c r="AH7" t="n">
        <v>419208.9510891953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335.5784106458025</v>
      </c>
      <c r="AB8" t="n">
        <v>459.1531861202042</v>
      </c>
      <c r="AC8" t="n">
        <v>415.3322504624352</v>
      </c>
      <c r="AD8" t="n">
        <v>335578.4106458025</v>
      </c>
      <c r="AE8" t="n">
        <v>459153.1861202042</v>
      </c>
      <c r="AF8" t="n">
        <v>1.531623098247828e-06</v>
      </c>
      <c r="AG8" t="n">
        <v>14</v>
      </c>
      <c r="AH8" t="n">
        <v>415332.2504624352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  <c r="AA9" t="n">
        <v>333.1590870589399</v>
      </c>
      <c r="AB9" t="n">
        <v>455.8429608556349</v>
      </c>
      <c r="AC9" t="n">
        <v>412.337948451186</v>
      </c>
      <c r="AD9" t="n">
        <v>333159.0870589399</v>
      </c>
      <c r="AE9" t="n">
        <v>455842.9608556349</v>
      </c>
      <c r="AF9" t="n">
        <v>1.543433901498665e-06</v>
      </c>
      <c r="AG9" t="n">
        <v>14</v>
      </c>
      <c r="AH9" t="n">
        <v>412337.9484511861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  <c r="AA10" t="n">
        <v>332.0542926472267</v>
      </c>
      <c r="AB10" t="n">
        <v>454.3313324014395</v>
      </c>
      <c r="AC10" t="n">
        <v>410.9705876950752</v>
      </c>
      <c r="AD10" t="n">
        <v>332054.2926472267</v>
      </c>
      <c r="AE10" t="n">
        <v>454331.3324014394</v>
      </c>
      <c r="AF10" t="n">
        <v>1.54870908239726e-06</v>
      </c>
      <c r="AG10" t="n">
        <v>14</v>
      </c>
      <c r="AH10" t="n">
        <v>410970.5876950752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319.2265418757299</v>
      </c>
      <c r="AB11" t="n">
        <v>436.779837875454</v>
      </c>
      <c r="AC11" t="n">
        <v>395.0941831729726</v>
      </c>
      <c r="AD11" t="n">
        <v>319226.5418757299</v>
      </c>
      <c r="AE11" t="n">
        <v>436779.837875454</v>
      </c>
      <c r="AF11" t="n">
        <v>1.561383521458929e-06</v>
      </c>
      <c r="AG11" t="n">
        <v>13</v>
      </c>
      <c r="AH11" t="n">
        <v>395094.1831729726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  <c r="AA12" t="n">
        <v>318.1007169267942</v>
      </c>
      <c r="AB12" t="n">
        <v>435.2394345124288</v>
      </c>
      <c r="AC12" t="n">
        <v>393.7007937449449</v>
      </c>
      <c r="AD12" t="n">
        <v>318100.7169267941</v>
      </c>
      <c r="AE12" t="n">
        <v>435239.4345124288</v>
      </c>
      <c r="AF12" t="n">
        <v>1.567475655151554e-06</v>
      </c>
      <c r="AG12" t="n">
        <v>13</v>
      </c>
      <c r="AH12" t="n">
        <v>393700.7937449449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  <c r="AA13" t="n">
        <v>316.2966286996</v>
      </c>
      <c r="AB13" t="n">
        <v>432.7710014092266</v>
      </c>
      <c r="AC13" t="n">
        <v>391.4679444326445</v>
      </c>
      <c r="AD13" t="n">
        <v>316296.6286996001</v>
      </c>
      <c r="AE13" t="n">
        <v>432771.0014092266</v>
      </c>
      <c r="AF13" t="n">
        <v>1.574501449180214e-06</v>
      </c>
      <c r="AG13" t="n">
        <v>13</v>
      </c>
      <c r="AH13" t="n">
        <v>391467.9444326445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314.8514968707231</v>
      </c>
      <c r="AB14" t="n">
        <v>430.7937082862402</v>
      </c>
      <c r="AC14" t="n">
        <v>389.6793613901677</v>
      </c>
      <c r="AD14" t="n">
        <v>314851.496870723</v>
      </c>
      <c r="AE14" t="n">
        <v>430793.7082862402</v>
      </c>
      <c r="AF14" t="n">
        <v>1.580686948906442e-06</v>
      </c>
      <c r="AG14" t="n">
        <v>13</v>
      </c>
      <c r="AH14" t="n">
        <v>389679.3613901677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314.7629744291039</v>
      </c>
      <c r="AB15" t="n">
        <v>430.6725879762824</v>
      </c>
      <c r="AC15" t="n">
        <v>389.5698006325989</v>
      </c>
      <c r="AD15" t="n">
        <v>314762.9744291039</v>
      </c>
      <c r="AE15" t="n">
        <v>430672.5879762825</v>
      </c>
      <c r="AF15" t="n">
        <v>1.581550584717274e-06</v>
      </c>
      <c r="AG15" t="n">
        <v>13</v>
      </c>
      <c r="AH15" t="n">
        <v>389569.8006325989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  <c r="AA16" t="n">
        <v>314.196264192295</v>
      </c>
      <c r="AB16" t="n">
        <v>429.8971900287895</v>
      </c>
      <c r="AC16" t="n">
        <v>388.8684055769367</v>
      </c>
      <c r="AD16" t="n">
        <v>314196.264192295</v>
      </c>
      <c r="AE16" t="n">
        <v>429897.1900287895</v>
      </c>
      <c r="AF16" t="n">
        <v>1.585915446788236e-06</v>
      </c>
      <c r="AG16" t="n">
        <v>13</v>
      </c>
      <c r="AH16" t="n">
        <v>388868.4055769367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  <c r="AA17" t="n">
        <v>313.8527023829819</v>
      </c>
      <c r="AB17" t="n">
        <v>429.4271136044101</v>
      </c>
      <c r="AC17" t="n">
        <v>388.4431925867437</v>
      </c>
      <c r="AD17" t="n">
        <v>313852.702382982</v>
      </c>
      <c r="AE17" t="n">
        <v>429427.1136044101</v>
      </c>
      <c r="AF17" t="n">
        <v>1.585401933603417e-06</v>
      </c>
      <c r="AG17" t="n">
        <v>13</v>
      </c>
      <c r="AH17" t="n">
        <v>388443.1925867437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311.8088844150884</v>
      </c>
      <c r="AB18" t="n">
        <v>426.630671693853</v>
      </c>
      <c r="AC18" t="n">
        <v>385.9136391672993</v>
      </c>
      <c r="AD18" t="n">
        <v>311808.8844150884</v>
      </c>
      <c r="AE18" t="n">
        <v>426630.671693853</v>
      </c>
      <c r="AF18" t="n">
        <v>1.594178340762141e-06</v>
      </c>
      <c r="AG18" t="n">
        <v>13</v>
      </c>
      <c r="AH18" t="n">
        <v>385913.6391672993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312.0525817995701</v>
      </c>
      <c r="AB19" t="n">
        <v>426.9641092064705</v>
      </c>
      <c r="AC19" t="n">
        <v>386.2152538716952</v>
      </c>
      <c r="AD19" t="n">
        <v>312052.5817995701</v>
      </c>
      <c r="AE19" t="n">
        <v>426964.1092064705</v>
      </c>
      <c r="AF19" t="n">
        <v>1.592894557800094e-06</v>
      </c>
      <c r="AG19" t="n">
        <v>13</v>
      </c>
      <c r="AH19" t="n">
        <v>386215.2538716951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310.2021064950741</v>
      </c>
      <c r="AB20" t="n">
        <v>424.4322072576503</v>
      </c>
      <c r="AC20" t="n">
        <v>383.9249930913236</v>
      </c>
      <c r="AD20" t="n">
        <v>310202.1064950741</v>
      </c>
      <c r="AE20" t="n">
        <v>424432.2072576503</v>
      </c>
      <c r="AF20" t="n">
        <v>1.600200449929564e-06</v>
      </c>
      <c r="AG20" t="n">
        <v>13</v>
      </c>
      <c r="AH20" t="n">
        <v>383924.9930913236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  <c r="AA21" t="n">
        <v>310.889817389464</v>
      </c>
      <c r="AB21" t="n">
        <v>425.3731636430182</v>
      </c>
      <c r="AC21" t="n">
        <v>384.7761459199126</v>
      </c>
      <c r="AD21" t="n">
        <v>310889.8173894641</v>
      </c>
      <c r="AE21" t="n">
        <v>425373.1636430182</v>
      </c>
      <c r="AF21" t="n">
        <v>1.600153766912762e-06</v>
      </c>
      <c r="AG21" t="n">
        <v>13</v>
      </c>
      <c r="AH21" t="n">
        <v>384776.1459199126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  <c r="AA22" t="n">
        <v>310.7899156935213</v>
      </c>
      <c r="AB22" t="n">
        <v>425.2364737352775</v>
      </c>
      <c r="AC22" t="n">
        <v>384.6525015051212</v>
      </c>
      <c r="AD22" t="n">
        <v>310789.9156935213</v>
      </c>
      <c r="AE22" t="n">
        <v>425236.4737352775</v>
      </c>
      <c r="AF22" t="n">
        <v>1.598799959425512e-06</v>
      </c>
      <c r="AG22" t="n">
        <v>13</v>
      </c>
      <c r="AH22" t="n">
        <v>384652.5015051212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  <c r="AA23" t="n">
        <v>310.0953031073041</v>
      </c>
      <c r="AB23" t="n">
        <v>424.2860741506706</v>
      </c>
      <c r="AC23" t="n">
        <v>383.7928067229749</v>
      </c>
      <c r="AD23" t="n">
        <v>310095.3031073041</v>
      </c>
      <c r="AE23" t="n">
        <v>424286.0741506706</v>
      </c>
      <c r="AF23" t="n">
        <v>1.599126740543124e-06</v>
      </c>
      <c r="AG23" t="n">
        <v>13</v>
      </c>
      <c r="AH23" t="n">
        <v>383792.8067229749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308.6553343567227</v>
      </c>
      <c r="AB24" t="n">
        <v>422.3158453791872</v>
      </c>
      <c r="AC24" t="n">
        <v>382.0106138202085</v>
      </c>
      <c r="AD24" t="n">
        <v>308655.3343567227</v>
      </c>
      <c r="AE24" t="n">
        <v>422315.8453791873</v>
      </c>
      <c r="AF24" t="n">
        <v>1.606292583622189e-06</v>
      </c>
      <c r="AG24" t="n">
        <v>13</v>
      </c>
      <c r="AH24" t="n">
        <v>382010.6138202085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309.2410434381251</v>
      </c>
      <c r="AB25" t="n">
        <v>423.1172383840231</v>
      </c>
      <c r="AC25" t="n">
        <v>382.735523001425</v>
      </c>
      <c r="AD25" t="n">
        <v>309241.0434381251</v>
      </c>
      <c r="AE25" t="n">
        <v>423117.2383840231</v>
      </c>
      <c r="AF25" t="n">
        <v>1.605545655353361e-06</v>
      </c>
      <c r="AG25" t="n">
        <v>13</v>
      </c>
      <c r="AH25" t="n">
        <v>382735.523001425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308.7392089163421</v>
      </c>
      <c r="AB26" t="n">
        <v>422.4306062519431</v>
      </c>
      <c r="AC26" t="n">
        <v>382.1144220763364</v>
      </c>
      <c r="AD26" t="n">
        <v>308739.2089163421</v>
      </c>
      <c r="AE26" t="n">
        <v>422430.606251943</v>
      </c>
      <c r="AF26" t="n">
        <v>1.606619364739801e-06</v>
      </c>
      <c r="AG26" t="n">
        <v>13</v>
      </c>
      <c r="AH26" t="n">
        <v>382114.4220763365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308.6673807489424</v>
      </c>
      <c r="AB27" t="n">
        <v>422.3323277844717</v>
      </c>
      <c r="AC27" t="n">
        <v>382.0255231678658</v>
      </c>
      <c r="AD27" t="n">
        <v>308667.3807489424</v>
      </c>
      <c r="AE27" t="n">
        <v>422332.3277844717</v>
      </c>
      <c r="AF27" t="n">
        <v>1.605732387420568e-06</v>
      </c>
      <c r="AG27" t="n">
        <v>13</v>
      </c>
      <c r="AH27" t="n">
        <v>382025.5231678658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  <c r="AA28" t="n">
        <v>308.0933846294687</v>
      </c>
      <c r="AB28" t="n">
        <v>421.5469609708861</v>
      </c>
      <c r="AC28" t="n">
        <v>381.3151106606996</v>
      </c>
      <c r="AD28" t="n">
        <v>308093.3846294687</v>
      </c>
      <c r="AE28" t="n">
        <v>421546.9609708861</v>
      </c>
      <c r="AF28" t="n">
        <v>1.606222559096987e-06</v>
      </c>
      <c r="AG28" t="n">
        <v>13</v>
      </c>
      <c r="AH28" t="n">
        <v>381315.1106606996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306.4301396704569</v>
      </c>
      <c r="AB29" t="n">
        <v>419.2712358407774</v>
      </c>
      <c r="AC29" t="n">
        <v>379.2565775430081</v>
      </c>
      <c r="AD29" t="n">
        <v>306430.1396704569</v>
      </c>
      <c r="AE29" t="n">
        <v>419271.2358407773</v>
      </c>
      <c r="AF29" t="n">
        <v>1.612127960722405e-06</v>
      </c>
      <c r="AG29" t="n">
        <v>13</v>
      </c>
      <c r="AH29" t="n">
        <v>379256.5775430081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307.1634391197493</v>
      </c>
      <c r="AB30" t="n">
        <v>420.2745684981877</v>
      </c>
      <c r="AC30" t="n">
        <v>380.1641535397815</v>
      </c>
      <c r="AD30" t="n">
        <v>307163.4391197494</v>
      </c>
      <c r="AE30" t="n">
        <v>420274.5684981877</v>
      </c>
      <c r="AF30" t="n">
        <v>1.612197985247607e-06</v>
      </c>
      <c r="AG30" t="n">
        <v>13</v>
      </c>
      <c r="AH30" t="n">
        <v>380164.1535397815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  <c r="AA31" t="n">
        <v>307.480017943525</v>
      </c>
      <c r="AB31" t="n">
        <v>420.7077256113496</v>
      </c>
      <c r="AC31" t="n">
        <v>380.555970746003</v>
      </c>
      <c r="AD31" t="n">
        <v>307480.017943525</v>
      </c>
      <c r="AE31" t="n">
        <v>420707.7256113496</v>
      </c>
      <c r="AF31" t="n">
        <v>1.612034594688801e-06</v>
      </c>
      <c r="AG31" t="n">
        <v>13</v>
      </c>
      <c r="AH31" t="n">
        <v>380555.970746003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  <c r="AA32" t="n">
        <v>307.7034675008854</v>
      </c>
      <c r="AB32" t="n">
        <v>421.0134591536288</v>
      </c>
      <c r="AC32" t="n">
        <v>380.8325255081068</v>
      </c>
      <c r="AD32" t="n">
        <v>307703.4675008854</v>
      </c>
      <c r="AE32" t="n">
        <v>421013.4591536288</v>
      </c>
      <c r="AF32" t="n">
        <v>1.611334349436775e-06</v>
      </c>
      <c r="AG32" t="n">
        <v>13</v>
      </c>
      <c r="AH32" t="n">
        <v>380832.5255081068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307.0539337736092</v>
      </c>
      <c r="AB33" t="n">
        <v>420.124738452564</v>
      </c>
      <c r="AC33" t="n">
        <v>380.0286230634243</v>
      </c>
      <c r="AD33" t="n">
        <v>307053.9337736092</v>
      </c>
      <c r="AE33" t="n">
        <v>420124.738452564</v>
      </c>
      <c r="AF33" t="n">
        <v>1.612641473907224e-06</v>
      </c>
      <c r="AG33" t="n">
        <v>13</v>
      </c>
      <c r="AH33" t="n">
        <v>380028.6230634243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  <c r="AA34" t="n">
        <v>305.9902839630374</v>
      </c>
      <c r="AB34" t="n">
        <v>418.6694058568218</v>
      </c>
      <c r="AC34" t="n">
        <v>378.7121853680476</v>
      </c>
      <c r="AD34" t="n">
        <v>305990.2839630374</v>
      </c>
      <c r="AE34" t="n">
        <v>418669.4058568217</v>
      </c>
      <c r="AF34" t="n">
        <v>1.613551792734857e-06</v>
      </c>
      <c r="AG34" t="n">
        <v>13</v>
      </c>
      <c r="AH34" t="n">
        <v>378712.1853680476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  <c r="AA35" t="n">
        <v>305.2544195523814</v>
      </c>
      <c r="AB35" t="n">
        <v>417.6625637061156</v>
      </c>
      <c r="AC35" t="n">
        <v>377.8014348190929</v>
      </c>
      <c r="AD35" t="n">
        <v>305254.4195523814</v>
      </c>
      <c r="AE35" t="n">
        <v>417662.5637061156</v>
      </c>
      <c r="AF35" t="n">
        <v>1.612828205974431e-06</v>
      </c>
      <c r="AG35" t="n">
        <v>13</v>
      </c>
      <c r="AH35" t="n">
        <v>377801.434819093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  <c r="AA36" t="n">
        <v>305.3058305315863</v>
      </c>
      <c r="AB36" t="n">
        <v>417.732906475956</v>
      </c>
      <c r="AC36" t="n">
        <v>377.8650641737065</v>
      </c>
      <c r="AD36" t="n">
        <v>305305.8305315863</v>
      </c>
      <c r="AE36" t="n">
        <v>417732.906475956</v>
      </c>
      <c r="AF36" t="n">
        <v>1.612104619214004e-06</v>
      </c>
      <c r="AG36" t="n">
        <v>13</v>
      </c>
      <c r="AH36" t="n">
        <v>377865.0641737065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  <c r="AA37" t="n">
        <v>304.0679867424404</v>
      </c>
      <c r="AB37" t="n">
        <v>416.0392339938328</v>
      </c>
      <c r="AC37" t="n">
        <v>376.3330334161928</v>
      </c>
      <c r="AD37" t="n">
        <v>304067.9867424404</v>
      </c>
      <c r="AE37" t="n">
        <v>416039.2339938328</v>
      </c>
      <c r="AF37" t="n">
        <v>1.612571449382021e-06</v>
      </c>
      <c r="AG37" t="n">
        <v>13</v>
      </c>
      <c r="AH37" t="n">
        <v>376333.0334161929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303.1647165656154</v>
      </c>
      <c r="AB38" t="n">
        <v>414.803339888433</v>
      </c>
      <c r="AC38" t="n">
        <v>375.2150913096241</v>
      </c>
      <c r="AD38" t="n">
        <v>303164.7165656154</v>
      </c>
      <c r="AE38" t="n">
        <v>414803.339888433</v>
      </c>
      <c r="AF38" t="n">
        <v>1.619620584919082e-06</v>
      </c>
      <c r="AG38" t="n">
        <v>13</v>
      </c>
      <c r="AH38" t="n">
        <v>375215.0913096241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304.0517696542094</v>
      </c>
      <c r="AB39" t="n">
        <v>416.0170450582677</v>
      </c>
      <c r="AC39" t="n">
        <v>376.3129621614957</v>
      </c>
      <c r="AD39" t="n">
        <v>304051.7696542094</v>
      </c>
      <c r="AE39" t="n">
        <v>416017.0450582677</v>
      </c>
      <c r="AF39" t="n">
        <v>1.619153754751065e-06</v>
      </c>
      <c r="AG39" t="n">
        <v>13</v>
      </c>
      <c r="AH39" t="n">
        <v>376312.9621614957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304.6348504699392</v>
      </c>
      <c r="AB40" t="n">
        <v>416.8148419540593</v>
      </c>
      <c r="AC40" t="n">
        <v>377.034618441268</v>
      </c>
      <c r="AD40" t="n">
        <v>304634.8504699392</v>
      </c>
      <c r="AE40" t="n">
        <v>416814.8419540593</v>
      </c>
      <c r="AF40" t="n">
        <v>1.619433852851875e-06</v>
      </c>
      <c r="AG40" t="n">
        <v>13</v>
      </c>
      <c r="AH40" t="n">
        <v>377034.618441268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304.8978797107258</v>
      </c>
      <c r="AB41" t="n">
        <v>417.1747301653347</v>
      </c>
      <c r="AC41" t="n">
        <v>377.3601594267654</v>
      </c>
      <c r="AD41" t="n">
        <v>304897.8797107257</v>
      </c>
      <c r="AE41" t="n">
        <v>417174.7301653347</v>
      </c>
      <c r="AF41" t="n">
        <v>1.619317145309871e-06</v>
      </c>
      <c r="AG41" t="n">
        <v>13</v>
      </c>
      <c r="AH41" t="n">
        <v>377360.1594267655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4.8342</v>
      </c>
      <c r="E2" t="n">
        <v>20.69</v>
      </c>
      <c r="F2" t="n">
        <v>14.27</v>
      </c>
      <c r="G2" t="n">
        <v>6.74</v>
      </c>
      <c r="H2" t="n">
        <v>0.11</v>
      </c>
      <c r="I2" t="n">
        <v>127</v>
      </c>
      <c r="J2" t="n">
        <v>159.12</v>
      </c>
      <c r="K2" t="n">
        <v>50.28</v>
      </c>
      <c r="L2" t="n">
        <v>1</v>
      </c>
      <c r="M2" t="n">
        <v>125</v>
      </c>
      <c r="N2" t="n">
        <v>27.84</v>
      </c>
      <c r="O2" t="n">
        <v>19859.16</v>
      </c>
      <c r="P2" t="n">
        <v>174.95</v>
      </c>
      <c r="Q2" t="n">
        <v>194.67</v>
      </c>
      <c r="R2" t="n">
        <v>102.72</v>
      </c>
      <c r="S2" t="n">
        <v>17.82</v>
      </c>
      <c r="T2" t="n">
        <v>39686.23</v>
      </c>
      <c r="U2" t="n">
        <v>0.17</v>
      </c>
      <c r="V2" t="n">
        <v>0.64</v>
      </c>
      <c r="W2" t="n">
        <v>1.35</v>
      </c>
      <c r="X2" t="n">
        <v>2.58</v>
      </c>
      <c r="Y2" t="n">
        <v>0.5</v>
      </c>
      <c r="Z2" t="n">
        <v>10</v>
      </c>
      <c r="AA2" t="n">
        <v>454.8993918856708</v>
      </c>
      <c r="AB2" t="n">
        <v>622.4134167227647</v>
      </c>
      <c r="AC2" t="n">
        <v>563.0111537934603</v>
      </c>
      <c r="AD2" t="n">
        <v>454899.3918856708</v>
      </c>
      <c r="AE2" t="n">
        <v>622413.4167227647</v>
      </c>
      <c r="AF2" t="n">
        <v>1.167288356583659e-06</v>
      </c>
      <c r="AG2" t="n">
        <v>18</v>
      </c>
      <c r="AH2" t="n">
        <v>563011.1537934602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5.8918</v>
      </c>
      <c r="E3" t="n">
        <v>16.97</v>
      </c>
      <c r="F3" t="n">
        <v>12.81</v>
      </c>
      <c r="G3" t="n">
        <v>13.49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55</v>
      </c>
      <c r="N3" t="n">
        <v>28.26</v>
      </c>
      <c r="O3" t="n">
        <v>20034.4</v>
      </c>
      <c r="P3" t="n">
        <v>156.36</v>
      </c>
      <c r="Q3" t="n">
        <v>194.64</v>
      </c>
      <c r="R3" t="n">
        <v>57.51</v>
      </c>
      <c r="S3" t="n">
        <v>17.82</v>
      </c>
      <c r="T3" t="n">
        <v>17432.42</v>
      </c>
      <c r="U3" t="n">
        <v>0.31</v>
      </c>
      <c r="V3" t="n">
        <v>0.71</v>
      </c>
      <c r="W3" t="n">
        <v>1.22</v>
      </c>
      <c r="X3" t="n">
        <v>1.12</v>
      </c>
      <c r="Y3" t="n">
        <v>0.5</v>
      </c>
      <c r="Z3" t="n">
        <v>10</v>
      </c>
      <c r="AA3" t="n">
        <v>352.5305902422879</v>
      </c>
      <c r="AB3" t="n">
        <v>482.3479061214968</v>
      </c>
      <c r="AC3" t="n">
        <v>436.3132989407985</v>
      </c>
      <c r="AD3" t="n">
        <v>352530.5902422879</v>
      </c>
      <c r="AE3" t="n">
        <v>482347.9061214968</v>
      </c>
      <c r="AF3" t="n">
        <v>1.422661358512184e-06</v>
      </c>
      <c r="AG3" t="n">
        <v>15</v>
      </c>
      <c r="AH3" t="n">
        <v>436313.2989407984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6.28</v>
      </c>
      <c r="E4" t="n">
        <v>15.92</v>
      </c>
      <c r="F4" t="n">
        <v>12.41</v>
      </c>
      <c r="G4" t="n">
        <v>20.12</v>
      </c>
      <c r="H4" t="n">
        <v>0.33</v>
      </c>
      <c r="I4" t="n">
        <v>37</v>
      </c>
      <c r="J4" t="n">
        <v>161.97</v>
      </c>
      <c r="K4" t="n">
        <v>50.28</v>
      </c>
      <c r="L4" t="n">
        <v>3</v>
      </c>
      <c r="M4" t="n">
        <v>35</v>
      </c>
      <c r="N4" t="n">
        <v>28.69</v>
      </c>
      <c r="O4" t="n">
        <v>20210.21</v>
      </c>
      <c r="P4" t="n">
        <v>150.78</v>
      </c>
      <c r="Q4" t="n">
        <v>194.65</v>
      </c>
      <c r="R4" t="n">
        <v>44.64</v>
      </c>
      <c r="S4" t="n">
        <v>17.82</v>
      </c>
      <c r="T4" t="n">
        <v>11097.66</v>
      </c>
      <c r="U4" t="n">
        <v>0.4</v>
      </c>
      <c r="V4" t="n">
        <v>0.73</v>
      </c>
      <c r="W4" t="n">
        <v>1.2</v>
      </c>
      <c r="X4" t="n">
        <v>0.72</v>
      </c>
      <c r="Y4" t="n">
        <v>0.5</v>
      </c>
      <c r="Z4" t="n">
        <v>10</v>
      </c>
      <c r="AA4" t="n">
        <v>323.671071725185</v>
      </c>
      <c r="AB4" t="n">
        <v>442.861039694297</v>
      </c>
      <c r="AC4" t="n">
        <v>400.5950036252455</v>
      </c>
      <c r="AD4" t="n">
        <v>323671.071725185</v>
      </c>
      <c r="AE4" t="n">
        <v>442861.039694297</v>
      </c>
      <c r="AF4" t="n">
        <v>1.516397931269988e-06</v>
      </c>
      <c r="AG4" t="n">
        <v>14</v>
      </c>
      <c r="AH4" t="n">
        <v>400595.0036252455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6.4716</v>
      </c>
      <c r="E5" t="n">
        <v>15.45</v>
      </c>
      <c r="F5" t="n">
        <v>12.23</v>
      </c>
      <c r="G5" t="n">
        <v>26.2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147.96</v>
      </c>
      <c r="Q5" t="n">
        <v>194.64</v>
      </c>
      <c r="R5" t="n">
        <v>39.14</v>
      </c>
      <c r="S5" t="n">
        <v>17.82</v>
      </c>
      <c r="T5" t="n">
        <v>8391.059999999999</v>
      </c>
      <c r="U5" t="n">
        <v>0.46</v>
      </c>
      <c r="V5" t="n">
        <v>0.74</v>
      </c>
      <c r="W5" t="n">
        <v>1.18</v>
      </c>
      <c r="X5" t="n">
        <v>0.54</v>
      </c>
      <c r="Y5" t="n">
        <v>0.5</v>
      </c>
      <c r="Z5" t="n">
        <v>10</v>
      </c>
      <c r="AA5" t="n">
        <v>315.287112451973</v>
      </c>
      <c r="AB5" t="n">
        <v>431.3897367425096</v>
      </c>
      <c r="AC5" t="n">
        <v>390.218505727102</v>
      </c>
      <c r="AD5" t="n">
        <v>315287.112451973</v>
      </c>
      <c r="AE5" t="n">
        <v>431389.7367425096</v>
      </c>
      <c r="AF5" t="n">
        <v>1.562662556052047e-06</v>
      </c>
      <c r="AG5" t="n">
        <v>14</v>
      </c>
      <c r="AH5" t="n">
        <v>390218.5057271019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6.6039</v>
      </c>
      <c r="E6" t="n">
        <v>15.14</v>
      </c>
      <c r="F6" t="n">
        <v>12.11</v>
      </c>
      <c r="G6" t="n">
        <v>33.02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</v>
      </c>
      <c r="Q6" t="n">
        <v>194.63</v>
      </c>
      <c r="R6" t="n">
        <v>35.38</v>
      </c>
      <c r="S6" t="n">
        <v>17.82</v>
      </c>
      <c r="T6" t="n">
        <v>6542.81</v>
      </c>
      <c r="U6" t="n">
        <v>0.5</v>
      </c>
      <c r="V6" t="n">
        <v>0.75</v>
      </c>
      <c r="W6" t="n">
        <v>1.18</v>
      </c>
      <c r="X6" t="n">
        <v>0.42</v>
      </c>
      <c r="Y6" t="n">
        <v>0.5</v>
      </c>
      <c r="Z6" t="n">
        <v>10</v>
      </c>
      <c r="AA6" t="n">
        <v>309.7875190492406</v>
      </c>
      <c r="AB6" t="n">
        <v>423.8649504239539</v>
      </c>
      <c r="AC6" t="n">
        <v>383.4118744536852</v>
      </c>
      <c r="AD6" t="n">
        <v>309787.5190492406</v>
      </c>
      <c r="AE6" t="n">
        <v>423864.9504239539</v>
      </c>
      <c r="AF6" t="n">
        <v>1.594608327756986e-06</v>
      </c>
      <c r="AG6" t="n">
        <v>14</v>
      </c>
      <c r="AH6" t="n">
        <v>383411.8744536852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6.6724</v>
      </c>
      <c r="E7" t="n">
        <v>14.99</v>
      </c>
      <c r="F7" t="n">
        <v>12.05</v>
      </c>
      <c r="G7" t="n">
        <v>38.05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144.68</v>
      </c>
      <c r="Q7" t="n">
        <v>194.65</v>
      </c>
      <c r="R7" t="n">
        <v>33.67</v>
      </c>
      <c r="S7" t="n">
        <v>17.82</v>
      </c>
      <c r="T7" t="n">
        <v>5701.33</v>
      </c>
      <c r="U7" t="n">
        <v>0.53</v>
      </c>
      <c r="V7" t="n">
        <v>0.75</v>
      </c>
      <c r="W7" t="n">
        <v>1.17</v>
      </c>
      <c r="X7" t="n">
        <v>0.36</v>
      </c>
      <c r="Y7" t="n">
        <v>0.5</v>
      </c>
      <c r="Z7" t="n">
        <v>10</v>
      </c>
      <c r="AA7" t="n">
        <v>306.7847564459419</v>
      </c>
      <c r="AB7" t="n">
        <v>419.7564381575839</v>
      </c>
      <c r="AC7" t="n">
        <v>379.6954728316844</v>
      </c>
      <c r="AD7" t="n">
        <v>306784.7564459419</v>
      </c>
      <c r="AE7" t="n">
        <v>419756.4381575839</v>
      </c>
      <c r="AF7" t="n">
        <v>1.611148655510488e-06</v>
      </c>
      <c r="AG7" t="n">
        <v>14</v>
      </c>
      <c r="AH7" t="n">
        <v>379695.4728316844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6.7455</v>
      </c>
      <c r="E8" t="n">
        <v>14.82</v>
      </c>
      <c r="F8" t="n">
        <v>11.98</v>
      </c>
      <c r="G8" t="n">
        <v>44.94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143.32</v>
      </c>
      <c r="Q8" t="n">
        <v>194.64</v>
      </c>
      <c r="R8" t="n">
        <v>31.66</v>
      </c>
      <c r="S8" t="n">
        <v>17.82</v>
      </c>
      <c r="T8" t="n">
        <v>4711.59</v>
      </c>
      <c r="U8" t="n">
        <v>0.5600000000000001</v>
      </c>
      <c r="V8" t="n">
        <v>0.76</v>
      </c>
      <c r="W8" t="n">
        <v>1.16</v>
      </c>
      <c r="X8" t="n">
        <v>0.3</v>
      </c>
      <c r="Y8" t="n">
        <v>0.5</v>
      </c>
      <c r="Z8" t="n">
        <v>10</v>
      </c>
      <c r="AA8" t="n">
        <v>293.4891388524851</v>
      </c>
      <c r="AB8" t="n">
        <v>401.5647876049655</v>
      </c>
      <c r="AC8" t="n">
        <v>363.240007875666</v>
      </c>
      <c r="AD8" t="n">
        <v>293489.1388524851</v>
      </c>
      <c r="AE8" t="n">
        <v>401564.7876049655</v>
      </c>
      <c r="AF8" t="n">
        <v>1.628799720602182e-06</v>
      </c>
      <c r="AG8" t="n">
        <v>13</v>
      </c>
      <c r="AH8" t="n">
        <v>363240.007875666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6.793</v>
      </c>
      <c r="E9" t="n">
        <v>14.72</v>
      </c>
      <c r="F9" t="n">
        <v>11.95</v>
      </c>
      <c r="G9" t="n">
        <v>51.2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142.23</v>
      </c>
      <c r="Q9" t="n">
        <v>194.64</v>
      </c>
      <c r="R9" t="n">
        <v>30.47</v>
      </c>
      <c r="S9" t="n">
        <v>17.82</v>
      </c>
      <c r="T9" t="n">
        <v>4127.25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291.3892205169888</v>
      </c>
      <c r="AB9" t="n">
        <v>398.6915866964808</v>
      </c>
      <c r="AC9" t="n">
        <v>360.6410212293243</v>
      </c>
      <c r="AD9" t="n">
        <v>291389.2205169888</v>
      </c>
      <c r="AE9" t="n">
        <v>398691.5866964809</v>
      </c>
      <c r="AF9" t="n">
        <v>1.640269290942202e-06</v>
      </c>
      <c r="AG9" t="n">
        <v>13</v>
      </c>
      <c r="AH9" t="n">
        <v>360641.0212293243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6.8155</v>
      </c>
      <c r="E10" t="n">
        <v>14.67</v>
      </c>
      <c r="F10" t="n">
        <v>11.93</v>
      </c>
      <c r="G10" t="n">
        <v>55.06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141.58</v>
      </c>
      <c r="Q10" t="n">
        <v>194.64</v>
      </c>
      <c r="R10" t="n">
        <v>29.9</v>
      </c>
      <c r="S10" t="n">
        <v>17.82</v>
      </c>
      <c r="T10" t="n">
        <v>3845.44</v>
      </c>
      <c r="U10" t="n">
        <v>0.6</v>
      </c>
      <c r="V10" t="n">
        <v>0.76</v>
      </c>
      <c r="W10" t="n">
        <v>1.16</v>
      </c>
      <c r="X10" t="n">
        <v>0.24</v>
      </c>
      <c r="Y10" t="n">
        <v>0.5</v>
      </c>
      <c r="Z10" t="n">
        <v>10</v>
      </c>
      <c r="AA10" t="n">
        <v>290.2768942699857</v>
      </c>
      <c r="AB10" t="n">
        <v>397.1696528529605</v>
      </c>
      <c r="AC10" t="n">
        <v>359.264338615782</v>
      </c>
      <c r="AD10" t="n">
        <v>290276.8942699857</v>
      </c>
      <c r="AE10" t="n">
        <v>397169.6528529605</v>
      </c>
      <c r="AF10" t="n">
        <v>1.645702245313791e-06</v>
      </c>
      <c r="AG10" t="n">
        <v>13</v>
      </c>
      <c r="AH10" t="n">
        <v>359264.338615782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6.8442</v>
      </c>
      <c r="E11" t="n">
        <v>14.61</v>
      </c>
      <c r="F11" t="n">
        <v>11.9</v>
      </c>
      <c r="G11" t="n">
        <v>59.5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140.3</v>
      </c>
      <c r="Q11" t="n">
        <v>194.63</v>
      </c>
      <c r="R11" t="n">
        <v>28.98</v>
      </c>
      <c r="S11" t="n">
        <v>17.82</v>
      </c>
      <c r="T11" t="n">
        <v>3393.29</v>
      </c>
      <c r="U11" t="n">
        <v>0.61</v>
      </c>
      <c r="V11" t="n">
        <v>0.76</v>
      </c>
      <c r="W11" t="n">
        <v>1.16</v>
      </c>
      <c r="X11" t="n">
        <v>0.21</v>
      </c>
      <c r="Y11" t="n">
        <v>0.5</v>
      </c>
      <c r="Z11" t="n">
        <v>10</v>
      </c>
      <c r="AA11" t="n">
        <v>288.4938709510396</v>
      </c>
      <c r="AB11" t="n">
        <v>394.7300416865414</v>
      </c>
      <c r="AC11" t="n">
        <v>357.0575605150701</v>
      </c>
      <c r="AD11" t="n">
        <v>288493.8709510396</v>
      </c>
      <c r="AE11" t="n">
        <v>394730.0416865414</v>
      </c>
      <c r="AF11" t="n">
        <v>1.65263228044555e-06</v>
      </c>
      <c r="AG11" t="n">
        <v>13</v>
      </c>
      <c r="AH11" t="n">
        <v>357057.5605150701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6.8656</v>
      </c>
      <c r="E12" t="n">
        <v>14.57</v>
      </c>
      <c r="F12" t="n">
        <v>11.89</v>
      </c>
      <c r="G12" t="n">
        <v>64.83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139.53</v>
      </c>
      <c r="Q12" t="n">
        <v>194.65</v>
      </c>
      <c r="R12" t="n">
        <v>28.49</v>
      </c>
      <c r="S12" t="n">
        <v>17.82</v>
      </c>
      <c r="T12" t="n">
        <v>3150.96</v>
      </c>
      <c r="U12" t="n">
        <v>0.63</v>
      </c>
      <c r="V12" t="n">
        <v>0.76</v>
      </c>
      <c r="W12" t="n">
        <v>1.16</v>
      </c>
      <c r="X12" t="n">
        <v>0.2</v>
      </c>
      <c r="Y12" t="n">
        <v>0.5</v>
      </c>
      <c r="Z12" t="n">
        <v>10</v>
      </c>
      <c r="AA12" t="n">
        <v>287.365009324211</v>
      </c>
      <c r="AB12" t="n">
        <v>393.1854834068543</v>
      </c>
      <c r="AC12" t="n">
        <v>355.6604127097953</v>
      </c>
      <c r="AD12" t="n">
        <v>287365.009324211</v>
      </c>
      <c r="AE12" t="n">
        <v>393185.4834068543</v>
      </c>
      <c r="AF12" t="n">
        <v>1.657799623714527e-06</v>
      </c>
      <c r="AG12" t="n">
        <v>13</v>
      </c>
      <c r="AH12" t="n">
        <v>355660.4127097952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6.8963</v>
      </c>
      <c r="E13" t="n">
        <v>14.5</v>
      </c>
      <c r="F13" t="n">
        <v>11.85</v>
      </c>
      <c r="G13" t="n">
        <v>71.12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139.07</v>
      </c>
      <c r="Q13" t="n">
        <v>194.64</v>
      </c>
      <c r="R13" t="n">
        <v>27.59</v>
      </c>
      <c r="S13" t="n">
        <v>17.82</v>
      </c>
      <c r="T13" t="n">
        <v>2709.14</v>
      </c>
      <c r="U13" t="n">
        <v>0.65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286.1740746756121</v>
      </c>
      <c r="AB13" t="n">
        <v>391.5559940803128</v>
      </c>
      <c r="AC13" t="n">
        <v>354.1864395575762</v>
      </c>
      <c r="AD13" t="n">
        <v>286174.0746756122</v>
      </c>
      <c r="AE13" t="n">
        <v>391555.9940803128</v>
      </c>
      <c r="AF13" t="n">
        <v>1.665212588123761e-06</v>
      </c>
      <c r="AG13" t="n">
        <v>13</v>
      </c>
      <c r="AH13" t="n">
        <v>354186.4395575762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6.9126</v>
      </c>
      <c r="E14" t="n">
        <v>14.47</v>
      </c>
      <c r="F14" t="n">
        <v>11.85</v>
      </c>
      <c r="G14" t="n">
        <v>79.01000000000001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138.8</v>
      </c>
      <c r="Q14" t="n">
        <v>194.66</v>
      </c>
      <c r="R14" t="n">
        <v>27.46</v>
      </c>
      <c r="S14" t="n">
        <v>17.82</v>
      </c>
      <c r="T14" t="n">
        <v>2649.03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285.6020909150353</v>
      </c>
      <c r="AB14" t="n">
        <v>390.7733806649491</v>
      </c>
      <c r="AC14" t="n">
        <v>353.4785176681699</v>
      </c>
      <c r="AD14" t="n">
        <v>285602.0909150353</v>
      </c>
      <c r="AE14" t="n">
        <v>390773.3806649491</v>
      </c>
      <c r="AF14" t="n">
        <v>1.669148461735178e-06</v>
      </c>
      <c r="AG14" t="n">
        <v>13</v>
      </c>
      <c r="AH14" t="n">
        <v>353478.5176681699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6.914</v>
      </c>
      <c r="E15" t="n">
        <v>14.46</v>
      </c>
      <c r="F15" t="n">
        <v>11.85</v>
      </c>
      <c r="G15" t="n">
        <v>78.98999999999999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137.42</v>
      </c>
      <c r="Q15" t="n">
        <v>194.63</v>
      </c>
      <c r="R15" t="n">
        <v>27.44</v>
      </c>
      <c r="S15" t="n">
        <v>17.82</v>
      </c>
      <c r="T15" t="n">
        <v>2637.03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284.4851542122472</v>
      </c>
      <c r="AB15" t="n">
        <v>389.2451385924247</v>
      </c>
      <c r="AC15" t="n">
        <v>352.0961288741461</v>
      </c>
      <c r="AD15" t="n">
        <v>284485.1542122472</v>
      </c>
      <c r="AE15" t="n">
        <v>389245.1385924247</v>
      </c>
      <c r="AF15" t="n">
        <v>1.66948651222941e-06</v>
      </c>
      <c r="AG15" t="n">
        <v>13</v>
      </c>
      <c r="AH15" t="n">
        <v>352096.1288741461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6.9398</v>
      </c>
      <c r="E16" t="n">
        <v>14.41</v>
      </c>
      <c r="F16" t="n">
        <v>11.83</v>
      </c>
      <c r="G16" t="n">
        <v>88.70999999999999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136.52</v>
      </c>
      <c r="Q16" t="n">
        <v>194.63</v>
      </c>
      <c r="R16" t="n">
        <v>26.82</v>
      </c>
      <c r="S16" t="n">
        <v>17.82</v>
      </c>
      <c r="T16" t="n">
        <v>2331.56</v>
      </c>
      <c r="U16" t="n">
        <v>0.66</v>
      </c>
      <c r="V16" t="n">
        <v>0.77</v>
      </c>
      <c r="W16" t="n">
        <v>1.15</v>
      </c>
      <c r="X16" t="n">
        <v>0.14</v>
      </c>
      <c r="Y16" t="n">
        <v>0.5</v>
      </c>
      <c r="Z16" t="n">
        <v>10</v>
      </c>
      <c r="AA16" t="n">
        <v>283.1474147140401</v>
      </c>
      <c r="AB16" t="n">
        <v>387.4147843940762</v>
      </c>
      <c r="AC16" t="n">
        <v>350.4404611115697</v>
      </c>
      <c r="AD16" t="n">
        <v>283147.4147140401</v>
      </c>
      <c r="AE16" t="n">
        <v>387414.7843940762</v>
      </c>
      <c r="AF16" t="n">
        <v>1.675716299908832e-06</v>
      </c>
      <c r="AG16" t="n">
        <v>13</v>
      </c>
      <c r="AH16" t="n">
        <v>350440.4611115697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6.9428</v>
      </c>
      <c r="E17" t="n">
        <v>14.4</v>
      </c>
      <c r="F17" t="n">
        <v>11.82</v>
      </c>
      <c r="G17" t="n">
        <v>88.66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135.69</v>
      </c>
      <c r="Q17" t="n">
        <v>194.64</v>
      </c>
      <c r="R17" t="n">
        <v>26.61</v>
      </c>
      <c r="S17" t="n">
        <v>17.82</v>
      </c>
      <c r="T17" t="n">
        <v>2227.11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282.3965011529694</v>
      </c>
      <c r="AB17" t="n">
        <v>386.3873513318511</v>
      </c>
      <c r="AC17" t="n">
        <v>349.511084818792</v>
      </c>
      <c r="AD17" t="n">
        <v>282396.5011529694</v>
      </c>
      <c r="AE17" t="n">
        <v>386387.351331851</v>
      </c>
      <c r="AF17" t="n">
        <v>1.676440693825044e-06</v>
      </c>
      <c r="AG17" t="n">
        <v>13</v>
      </c>
      <c r="AH17" t="n">
        <v>349511.0848187919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6.9686</v>
      </c>
      <c r="E18" t="n">
        <v>14.35</v>
      </c>
      <c r="F18" t="n">
        <v>11.8</v>
      </c>
      <c r="G18" t="n">
        <v>101.14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5</v>
      </c>
      <c r="N18" t="n">
        <v>35.17</v>
      </c>
      <c r="O18" t="n">
        <v>22735.98</v>
      </c>
      <c r="P18" t="n">
        <v>136.03</v>
      </c>
      <c r="Q18" t="n">
        <v>194.63</v>
      </c>
      <c r="R18" t="n">
        <v>25.85</v>
      </c>
      <c r="S18" t="n">
        <v>17.82</v>
      </c>
      <c r="T18" t="n">
        <v>1852.74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282.0403709836813</v>
      </c>
      <c r="AB18" t="n">
        <v>385.9000783228769</v>
      </c>
      <c r="AC18" t="n">
        <v>349.0703164619023</v>
      </c>
      <c r="AD18" t="n">
        <v>282040.3709836814</v>
      </c>
      <c r="AE18" t="n">
        <v>385900.0783228769</v>
      </c>
      <c r="AF18" t="n">
        <v>1.682670481504465e-06</v>
      </c>
      <c r="AG18" t="n">
        <v>13</v>
      </c>
      <c r="AH18" t="n">
        <v>349070.3164619023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6.9653</v>
      </c>
      <c r="E19" t="n">
        <v>14.36</v>
      </c>
      <c r="F19" t="n">
        <v>11.81</v>
      </c>
      <c r="G19" t="n">
        <v>101.2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5</v>
      </c>
      <c r="N19" t="n">
        <v>35.67</v>
      </c>
      <c r="O19" t="n">
        <v>22921.24</v>
      </c>
      <c r="P19" t="n">
        <v>135.25</v>
      </c>
      <c r="Q19" t="n">
        <v>194.63</v>
      </c>
      <c r="R19" t="n">
        <v>26.22</v>
      </c>
      <c r="S19" t="n">
        <v>17.82</v>
      </c>
      <c r="T19" t="n">
        <v>2039.62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281.5368831723431</v>
      </c>
      <c r="AB19" t="n">
        <v>385.2111840870894</v>
      </c>
      <c r="AC19" t="n">
        <v>348.4471693251092</v>
      </c>
      <c r="AD19" t="n">
        <v>281536.8831723431</v>
      </c>
      <c r="AE19" t="n">
        <v>385211.1840870894</v>
      </c>
      <c r="AF19" t="n">
        <v>1.681873648196632e-06</v>
      </c>
      <c r="AG19" t="n">
        <v>13</v>
      </c>
      <c r="AH19" t="n">
        <v>348447.1693251092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6.9684</v>
      </c>
      <c r="E20" t="n">
        <v>14.35</v>
      </c>
      <c r="F20" t="n">
        <v>11.8</v>
      </c>
      <c r="G20" t="n">
        <v>101.15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5</v>
      </c>
      <c r="N20" t="n">
        <v>36.18</v>
      </c>
      <c r="O20" t="n">
        <v>23107.19</v>
      </c>
      <c r="P20" t="n">
        <v>133.84</v>
      </c>
      <c r="Q20" t="n">
        <v>194.64</v>
      </c>
      <c r="R20" t="n">
        <v>26</v>
      </c>
      <c r="S20" t="n">
        <v>17.82</v>
      </c>
      <c r="T20" t="n">
        <v>1926.05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  <c r="AA20" t="n">
        <v>280.3343508745622</v>
      </c>
      <c r="AB20" t="n">
        <v>383.5658263452847</v>
      </c>
      <c r="AC20" t="n">
        <v>346.9588422169084</v>
      </c>
      <c r="AD20" t="n">
        <v>280334.3508745622</v>
      </c>
      <c r="AE20" t="n">
        <v>383565.8263452847</v>
      </c>
      <c r="AF20" t="n">
        <v>1.682622188576717e-06</v>
      </c>
      <c r="AG20" t="n">
        <v>13</v>
      </c>
      <c r="AH20" t="n">
        <v>346958.8422169083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6.993</v>
      </c>
      <c r="E21" t="n">
        <v>14.3</v>
      </c>
      <c r="F21" t="n">
        <v>11.78</v>
      </c>
      <c r="G21" t="n">
        <v>117.82</v>
      </c>
      <c r="H21" t="n">
        <v>1.9</v>
      </c>
      <c r="I21" t="n">
        <v>6</v>
      </c>
      <c r="J21" t="n">
        <v>186.97</v>
      </c>
      <c r="K21" t="n">
        <v>50.28</v>
      </c>
      <c r="L21" t="n">
        <v>20</v>
      </c>
      <c r="M21" t="n">
        <v>4</v>
      </c>
      <c r="N21" t="n">
        <v>36.69</v>
      </c>
      <c r="O21" t="n">
        <v>23293.82</v>
      </c>
      <c r="P21" t="n">
        <v>133.68</v>
      </c>
      <c r="Q21" t="n">
        <v>194.63</v>
      </c>
      <c r="R21" t="n">
        <v>25.33</v>
      </c>
      <c r="S21" t="n">
        <v>17.82</v>
      </c>
      <c r="T21" t="n">
        <v>1596.12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279.6231254593453</v>
      </c>
      <c r="AB21" t="n">
        <v>382.5926963551343</v>
      </c>
      <c r="AC21" t="n">
        <v>346.0785863872212</v>
      </c>
      <c r="AD21" t="n">
        <v>279623.1254593453</v>
      </c>
      <c r="AE21" t="n">
        <v>382592.6963551342</v>
      </c>
      <c r="AF21" t="n">
        <v>1.688562218689654e-06</v>
      </c>
      <c r="AG21" t="n">
        <v>13</v>
      </c>
      <c r="AH21" t="n">
        <v>346078.5863872212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6.9959</v>
      </c>
      <c r="E22" t="n">
        <v>14.29</v>
      </c>
      <c r="F22" t="n">
        <v>11.78</v>
      </c>
      <c r="G22" t="n">
        <v>117.76</v>
      </c>
      <c r="H22" t="n">
        <v>1.98</v>
      </c>
      <c r="I22" t="n">
        <v>6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133.47</v>
      </c>
      <c r="Q22" t="n">
        <v>194.63</v>
      </c>
      <c r="R22" t="n">
        <v>25.19</v>
      </c>
      <c r="S22" t="n">
        <v>17.82</v>
      </c>
      <c r="T22" t="n">
        <v>1529.08</v>
      </c>
      <c r="U22" t="n">
        <v>0.71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279.3993010880412</v>
      </c>
      <c r="AB22" t="n">
        <v>382.2864499758815</v>
      </c>
      <c r="AC22" t="n">
        <v>345.8015677325849</v>
      </c>
      <c r="AD22" t="n">
        <v>279399.3010880412</v>
      </c>
      <c r="AE22" t="n">
        <v>382286.4499758815</v>
      </c>
      <c r="AF22" t="n">
        <v>1.689262466141992e-06</v>
      </c>
      <c r="AG22" t="n">
        <v>13</v>
      </c>
      <c r="AH22" t="n">
        <v>345801.567732585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6.9925</v>
      </c>
      <c r="E23" t="n">
        <v>14.3</v>
      </c>
      <c r="F23" t="n">
        <v>11.78</v>
      </c>
      <c r="G23" t="n">
        <v>117.83</v>
      </c>
      <c r="H23" t="n">
        <v>2.05</v>
      </c>
      <c r="I23" t="n">
        <v>6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132.76</v>
      </c>
      <c r="Q23" t="n">
        <v>194.63</v>
      </c>
      <c r="R23" t="n">
        <v>25.46</v>
      </c>
      <c r="S23" t="n">
        <v>17.82</v>
      </c>
      <c r="T23" t="n">
        <v>1662.16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278.9175604008925</v>
      </c>
      <c r="AB23" t="n">
        <v>381.6273111148254</v>
      </c>
      <c r="AC23" t="n">
        <v>345.2053361593209</v>
      </c>
      <c r="AD23" t="n">
        <v>278917.5604008925</v>
      </c>
      <c r="AE23" t="n">
        <v>381627.3111148254</v>
      </c>
      <c r="AF23" t="n">
        <v>1.688441486370285e-06</v>
      </c>
      <c r="AG23" t="n">
        <v>13</v>
      </c>
      <c r="AH23" t="n">
        <v>345205.3361593209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6.9895</v>
      </c>
      <c r="E24" t="n">
        <v>14.31</v>
      </c>
      <c r="F24" t="n">
        <v>11.79</v>
      </c>
      <c r="G24" t="n">
        <v>117.89</v>
      </c>
      <c r="H24" t="n">
        <v>2.13</v>
      </c>
      <c r="I24" t="n">
        <v>6</v>
      </c>
      <c r="J24" t="n">
        <v>191.55</v>
      </c>
      <c r="K24" t="n">
        <v>50.28</v>
      </c>
      <c r="L24" t="n">
        <v>23</v>
      </c>
      <c r="M24" t="n">
        <v>4</v>
      </c>
      <c r="N24" t="n">
        <v>38.27</v>
      </c>
      <c r="O24" t="n">
        <v>23857.96</v>
      </c>
      <c r="P24" t="n">
        <v>131.82</v>
      </c>
      <c r="Q24" t="n">
        <v>194.63</v>
      </c>
      <c r="R24" t="n">
        <v>25.67</v>
      </c>
      <c r="S24" t="n">
        <v>17.82</v>
      </c>
      <c r="T24" t="n">
        <v>1765.6</v>
      </c>
      <c r="U24" t="n">
        <v>0.6899999999999999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278.2835359993393</v>
      </c>
      <c r="AB24" t="n">
        <v>380.7598109574379</v>
      </c>
      <c r="AC24" t="n">
        <v>344.4206289994103</v>
      </c>
      <c r="AD24" t="n">
        <v>278283.5359993393</v>
      </c>
      <c r="AE24" t="n">
        <v>380759.810957438</v>
      </c>
      <c r="AF24" t="n">
        <v>1.687717092454074e-06</v>
      </c>
      <c r="AG24" t="n">
        <v>13</v>
      </c>
      <c r="AH24" t="n">
        <v>344420.6289994103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7.0134</v>
      </c>
      <c r="E25" t="n">
        <v>14.26</v>
      </c>
      <c r="F25" t="n">
        <v>11.77</v>
      </c>
      <c r="G25" t="n">
        <v>141.27</v>
      </c>
      <c r="H25" t="n">
        <v>2.21</v>
      </c>
      <c r="I25" t="n">
        <v>5</v>
      </c>
      <c r="J25" t="n">
        <v>193.08</v>
      </c>
      <c r="K25" t="n">
        <v>50.28</v>
      </c>
      <c r="L25" t="n">
        <v>24</v>
      </c>
      <c r="M25" t="n">
        <v>3</v>
      </c>
      <c r="N25" t="n">
        <v>38.8</v>
      </c>
      <c r="O25" t="n">
        <v>24047.45</v>
      </c>
      <c r="P25" t="n">
        <v>131.41</v>
      </c>
      <c r="Q25" t="n">
        <v>194.64</v>
      </c>
      <c r="R25" t="n">
        <v>25.15</v>
      </c>
      <c r="S25" t="n">
        <v>17.82</v>
      </c>
      <c r="T25" t="n">
        <v>1510.61</v>
      </c>
      <c r="U25" t="n">
        <v>0.71</v>
      </c>
      <c r="V25" t="n">
        <v>0.77</v>
      </c>
      <c r="W25" t="n">
        <v>1.14</v>
      </c>
      <c r="X25" t="n">
        <v>0.09</v>
      </c>
      <c r="Y25" t="n">
        <v>0.5</v>
      </c>
      <c r="Z25" t="n">
        <v>10</v>
      </c>
      <c r="AA25" t="n">
        <v>277.4020144630624</v>
      </c>
      <c r="AB25" t="n">
        <v>379.5536743015185</v>
      </c>
      <c r="AC25" t="n">
        <v>343.3296043331084</v>
      </c>
      <c r="AD25" t="n">
        <v>277402.0144630624</v>
      </c>
      <c r="AE25" t="n">
        <v>379553.6743015185</v>
      </c>
      <c r="AF25" t="n">
        <v>1.693488097319894e-06</v>
      </c>
      <c r="AG25" t="n">
        <v>13</v>
      </c>
      <c r="AH25" t="n">
        <v>343329.6043331084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7.016</v>
      </c>
      <c r="E26" t="n">
        <v>14.25</v>
      </c>
      <c r="F26" t="n">
        <v>11.77</v>
      </c>
      <c r="G26" t="n">
        <v>141.21</v>
      </c>
      <c r="H26" t="n">
        <v>2.28</v>
      </c>
      <c r="I26" t="n">
        <v>5</v>
      </c>
      <c r="J26" t="n">
        <v>194.62</v>
      </c>
      <c r="K26" t="n">
        <v>50.28</v>
      </c>
      <c r="L26" t="n">
        <v>25</v>
      </c>
      <c r="M26" t="n">
        <v>3</v>
      </c>
      <c r="N26" t="n">
        <v>39.34</v>
      </c>
      <c r="O26" t="n">
        <v>24237.67</v>
      </c>
      <c r="P26" t="n">
        <v>131.69</v>
      </c>
      <c r="Q26" t="n">
        <v>194.63</v>
      </c>
      <c r="R26" t="n">
        <v>25.03</v>
      </c>
      <c r="S26" t="n">
        <v>17.82</v>
      </c>
      <c r="T26" t="n">
        <v>1454.45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277.5659603857271</v>
      </c>
      <c r="AB26" t="n">
        <v>379.7779923456919</v>
      </c>
      <c r="AC26" t="n">
        <v>343.5325137779782</v>
      </c>
      <c r="AD26" t="n">
        <v>277565.9603857271</v>
      </c>
      <c r="AE26" t="n">
        <v>379777.9923456919</v>
      </c>
      <c r="AF26" t="n">
        <v>1.694115905380611e-06</v>
      </c>
      <c r="AG26" t="n">
        <v>13</v>
      </c>
      <c r="AH26" t="n">
        <v>343532.5137779783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7.0155</v>
      </c>
      <c r="E27" t="n">
        <v>14.25</v>
      </c>
      <c r="F27" t="n">
        <v>11.77</v>
      </c>
      <c r="G27" t="n">
        <v>141.22</v>
      </c>
      <c r="H27" t="n">
        <v>2.35</v>
      </c>
      <c r="I27" t="n">
        <v>5</v>
      </c>
      <c r="J27" t="n">
        <v>196.17</v>
      </c>
      <c r="K27" t="n">
        <v>50.28</v>
      </c>
      <c r="L27" t="n">
        <v>26</v>
      </c>
      <c r="M27" t="n">
        <v>3</v>
      </c>
      <c r="N27" t="n">
        <v>39.89</v>
      </c>
      <c r="O27" t="n">
        <v>24428.62</v>
      </c>
      <c r="P27" t="n">
        <v>131.33</v>
      </c>
      <c r="Q27" t="n">
        <v>194.63</v>
      </c>
      <c r="R27" t="n">
        <v>25.02</v>
      </c>
      <c r="S27" t="n">
        <v>17.82</v>
      </c>
      <c r="T27" t="n">
        <v>1449.38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277.2969566858808</v>
      </c>
      <c r="AB27" t="n">
        <v>379.4099296159565</v>
      </c>
      <c r="AC27" t="n">
        <v>343.1995784385895</v>
      </c>
      <c r="AD27" t="n">
        <v>277296.9566858808</v>
      </c>
      <c r="AE27" t="n">
        <v>379409.9296159565</v>
      </c>
      <c r="AF27" t="n">
        <v>1.693995173061243e-06</v>
      </c>
      <c r="AG27" t="n">
        <v>13</v>
      </c>
      <c r="AH27" t="n">
        <v>343199.5784385895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7.021</v>
      </c>
      <c r="E28" t="n">
        <v>14.24</v>
      </c>
      <c r="F28" t="n">
        <v>11.76</v>
      </c>
      <c r="G28" t="n">
        <v>141.09</v>
      </c>
      <c r="H28" t="n">
        <v>2.42</v>
      </c>
      <c r="I28" t="n">
        <v>5</v>
      </c>
      <c r="J28" t="n">
        <v>197.73</v>
      </c>
      <c r="K28" t="n">
        <v>50.28</v>
      </c>
      <c r="L28" t="n">
        <v>27</v>
      </c>
      <c r="M28" t="n">
        <v>3</v>
      </c>
      <c r="N28" t="n">
        <v>40.45</v>
      </c>
      <c r="O28" t="n">
        <v>24620.33</v>
      </c>
      <c r="P28" t="n">
        <v>130.09</v>
      </c>
      <c r="Q28" t="n">
        <v>194.63</v>
      </c>
      <c r="R28" t="n">
        <v>24.65</v>
      </c>
      <c r="S28" t="n">
        <v>17.82</v>
      </c>
      <c r="T28" t="n">
        <v>1261.26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276.1880021295376</v>
      </c>
      <c r="AB28" t="n">
        <v>377.8926090683456</v>
      </c>
      <c r="AC28" t="n">
        <v>341.8270688344699</v>
      </c>
      <c r="AD28" t="n">
        <v>276188.0021295376</v>
      </c>
      <c r="AE28" t="n">
        <v>377892.6090683456</v>
      </c>
      <c r="AF28" t="n">
        <v>1.695323228574297e-06</v>
      </c>
      <c r="AG28" t="n">
        <v>13</v>
      </c>
      <c r="AH28" t="n">
        <v>341827.0688344698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7.0192</v>
      </c>
      <c r="E29" t="n">
        <v>14.25</v>
      </c>
      <c r="F29" t="n">
        <v>11.76</v>
      </c>
      <c r="G29" t="n">
        <v>141.13</v>
      </c>
      <c r="H29" t="n">
        <v>2.49</v>
      </c>
      <c r="I29" t="n">
        <v>5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128.06</v>
      </c>
      <c r="Q29" t="n">
        <v>194.63</v>
      </c>
      <c r="R29" t="n">
        <v>24.72</v>
      </c>
      <c r="S29" t="n">
        <v>17.82</v>
      </c>
      <c r="T29" t="n">
        <v>1298.95</v>
      </c>
      <c r="U29" t="n">
        <v>0.72</v>
      </c>
      <c r="V29" t="n">
        <v>0.77</v>
      </c>
      <c r="W29" t="n">
        <v>1.14</v>
      </c>
      <c r="X29" t="n">
        <v>0.07000000000000001</v>
      </c>
      <c r="Y29" t="n">
        <v>0.5</v>
      </c>
      <c r="Z29" t="n">
        <v>10</v>
      </c>
      <c r="AA29" t="n">
        <v>274.6506785662272</v>
      </c>
      <c r="AB29" t="n">
        <v>375.7891751470954</v>
      </c>
      <c r="AC29" t="n">
        <v>339.9243836944758</v>
      </c>
      <c r="AD29" t="n">
        <v>274650.6785662272</v>
      </c>
      <c r="AE29" t="n">
        <v>375789.1751470954</v>
      </c>
      <c r="AF29" t="n">
        <v>1.69488859222457e-06</v>
      </c>
      <c r="AG29" t="n">
        <v>13</v>
      </c>
      <c r="AH29" t="n">
        <v>339924.3836944757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7.0169</v>
      </c>
      <c r="E30" t="n">
        <v>14.25</v>
      </c>
      <c r="F30" t="n">
        <v>11.77</v>
      </c>
      <c r="G30" t="n">
        <v>141.19</v>
      </c>
      <c r="H30" t="n">
        <v>2.56</v>
      </c>
      <c r="I30" t="n">
        <v>5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127.51</v>
      </c>
      <c r="Q30" t="n">
        <v>194.63</v>
      </c>
      <c r="R30" t="n">
        <v>24.95</v>
      </c>
      <c r="S30" t="n">
        <v>17.82</v>
      </c>
      <c r="T30" t="n">
        <v>1410.98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274.3057138181565</v>
      </c>
      <c r="AB30" t="n">
        <v>375.3171791600144</v>
      </c>
      <c r="AC30" t="n">
        <v>339.4974343419511</v>
      </c>
      <c r="AD30" t="n">
        <v>274305.7138181565</v>
      </c>
      <c r="AE30" t="n">
        <v>375317.1791600144</v>
      </c>
      <c r="AF30" t="n">
        <v>1.694333223555474e-06</v>
      </c>
      <c r="AG30" t="n">
        <v>13</v>
      </c>
      <c r="AH30" t="n">
        <v>339497.4343419512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7.046</v>
      </c>
      <c r="E31" t="n">
        <v>14.19</v>
      </c>
      <c r="F31" t="n">
        <v>11.74</v>
      </c>
      <c r="G31" t="n">
        <v>176.09</v>
      </c>
      <c r="H31" t="n">
        <v>2.63</v>
      </c>
      <c r="I31" t="n">
        <v>4</v>
      </c>
      <c r="J31" t="n">
        <v>202.43</v>
      </c>
      <c r="K31" t="n">
        <v>50.28</v>
      </c>
      <c r="L31" t="n">
        <v>30</v>
      </c>
      <c r="M31" t="n">
        <v>2</v>
      </c>
      <c r="N31" t="n">
        <v>42.15</v>
      </c>
      <c r="O31" t="n">
        <v>25200.04</v>
      </c>
      <c r="P31" t="n">
        <v>125.2</v>
      </c>
      <c r="Q31" t="n">
        <v>194.64</v>
      </c>
      <c r="R31" t="n">
        <v>24</v>
      </c>
      <c r="S31" t="n">
        <v>17.82</v>
      </c>
      <c r="T31" t="n">
        <v>942.38</v>
      </c>
      <c r="U31" t="n">
        <v>0.74</v>
      </c>
      <c r="V31" t="n">
        <v>0.77</v>
      </c>
      <c r="W31" t="n">
        <v>1.14</v>
      </c>
      <c r="X31" t="n">
        <v>0.05</v>
      </c>
      <c r="Y31" t="n">
        <v>0.5</v>
      </c>
      <c r="Z31" t="n">
        <v>10</v>
      </c>
      <c r="AA31" t="n">
        <v>271.8353141235538</v>
      </c>
      <c r="AB31" t="n">
        <v>371.9370693115164</v>
      </c>
      <c r="AC31" t="n">
        <v>336.4399174333798</v>
      </c>
      <c r="AD31" t="n">
        <v>271835.3141235538</v>
      </c>
      <c r="AE31" t="n">
        <v>371937.0693115164</v>
      </c>
      <c r="AF31" t="n">
        <v>1.701359844542729e-06</v>
      </c>
      <c r="AG31" t="n">
        <v>13</v>
      </c>
      <c r="AH31" t="n">
        <v>336439.9174333799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7.0435</v>
      </c>
      <c r="E32" t="n">
        <v>14.2</v>
      </c>
      <c r="F32" t="n">
        <v>11.74</v>
      </c>
      <c r="G32" t="n">
        <v>176.16</v>
      </c>
      <c r="H32" t="n">
        <v>2.7</v>
      </c>
      <c r="I32" t="n">
        <v>4</v>
      </c>
      <c r="J32" t="n">
        <v>204.01</v>
      </c>
      <c r="K32" t="n">
        <v>50.28</v>
      </c>
      <c r="L32" t="n">
        <v>31</v>
      </c>
      <c r="M32" t="n">
        <v>2</v>
      </c>
      <c r="N32" t="n">
        <v>42.73</v>
      </c>
      <c r="O32" t="n">
        <v>25394.96</v>
      </c>
      <c r="P32" t="n">
        <v>126.05</v>
      </c>
      <c r="Q32" t="n">
        <v>194.63</v>
      </c>
      <c r="R32" t="n">
        <v>24.21</v>
      </c>
      <c r="S32" t="n">
        <v>17.82</v>
      </c>
      <c r="T32" t="n">
        <v>1047.21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272.5410550627779</v>
      </c>
      <c r="AB32" t="n">
        <v>372.9026951996556</v>
      </c>
      <c r="AC32" t="n">
        <v>337.3133853420195</v>
      </c>
      <c r="AD32" t="n">
        <v>272541.0550627779</v>
      </c>
      <c r="AE32" t="n">
        <v>372902.6951996556</v>
      </c>
      <c r="AF32" t="n">
        <v>1.700756182945885e-06</v>
      </c>
      <c r="AG32" t="n">
        <v>13</v>
      </c>
      <c r="AH32" t="n">
        <v>337313.3853420195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7.0443</v>
      </c>
      <c r="E33" t="n">
        <v>14.2</v>
      </c>
      <c r="F33" t="n">
        <v>11.74</v>
      </c>
      <c r="G33" t="n">
        <v>176.14</v>
      </c>
      <c r="H33" t="n">
        <v>2.76</v>
      </c>
      <c r="I33" t="n">
        <v>4</v>
      </c>
      <c r="J33" t="n">
        <v>205.59</v>
      </c>
      <c r="K33" t="n">
        <v>50.28</v>
      </c>
      <c r="L33" t="n">
        <v>32</v>
      </c>
      <c r="M33" t="n">
        <v>2</v>
      </c>
      <c r="N33" t="n">
        <v>43.31</v>
      </c>
      <c r="O33" t="n">
        <v>25590.57</v>
      </c>
      <c r="P33" t="n">
        <v>126.76</v>
      </c>
      <c r="Q33" t="n">
        <v>194.63</v>
      </c>
      <c r="R33" t="n">
        <v>24.16</v>
      </c>
      <c r="S33" t="n">
        <v>17.82</v>
      </c>
      <c r="T33" t="n">
        <v>1022.14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273.0737914740986</v>
      </c>
      <c r="AB33" t="n">
        <v>373.6316086602963</v>
      </c>
      <c r="AC33" t="n">
        <v>337.9727323250132</v>
      </c>
      <c r="AD33" t="n">
        <v>273073.7914740986</v>
      </c>
      <c r="AE33" t="n">
        <v>373631.6086602963</v>
      </c>
      <c r="AF33" t="n">
        <v>1.700949354656876e-06</v>
      </c>
      <c r="AG33" t="n">
        <v>13</v>
      </c>
      <c r="AH33" t="n">
        <v>337972.7323250131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7.0449</v>
      </c>
      <c r="E34" t="n">
        <v>14.19</v>
      </c>
      <c r="F34" t="n">
        <v>11.74</v>
      </c>
      <c r="G34" t="n">
        <v>176.12</v>
      </c>
      <c r="H34" t="n">
        <v>2.83</v>
      </c>
      <c r="I34" t="n">
        <v>4</v>
      </c>
      <c r="J34" t="n">
        <v>207.19</v>
      </c>
      <c r="K34" t="n">
        <v>50.28</v>
      </c>
      <c r="L34" t="n">
        <v>33</v>
      </c>
      <c r="M34" t="n">
        <v>2</v>
      </c>
      <c r="N34" t="n">
        <v>43.91</v>
      </c>
      <c r="O34" t="n">
        <v>25786.97</v>
      </c>
      <c r="P34" t="n">
        <v>126.8</v>
      </c>
      <c r="Q34" t="n">
        <v>194.63</v>
      </c>
      <c r="R34" t="n">
        <v>24.12</v>
      </c>
      <c r="S34" t="n">
        <v>17.82</v>
      </c>
      <c r="T34" t="n">
        <v>1004.49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273.0928239785522</v>
      </c>
      <c r="AB34" t="n">
        <v>373.6576497725446</v>
      </c>
      <c r="AC34" t="n">
        <v>337.9962881100574</v>
      </c>
      <c r="AD34" t="n">
        <v>273092.8239785522</v>
      </c>
      <c r="AE34" t="n">
        <v>373657.6497725446</v>
      </c>
      <c r="AF34" t="n">
        <v>1.701094233440118e-06</v>
      </c>
      <c r="AG34" t="n">
        <v>13</v>
      </c>
      <c r="AH34" t="n">
        <v>337996.2881100574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7.0409</v>
      </c>
      <c r="E35" t="n">
        <v>14.2</v>
      </c>
      <c r="F35" t="n">
        <v>11.75</v>
      </c>
      <c r="G35" t="n">
        <v>176.24</v>
      </c>
      <c r="H35" t="n">
        <v>2.89</v>
      </c>
      <c r="I35" t="n">
        <v>4</v>
      </c>
      <c r="J35" t="n">
        <v>208.78</v>
      </c>
      <c r="K35" t="n">
        <v>50.28</v>
      </c>
      <c r="L35" t="n">
        <v>34</v>
      </c>
      <c r="M35" t="n">
        <v>1</v>
      </c>
      <c r="N35" t="n">
        <v>44.5</v>
      </c>
      <c r="O35" t="n">
        <v>25984.2</v>
      </c>
      <c r="P35" t="n">
        <v>127.03</v>
      </c>
      <c r="Q35" t="n">
        <v>194.65</v>
      </c>
      <c r="R35" t="n">
        <v>24.3</v>
      </c>
      <c r="S35" t="n">
        <v>17.82</v>
      </c>
      <c r="T35" t="n">
        <v>1093.79</v>
      </c>
      <c r="U35" t="n">
        <v>0.73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273.3850380248643</v>
      </c>
      <c r="AB35" t="n">
        <v>374.0574699222826</v>
      </c>
      <c r="AC35" t="n">
        <v>338.3579499858555</v>
      </c>
      <c r="AD35" t="n">
        <v>273385.0380248643</v>
      </c>
      <c r="AE35" t="n">
        <v>374057.4699222826</v>
      </c>
      <c r="AF35" t="n">
        <v>1.700128374885169e-06</v>
      </c>
      <c r="AG35" t="n">
        <v>13</v>
      </c>
      <c r="AH35" t="n">
        <v>338357.9499858555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7.0429</v>
      </c>
      <c r="E36" t="n">
        <v>14.2</v>
      </c>
      <c r="F36" t="n">
        <v>11.75</v>
      </c>
      <c r="G36" t="n">
        <v>176.18</v>
      </c>
      <c r="H36" t="n">
        <v>2.96</v>
      </c>
      <c r="I36" t="n">
        <v>4</v>
      </c>
      <c r="J36" t="n">
        <v>210.39</v>
      </c>
      <c r="K36" t="n">
        <v>50.28</v>
      </c>
      <c r="L36" t="n">
        <v>35</v>
      </c>
      <c r="M36" t="n">
        <v>1</v>
      </c>
      <c r="N36" t="n">
        <v>45.11</v>
      </c>
      <c r="O36" t="n">
        <v>26182.25</v>
      </c>
      <c r="P36" t="n">
        <v>127.3</v>
      </c>
      <c r="Q36" t="n">
        <v>194.65</v>
      </c>
      <c r="R36" t="n">
        <v>24.15</v>
      </c>
      <c r="S36" t="n">
        <v>17.82</v>
      </c>
      <c r="T36" t="n">
        <v>1018.41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273.5540099180429</v>
      </c>
      <c r="AB36" t="n">
        <v>374.2886647210435</v>
      </c>
      <c r="AC36" t="n">
        <v>338.5670798775066</v>
      </c>
      <c r="AD36" t="n">
        <v>273554.0099180429</v>
      </c>
      <c r="AE36" t="n">
        <v>374288.6647210435</v>
      </c>
      <c r="AF36" t="n">
        <v>1.700611304162643e-06</v>
      </c>
      <c r="AG36" t="n">
        <v>13</v>
      </c>
      <c r="AH36" t="n">
        <v>338567.0798775066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7.044</v>
      </c>
      <c r="E37" t="n">
        <v>14.2</v>
      </c>
      <c r="F37" t="n">
        <v>11.74</v>
      </c>
      <c r="G37" t="n">
        <v>176.15</v>
      </c>
      <c r="H37" t="n">
        <v>3.02</v>
      </c>
      <c r="I37" t="n">
        <v>4</v>
      </c>
      <c r="J37" t="n">
        <v>212</v>
      </c>
      <c r="K37" t="n">
        <v>50.28</v>
      </c>
      <c r="L37" t="n">
        <v>36</v>
      </c>
      <c r="M37" t="n">
        <v>0</v>
      </c>
      <c r="N37" t="n">
        <v>45.72</v>
      </c>
      <c r="O37" t="n">
        <v>26381.14</v>
      </c>
      <c r="P37" t="n">
        <v>127.67</v>
      </c>
      <c r="Q37" t="n">
        <v>194.65</v>
      </c>
      <c r="R37" t="n">
        <v>24.12</v>
      </c>
      <c r="S37" t="n">
        <v>17.82</v>
      </c>
      <c r="T37" t="n">
        <v>1002.23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273.7827608696066</v>
      </c>
      <c r="AB37" t="n">
        <v>374.6016518647526</v>
      </c>
      <c r="AC37" t="n">
        <v>338.8501959675003</v>
      </c>
      <c r="AD37" t="n">
        <v>273782.7608696066</v>
      </c>
      <c r="AE37" t="n">
        <v>374601.6518647526</v>
      </c>
      <c r="AF37" t="n">
        <v>1.700876915265254e-06</v>
      </c>
      <c r="AG37" t="n">
        <v>13</v>
      </c>
      <c r="AH37" t="n">
        <v>338850.1959675003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13.18</v>
      </c>
      <c r="G2" t="n">
        <v>10.54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73</v>
      </c>
      <c r="N2" t="n">
        <v>9.74</v>
      </c>
      <c r="O2" t="n">
        <v>10204.21</v>
      </c>
      <c r="P2" t="n">
        <v>102.3</v>
      </c>
      <c r="Q2" t="n">
        <v>194.65</v>
      </c>
      <c r="R2" t="n">
        <v>68.95</v>
      </c>
      <c r="S2" t="n">
        <v>17.82</v>
      </c>
      <c r="T2" t="n">
        <v>23063.76</v>
      </c>
      <c r="U2" t="n">
        <v>0.26</v>
      </c>
      <c r="V2" t="n">
        <v>0.6899999999999999</v>
      </c>
      <c r="W2" t="n">
        <v>1.26</v>
      </c>
      <c r="X2" t="n">
        <v>1.49</v>
      </c>
      <c r="Y2" t="n">
        <v>0.5</v>
      </c>
      <c r="Z2" t="n">
        <v>10</v>
      </c>
      <c r="AA2" t="n">
        <v>268.9574081737936</v>
      </c>
      <c r="AB2" t="n">
        <v>367.9993914268046</v>
      </c>
      <c r="AC2" t="n">
        <v>332.8780459994193</v>
      </c>
      <c r="AD2" t="n">
        <v>268957.4081737936</v>
      </c>
      <c r="AE2" t="n">
        <v>367999.3914268046</v>
      </c>
      <c r="AF2" t="n">
        <v>1.646516990087845e-06</v>
      </c>
      <c r="AG2" t="n">
        <v>15</v>
      </c>
      <c r="AH2" t="n">
        <v>332878.0459994193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6.7204</v>
      </c>
      <c r="E3" t="n">
        <v>14.88</v>
      </c>
      <c r="F3" t="n">
        <v>12.39</v>
      </c>
      <c r="G3" t="n">
        <v>21.23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94.48999999999999</v>
      </c>
      <c r="Q3" t="n">
        <v>194.64</v>
      </c>
      <c r="R3" t="n">
        <v>44</v>
      </c>
      <c r="S3" t="n">
        <v>17.82</v>
      </c>
      <c r="T3" t="n">
        <v>10788.7</v>
      </c>
      <c r="U3" t="n">
        <v>0.4</v>
      </c>
      <c r="V3" t="n">
        <v>0.73</v>
      </c>
      <c r="W3" t="n">
        <v>1.2</v>
      </c>
      <c r="X3" t="n">
        <v>0.7</v>
      </c>
      <c r="Y3" t="n">
        <v>0.5</v>
      </c>
      <c r="Z3" t="n">
        <v>10</v>
      </c>
      <c r="AA3" t="n">
        <v>230.3962079490009</v>
      </c>
      <c r="AB3" t="n">
        <v>315.238256079006</v>
      </c>
      <c r="AC3" t="n">
        <v>285.1523593585903</v>
      </c>
      <c r="AD3" t="n">
        <v>230396.2079490009</v>
      </c>
      <c r="AE3" t="n">
        <v>315238.256079006</v>
      </c>
      <c r="AF3" t="n">
        <v>1.810740280512912e-06</v>
      </c>
      <c r="AG3" t="n">
        <v>13</v>
      </c>
      <c r="AH3" t="n">
        <v>285152.3593585903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6.9335</v>
      </c>
      <c r="E4" t="n">
        <v>14.42</v>
      </c>
      <c r="F4" t="n">
        <v>12.13</v>
      </c>
      <c r="G4" t="n">
        <v>31.66</v>
      </c>
      <c r="H4" t="n">
        <v>0.63</v>
      </c>
      <c r="I4" t="n">
        <v>23</v>
      </c>
      <c r="J4" t="n">
        <v>83.25</v>
      </c>
      <c r="K4" t="n">
        <v>35.1</v>
      </c>
      <c r="L4" t="n">
        <v>3</v>
      </c>
      <c r="M4" t="n">
        <v>21</v>
      </c>
      <c r="N4" t="n">
        <v>10.15</v>
      </c>
      <c r="O4" t="n">
        <v>10501.19</v>
      </c>
      <c r="P4" t="n">
        <v>90.98</v>
      </c>
      <c r="Q4" t="n">
        <v>194.64</v>
      </c>
      <c r="R4" t="n">
        <v>36.54</v>
      </c>
      <c r="S4" t="n">
        <v>17.82</v>
      </c>
      <c r="T4" t="n">
        <v>7119.28</v>
      </c>
      <c r="U4" t="n">
        <v>0.49</v>
      </c>
      <c r="V4" t="n">
        <v>0.75</v>
      </c>
      <c r="W4" t="n">
        <v>1.17</v>
      </c>
      <c r="X4" t="n">
        <v>0.45</v>
      </c>
      <c r="Y4" t="n">
        <v>0.5</v>
      </c>
      <c r="Z4" t="n">
        <v>10</v>
      </c>
      <c r="AA4" t="n">
        <v>223.6137396137443</v>
      </c>
      <c r="AB4" t="n">
        <v>305.9581836813277</v>
      </c>
      <c r="AC4" t="n">
        <v>276.75796404588</v>
      </c>
      <c r="AD4" t="n">
        <v>223613.7396137443</v>
      </c>
      <c r="AE4" t="n">
        <v>305958.1836813277</v>
      </c>
      <c r="AF4" t="n">
        <v>1.868157808305499e-06</v>
      </c>
      <c r="AG4" t="n">
        <v>13</v>
      </c>
      <c r="AH4" t="n">
        <v>276757.96404588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7.0436</v>
      </c>
      <c r="E5" t="n">
        <v>14.2</v>
      </c>
      <c r="F5" t="n">
        <v>12.01</v>
      </c>
      <c r="G5" t="n">
        <v>42.4</v>
      </c>
      <c r="H5" t="n">
        <v>0.83</v>
      </c>
      <c r="I5" t="n">
        <v>17</v>
      </c>
      <c r="J5" t="n">
        <v>84.45999999999999</v>
      </c>
      <c r="K5" t="n">
        <v>35.1</v>
      </c>
      <c r="L5" t="n">
        <v>4</v>
      </c>
      <c r="M5" t="n">
        <v>15</v>
      </c>
      <c r="N5" t="n">
        <v>10.36</v>
      </c>
      <c r="O5" t="n">
        <v>10650.22</v>
      </c>
      <c r="P5" t="n">
        <v>88.18000000000001</v>
      </c>
      <c r="Q5" t="n">
        <v>194.65</v>
      </c>
      <c r="R5" t="n">
        <v>32.45</v>
      </c>
      <c r="S5" t="n">
        <v>17.82</v>
      </c>
      <c r="T5" t="n">
        <v>5100.68</v>
      </c>
      <c r="U5" t="n">
        <v>0.55</v>
      </c>
      <c r="V5" t="n">
        <v>0.76</v>
      </c>
      <c r="W5" t="n">
        <v>1.17</v>
      </c>
      <c r="X5" t="n">
        <v>0.33</v>
      </c>
      <c r="Y5" t="n">
        <v>0.5</v>
      </c>
      <c r="Z5" t="n">
        <v>10</v>
      </c>
      <c r="AA5" t="n">
        <v>219.5443212678364</v>
      </c>
      <c r="AB5" t="n">
        <v>300.3902259703925</v>
      </c>
      <c r="AC5" t="n">
        <v>271.7214044041969</v>
      </c>
      <c r="AD5" t="n">
        <v>219544.3212678364</v>
      </c>
      <c r="AE5" t="n">
        <v>300390.2259703925</v>
      </c>
      <c r="AF5" t="n">
        <v>1.897823081932734e-06</v>
      </c>
      <c r="AG5" t="n">
        <v>13</v>
      </c>
      <c r="AH5" t="n">
        <v>271721.4044041969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7.1041</v>
      </c>
      <c r="E6" t="n">
        <v>14.08</v>
      </c>
      <c r="F6" t="n">
        <v>11.94</v>
      </c>
      <c r="G6" t="n">
        <v>51.19</v>
      </c>
      <c r="H6" t="n">
        <v>1.02</v>
      </c>
      <c r="I6" t="n">
        <v>14</v>
      </c>
      <c r="J6" t="n">
        <v>85.67</v>
      </c>
      <c r="K6" t="n">
        <v>35.1</v>
      </c>
      <c r="L6" t="n">
        <v>5</v>
      </c>
      <c r="M6" t="n">
        <v>12</v>
      </c>
      <c r="N6" t="n">
        <v>10.57</v>
      </c>
      <c r="O6" t="n">
        <v>10799.59</v>
      </c>
      <c r="P6" t="n">
        <v>86.34999999999999</v>
      </c>
      <c r="Q6" t="n">
        <v>194.64</v>
      </c>
      <c r="R6" t="n">
        <v>30.31</v>
      </c>
      <c r="S6" t="n">
        <v>17.82</v>
      </c>
      <c r="T6" t="n">
        <v>4049.46</v>
      </c>
      <c r="U6" t="n">
        <v>0.59</v>
      </c>
      <c r="V6" t="n">
        <v>0.76</v>
      </c>
      <c r="W6" t="n">
        <v>1.16</v>
      </c>
      <c r="X6" t="n">
        <v>0.26</v>
      </c>
      <c r="Y6" t="n">
        <v>0.5</v>
      </c>
      <c r="Z6" t="n">
        <v>10</v>
      </c>
      <c r="AA6" t="n">
        <v>217.1284820171306</v>
      </c>
      <c r="AB6" t="n">
        <v>297.0847681282727</v>
      </c>
      <c r="AC6" t="n">
        <v>268.7314148192888</v>
      </c>
      <c r="AD6" t="n">
        <v>217128.4820171306</v>
      </c>
      <c r="AE6" t="n">
        <v>297084.7681282727</v>
      </c>
      <c r="AF6" t="n">
        <v>1.914124163262868e-06</v>
      </c>
      <c r="AG6" t="n">
        <v>13</v>
      </c>
      <c r="AH6" t="n">
        <v>268731.4148192888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7.1653</v>
      </c>
      <c r="E7" t="n">
        <v>13.96</v>
      </c>
      <c r="F7" t="n">
        <v>11.87</v>
      </c>
      <c r="G7" t="n">
        <v>64.77</v>
      </c>
      <c r="H7" t="n">
        <v>1.21</v>
      </c>
      <c r="I7" t="n">
        <v>11</v>
      </c>
      <c r="J7" t="n">
        <v>86.88</v>
      </c>
      <c r="K7" t="n">
        <v>35.1</v>
      </c>
      <c r="L7" t="n">
        <v>6</v>
      </c>
      <c r="M7" t="n">
        <v>9</v>
      </c>
      <c r="N7" t="n">
        <v>10.78</v>
      </c>
      <c r="O7" t="n">
        <v>10949.33</v>
      </c>
      <c r="P7" t="n">
        <v>83.44</v>
      </c>
      <c r="Q7" t="n">
        <v>194.63</v>
      </c>
      <c r="R7" t="n">
        <v>28.23</v>
      </c>
      <c r="S7" t="n">
        <v>17.82</v>
      </c>
      <c r="T7" t="n">
        <v>3021.98</v>
      </c>
      <c r="U7" t="n">
        <v>0.63</v>
      </c>
      <c r="V7" t="n">
        <v>0.76</v>
      </c>
      <c r="W7" t="n">
        <v>1.15</v>
      </c>
      <c r="X7" t="n">
        <v>0.19</v>
      </c>
      <c r="Y7" t="n">
        <v>0.5</v>
      </c>
      <c r="Z7" t="n">
        <v>10</v>
      </c>
      <c r="AA7" t="n">
        <v>213.9240436568389</v>
      </c>
      <c r="AB7" t="n">
        <v>292.7003141938808</v>
      </c>
      <c r="AC7" t="n">
        <v>264.7654070147742</v>
      </c>
      <c r="AD7" t="n">
        <v>213924.0436568389</v>
      </c>
      <c r="AE7" t="n">
        <v>292700.3141938808</v>
      </c>
      <c r="AF7" t="n">
        <v>1.930613852145582e-06</v>
      </c>
      <c r="AG7" t="n">
        <v>13</v>
      </c>
      <c r="AH7" t="n">
        <v>264765.4070147742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7.182</v>
      </c>
      <c r="E8" t="n">
        <v>13.92</v>
      </c>
      <c r="F8" t="n">
        <v>11.86</v>
      </c>
      <c r="G8" t="n">
        <v>71.16</v>
      </c>
      <c r="H8" t="n">
        <v>1.39</v>
      </c>
      <c r="I8" t="n">
        <v>10</v>
      </c>
      <c r="J8" t="n">
        <v>88.09999999999999</v>
      </c>
      <c r="K8" t="n">
        <v>35.1</v>
      </c>
      <c r="L8" t="n">
        <v>7</v>
      </c>
      <c r="M8" t="n">
        <v>8</v>
      </c>
      <c r="N8" t="n">
        <v>11</v>
      </c>
      <c r="O8" t="n">
        <v>11099.43</v>
      </c>
      <c r="P8" t="n">
        <v>82.19</v>
      </c>
      <c r="Q8" t="n">
        <v>194.63</v>
      </c>
      <c r="R8" t="n">
        <v>27.79</v>
      </c>
      <c r="S8" t="n">
        <v>17.82</v>
      </c>
      <c r="T8" t="n">
        <v>2808.74</v>
      </c>
      <c r="U8" t="n">
        <v>0.64</v>
      </c>
      <c r="V8" t="n">
        <v>0.77</v>
      </c>
      <c r="W8" t="n">
        <v>1.15</v>
      </c>
      <c r="X8" t="n">
        <v>0.17</v>
      </c>
      <c r="Y8" t="n">
        <v>0.5</v>
      </c>
      <c r="Z8" t="n">
        <v>10</v>
      </c>
      <c r="AA8" t="n">
        <v>212.7361988404176</v>
      </c>
      <c r="AB8" t="n">
        <v>291.075052512039</v>
      </c>
      <c r="AC8" t="n">
        <v>263.2952580267778</v>
      </c>
      <c r="AD8" t="n">
        <v>212736.1988404176</v>
      </c>
      <c r="AE8" t="n">
        <v>291075.052512039</v>
      </c>
      <c r="AF8" t="n">
        <v>1.93511348947142e-06</v>
      </c>
      <c r="AG8" t="n">
        <v>13</v>
      </c>
      <c r="AH8" t="n">
        <v>263295.2580267778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7.1996</v>
      </c>
      <c r="E9" t="n">
        <v>13.89</v>
      </c>
      <c r="F9" t="n">
        <v>11.84</v>
      </c>
      <c r="G9" t="n">
        <v>78.95</v>
      </c>
      <c r="H9" t="n">
        <v>1.57</v>
      </c>
      <c r="I9" t="n">
        <v>9</v>
      </c>
      <c r="J9" t="n">
        <v>89.31999999999999</v>
      </c>
      <c r="K9" t="n">
        <v>35.1</v>
      </c>
      <c r="L9" t="n">
        <v>8</v>
      </c>
      <c r="M9" t="n">
        <v>7</v>
      </c>
      <c r="N9" t="n">
        <v>11.22</v>
      </c>
      <c r="O9" t="n">
        <v>11249.89</v>
      </c>
      <c r="P9" t="n">
        <v>79.59999999999999</v>
      </c>
      <c r="Q9" t="n">
        <v>194.63</v>
      </c>
      <c r="R9" t="n">
        <v>27.38</v>
      </c>
      <c r="S9" t="n">
        <v>17.82</v>
      </c>
      <c r="T9" t="n">
        <v>2606.63</v>
      </c>
      <c r="U9" t="n">
        <v>0.65</v>
      </c>
      <c r="V9" t="n">
        <v>0.77</v>
      </c>
      <c r="W9" t="n">
        <v>1.15</v>
      </c>
      <c r="X9" t="n">
        <v>0.16</v>
      </c>
      <c r="Y9" t="n">
        <v>0.5</v>
      </c>
      <c r="Z9" t="n">
        <v>10</v>
      </c>
      <c r="AA9" t="n">
        <v>210.5049686815412</v>
      </c>
      <c r="AB9" t="n">
        <v>288.0221849737385</v>
      </c>
      <c r="AC9" t="n">
        <v>260.5337518816052</v>
      </c>
      <c r="AD9" t="n">
        <v>210504.9686815412</v>
      </c>
      <c r="AE9" t="n">
        <v>288022.1849737385</v>
      </c>
      <c r="AF9" t="n">
        <v>1.939855622222005e-06</v>
      </c>
      <c r="AG9" t="n">
        <v>13</v>
      </c>
      <c r="AH9" t="n">
        <v>260533.7518816052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7.2192</v>
      </c>
      <c r="E10" t="n">
        <v>13.85</v>
      </c>
      <c r="F10" t="n">
        <v>11.82</v>
      </c>
      <c r="G10" t="n">
        <v>88.67</v>
      </c>
      <c r="H10" t="n">
        <v>1.75</v>
      </c>
      <c r="I10" t="n">
        <v>8</v>
      </c>
      <c r="J10" t="n">
        <v>90.54000000000001</v>
      </c>
      <c r="K10" t="n">
        <v>35.1</v>
      </c>
      <c r="L10" t="n">
        <v>9</v>
      </c>
      <c r="M10" t="n">
        <v>6</v>
      </c>
      <c r="N10" t="n">
        <v>11.44</v>
      </c>
      <c r="O10" t="n">
        <v>11400.71</v>
      </c>
      <c r="P10" t="n">
        <v>77.18000000000001</v>
      </c>
      <c r="Q10" t="n">
        <v>194.63</v>
      </c>
      <c r="R10" t="n">
        <v>26.64</v>
      </c>
      <c r="S10" t="n">
        <v>17.82</v>
      </c>
      <c r="T10" t="n">
        <v>2241.98</v>
      </c>
      <c r="U10" t="n">
        <v>0.67</v>
      </c>
      <c r="V10" t="n">
        <v>0.77</v>
      </c>
      <c r="W10" t="n">
        <v>1.15</v>
      </c>
      <c r="X10" t="n">
        <v>0.14</v>
      </c>
      <c r="Y10" t="n">
        <v>0.5</v>
      </c>
      <c r="Z10" t="n">
        <v>10</v>
      </c>
      <c r="AA10" t="n">
        <v>208.3886076123644</v>
      </c>
      <c r="AB10" t="n">
        <v>285.1264863916314</v>
      </c>
      <c r="AC10" t="n">
        <v>257.914414708035</v>
      </c>
      <c r="AD10" t="n">
        <v>208388.6076123644</v>
      </c>
      <c r="AE10" t="n">
        <v>285126.4863916314</v>
      </c>
      <c r="AF10" t="n">
        <v>1.945136633694246e-06</v>
      </c>
      <c r="AG10" t="n">
        <v>13</v>
      </c>
      <c r="AH10" t="n">
        <v>257914.414708035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7.2352</v>
      </c>
      <c r="E11" t="n">
        <v>13.82</v>
      </c>
      <c r="F11" t="n">
        <v>11.81</v>
      </c>
      <c r="G11" t="n">
        <v>101.22</v>
      </c>
      <c r="H11" t="n">
        <v>1.91</v>
      </c>
      <c r="I11" t="n">
        <v>7</v>
      </c>
      <c r="J11" t="n">
        <v>91.77</v>
      </c>
      <c r="K11" t="n">
        <v>35.1</v>
      </c>
      <c r="L11" t="n">
        <v>10</v>
      </c>
      <c r="M11" t="n">
        <v>1</v>
      </c>
      <c r="N11" t="n">
        <v>11.67</v>
      </c>
      <c r="O11" t="n">
        <v>11551.91</v>
      </c>
      <c r="P11" t="n">
        <v>77.23</v>
      </c>
      <c r="Q11" t="n">
        <v>194.64</v>
      </c>
      <c r="R11" t="n">
        <v>25.91</v>
      </c>
      <c r="S11" t="n">
        <v>17.82</v>
      </c>
      <c r="T11" t="n">
        <v>1883.77</v>
      </c>
      <c r="U11" t="n">
        <v>0.6899999999999999</v>
      </c>
      <c r="V11" t="n">
        <v>0.77</v>
      </c>
      <c r="W11" t="n">
        <v>1.16</v>
      </c>
      <c r="X11" t="n">
        <v>0.12</v>
      </c>
      <c r="Y11" t="n">
        <v>0.5</v>
      </c>
      <c r="Z11" t="n">
        <v>10</v>
      </c>
      <c r="AA11" t="n">
        <v>199.0079897873149</v>
      </c>
      <c r="AB11" t="n">
        <v>272.2915112397544</v>
      </c>
      <c r="AC11" t="n">
        <v>246.3043915706482</v>
      </c>
      <c r="AD11" t="n">
        <v>199007.9897873149</v>
      </c>
      <c r="AE11" t="n">
        <v>272291.5112397544</v>
      </c>
      <c r="AF11" t="n">
        <v>1.949447663467505e-06</v>
      </c>
      <c r="AG11" t="n">
        <v>12</v>
      </c>
      <c r="AH11" t="n">
        <v>246304.3915706482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7.2341</v>
      </c>
      <c r="E12" t="n">
        <v>13.82</v>
      </c>
      <c r="F12" t="n">
        <v>11.81</v>
      </c>
      <c r="G12" t="n">
        <v>101.24</v>
      </c>
      <c r="H12" t="n">
        <v>2.08</v>
      </c>
      <c r="I12" t="n">
        <v>7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78.09999999999999</v>
      </c>
      <c r="Q12" t="n">
        <v>194.64</v>
      </c>
      <c r="R12" t="n">
        <v>25.88</v>
      </c>
      <c r="S12" t="n">
        <v>17.82</v>
      </c>
      <c r="T12" t="n">
        <v>1866.19</v>
      </c>
      <c r="U12" t="n">
        <v>0.6899999999999999</v>
      </c>
      <c r="V12" t="n">
        <v>0.77</v>
      </c>
      <c r="W12" t="n">
        <v>1.16</v>
      </c>
      <c r="X12" t="n">
        <v>0.12</v>
      </c>
      <c r="Y12" t="n">
        <v>0.5</v>
      </c>
      <c r="Z12" t="n">
        <v>10</v>
      </c>
      <c r="AA12" t="n">
        <v>199.6757103522683</v>
      </c>
      <c r="AB12" t="n">
        <v>273.2051159744754</v>
      </c>
      <c r="AC12" t="n">
        <v>247.1308031517401</v>
      </c>
      <c r="AD12" t="n">
        <v>199675.7103522682</v>
      </c>
      <c r="AE12" t="n">
        <v>273205.1159744754</v>
      </c>
      <c r="AF12" t="n">
        <v>1.949151280170593e-06</v>
      </c>
      <c r="AG12" t="n">
        <v>12</v>
      </c>
      <c r="AH12" t="n">
        <v>247130.8031517401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5.6581</v>
      </c>
      <c r="E2" t="n">
        <v>17.67</v>
      </c>
      <c r="F2" t="n">
        <v>13.57</v>
      </c>
      <c r="G2" t="n">
        <v>8.76</v>
      </c>
      <c r="H2" t="n">
        <v>0.16</v>
      </c>
      <c r="I2" t="n">
        <v>93</v>
      </c>
      <c r="J2" t="n">
        <v>107.41</v>
      </c>
      <c r="K2" t="n">
        <v>41.65</v>
      </c>
      <c r="L2" t="n">
        <v>1</v>
      </c>
      <c r="M2" t="n">
        <v>91</v>
      </c>
      <c r="N2" t="n">
        <v>14.77</v>
      </c>
      <c r="O2" t="n">
        <v>13481.73</v>
      </c>
      <c r="P2" t="n">
        <v>128.22</v>
      </c>
      <c r="Q2" t="n">
        <v>194.66</v>
      </c>
      <c r="R2" t="n">
        <v>80.79000000000001</v>
      </c>
      <c r="S2" t="n">
        <v>17.82</v>
      </c>
      <c r="T2" t="n">
        <v>28894.5</v>
      </c>
      <c r="U2" t="n">
        <v>0.22</v>
      </c>
      <c r="V2" t="n">
        <v>0.67</v>
      </c>
      <c r="W2" t="n">
        <v>1.3</v>
      </c>
      <c r="X2" t="n">
        <v>1.88</v>
      </c>
      <c r="Y2" t="n">
        <v>0.5</v>
      </c>
      <c r="Z2" t="n">
        <v>10</v>
      </c>
      <c r="AA2" t="n">
        <v>327.3820152734721</v>
      </c>
      <c r="AB2" t="n">
        <v>447.9385163723381</v>
      </c>
      <c r="AC2" t="n">
        <v>405.1878930554177</v>
      </c>
      <c r="AD2" t="n">
        <v>327382.0152734721</v>
      </c>
      <c r="AE2" t="n">
        <v>447938.5163723382</v>
      </c>
      <c r="AF2" t="n">
        <v>1.458454978123044e-06</v>
      </c>
      <c r="AG2" t="n">
        <v>16</v>
      </c>
      <c r="AH2" t="n">
        <v>405187.8930554177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6.4453</v>
      </c>
      <c r="E3" t="n">
        <v>15.52</v>
      </c>
      <c r="F3" t="n">
        <v>12.52</v>
      </c>
      <c r="G3" t="n">
        <v>17.47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117.19</v>
      </c>
      <c r="Q3" t="n">
        <v>194.64</v>
      </c>
      <c r="R3" t="n">
        <v>48.55</v>
      </c>
      <c r="S3" t="n">
        <v>17.82</v>
      </c>
      <c r="T3" t="n">
        <v>13021.24</v>
      </c>
      <c r="U3" t="n">
        <v>0.37</v>
      </c>
      <c r="V3" t="n">
        <v>0.72</v>
      </c>
      <c r="W3" t="n">
        <v>1.2</v>
      </c>
      <c r="X3" t="n">
        <v>0.84</v>
      </c>
      <c r="Y3" t="n">
        <v>0.5</v>
      </c>
      <c r="Z3" t="n">
        <v>10</v>
      </c>
      <c r="AA3" t="n">
        <v>274.4755037627384</v>
      </c>
      <c r="AB3" t="n">
        <v>375.5494932527951</v>
      </c>
      <c r="AC3" t="n">
        <v>339.7075767037717</v>
      </c>
      <c r="AD3" t="n">
        <v>274475.5037627384</v>
      </c>
      <c r="AE3" t="n">
        <v>375549.4932527951</v>
      </c>
      <c r="AF3" t="n">
        <v>1.66136686705722e-06</v>
      </c>
      <c r="AG3" t="n">
        <v>14</v>
      </c>
      <c r="AH3" t="n">
        <v>339707.5767037717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6.7258</v>
      </c>
      <c r="E4" t="n">
        <v>14.87</v>
      </c>
      <c r="F4" t="n">
        <v>12.21</v>
      </c>
      <c r="G4" t="n">
        <v>26.16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113.04</v>
      </c>
      <c r="Q4" t="n">
        <v>194.63</v>
      </c>
      <c r="R4" t="n">
        <v>38.81</v>
      </c>
      <c r="S4" t="n">
        <v>17.82</v>
      </c>
      <c r="T4" t="n">
        <v>8228.1</v>
      </c>
      <c r="U4" t="n">
        <v>0.46</v>
      </c>
      <c r="V4" t="n">
        <v>0.74</v>
      </c>
      <c r="W4" t="n">
        <v>1.18</v>
      </c>
      <c r="X4" t="n">
        <v>0.52</v>
      </c>
      <c r="Y4" t="n">
        <v>0.5</v>
      </c>
      <c r="Z4" t="n">
        <v>10</v>
      </c>
      <c r="AA4" t="n">
        <v>254.7971277239081</v>
      </c>
      <c r="AB4" t="n">
        <v>348.6246710076229</v>
      </c>
      <c r="AC4" t="n">
        <v>315.3524217045582</v>
      </c>
      <c r="AD4" t="n">
        <v>254797.1277239081</v>
      </c>
      <c r="AE4" t="n">
        <v>348624.6710076228</v>
      </c>
      <c r="AF4" t="n">
        <v>1.733669693335214e-06</v>
      </c>
      <c r="AG4" t="n">
        <v>13</v>
      </c>
      <c r="AH4" t="n">
        <v>315352.4217045582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6.8564</v>
      </c>
      <c r="E5" t="n">
        <v>14.58</v>
      </c>
      <c r="F5" t="n">
        <v>12.08</v>
      </c>
      <c r="G5" t="n">
        <v>34.52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19</v>
      </c>
      <c r="N5" t="n">
        <v>15.58</v>
      </c>
      <c r="O5" t="n">
        <v>13952.52</v>
      </c>
      <c r="P5" t="n">
        <v>110.8</v>
      </c>
      <c r="Q5" t="n">
        <v>194.63</v>
      </c>
      <c r="R5" t="n">
        <v>34.62</v>
      </c>
      <c r="S5" t="n">
        <v>17.82</v>
      </c>
      <c r="T5" t="n">
        <v>6168.91</v>
      </c>
      <c r="U5" t="n">
        <v>0.51</v>
      </c>
      <c r="V5" t="n">
        <v>0.75</v>
      </c>
      <c r="W5" t="n">
        <v>1.17</v>
      </c>
      <c r="X5" t="n">
        <v>0.4</v>
      </c>
      <c r="Y5" t="n">
        <v>0.5</v>
      </c>
      <c r="Z5" t="n">
        <v>10</v>
      </c>
      <c r="AA5" t="n">
        <v>250.1767371717731</v>
      </c>
      <c r="AB5" t="n">
        <v>342.3028488169498</v>
      </c>
      <c r="AC5" t="n">
        <v>309.6339453510278</v>
      </c>
      <c r="AD5" t="n">
        <v>250176.7371717731</v>
      </c>
      <c r="AE5" t="n">
        <v>342302.8488169499</v>
      </c>
      <c r="AF5" t="n">
        <v>1.767333683038978e-06</v>
      </c>
      <c r="AG5" t="n">
        <v>13</v>
      </c>
      <c r="AH5" t="n">
        <v>309633.9453510278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6.9295</v>
      </c>
      <c r="E6" t="n">
        <v>14.43</v>
      </c>
      <c r="F6" t="n">
        <v>12.02</v>
      </c>
      <c r="G6" t="n">
        <v>42.41</v>
      </c>
      <c r="H6" t="n">
        <v>0.78</v>
      </c>
      <c r="I6" t="n">
        <v>17</v>
      </c>
      <c r="J6" t="n">
        <v>112.51</v>
      </c>
      <c r="K6" t="n">
        <v>41.65</v>
      </c>
      <c r="L6" t="n">
        <v>5</v>
      </c>
      <c r="M6" t="n">
        <v>15</v>
      </c>
      <c r="N6" t="n">
        <v>15.86</v>
      </c>
      <c r="O6" t="n">
        <v>14110.24</v>
      </c>
      <c r="P6" t="n">
        <v>109.05</v>
      </c>
      <c r="Q6" t="n">
        <v>194.63</v>
      </c>
      <c r="R6" t="n">
        <v>32.61</v>
      </c>
      <c r="S6" t="n">
        <v>17.82</v>
      </c>
      <c r="T6" t="n">
        <v>5182.56</v>
      </c>
      <c r="U6" t="n">
        <v>0.55</v>
      </c>
      <c r="V6" t="n">
        <v>0.76</v>
      </c>
      <c r="W6" t="n">
        <v>1.17</v>
      </c>
      <c r="X6" t="n">
        <v>0.33</v>
      </c>
      <c r="Y6" t="n">
        <v>0.5</v>
      </c>
      <c r="Z6" t="n">
        <v>10</v>
      </c>
      <c r="AA6" t="n">
        <v>247.3147748997167</v>
      </c>
      <c r="AB6" t="n">
        <v>338.3869857754599</v>
      </c>
      <c r="AC6" t="n">
        <v>306.0918067822681</v>
      </c>
      <c r="AD6" t="n">
        <v>247314.7748997167</v>
      </c>
      <c r="AE6" t="n">
        <v>338386.9857754599</v>
      </c>
      <c r="AF6" t="n">
        <v>1.78617623776597e-06</v>
      </c>
      <c r="AG6" t="n">
        <v>13</v>
      </c>
      <c r="AH6" t="n">
        <v>306091.8067822681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6.9969</v>
      </c>
      <c r="E7" t="n">
        <v>14.29</v>
      </c>
      <c r="F7" t="n">
        <v>11.94</v>
      </c>
      <c r="G7" t="n">
        <v>51.19</v>
      </c>
      <c r="H7" t="n">
        <v>0.93</v>
      </c>
      <c r="I7" t="n">
        <v>14</v>
      </c>
      <c r="J7" t="n">
        <v>113.79</v>
      </c>
      <c r="K7" t="n">
        <v>41.65</v>
      </c>
      <c r="L7" t="n">
        <v>6</v>
      </c>
      <c r="M7" t="n">
        <v>12</v>
      </c>
      <c r="N7" t="n">
        <v>16.14</v>
      </c>
      <c r="O7" t="n">
        <v>14268.39</v>
      </c>
      <c r="P7" t="n">
        <v>107.28</v>
      </c>
      <c r="Q7" t="n">
        <v>194.63</v>
      </c>
      <c r="R7" t="n">
        <v>30.48</v>
      </c>
      <c r="S7" t="n">
        <v>17.82</v>
      </c>
      <c r="T7" t="n">
        <v>4132.39</v>
      </c>
      <c r="U7" t="n">
        <v>0.58</v>
      </c>
      <c r="V7" t="n">
        <v>0.76</v>
      </c>
      <c r="W7" t="n">
        <v>1.16</v>
      </c>
      <c r="X7" t="n">
        <v>0.26</v>
      </c>
      <c r="Y7" t="n">
        <v>0.5</v>
      </c>
      <c r="Z7" t="n">
        <v>10</v>
      </c>
      <c r="AA7" t="n">
        <v>244.5347898597796</v>
      </c>
      <c r="AB7" t="n">
        <v>334.5832875995356</v>
      </c>
      <c r="AC7" t="n">
        <v>302.651128221729</v>
      </c>
      <c r="AD7" t="n">
        <v>244534.7898597796</v>
      </c>
      <c r="AE7" t="n">
        <v>334583.2875995356</v>
      </c>
      <c r="AF7" t="n">
        <v>1.803549537199613e-06</v>
      </c>
      <c r="AG7" t="n">
        <v>13</v>
      </c>
      <c r="AH7" t="n">
        <v>302651.128221729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7.0348</v>
      </c>
      <c r="E8" t="n">
        <v>14.22</v>
      </c>
      <c r="F8" t="n">
        <v>11.91</v>
      </c>
      <c r="G8" t="n">
        <v>59.56</v>
      </c>
      <c r="H8" t="n">
        <v>1.07</v>
      </c>
      <c r="I8" t="n">
        <v>12</v>
      </c>
      <c r="J8" t="n">
        <v>115.08</v>
      </c>
      <c r="K8" t="n">
        <v>41.65</v>
      </c>
      <c r="L8" t="n">
        <v>7</v>
      </c>
      <c r="M8" t="n">
        <v>10</v>
      </c>
      <c r="N8" t="n">
        <v>16.43</v>
      </c>
      <c r="O8" t="n">
        <v>14426.96</v>
      </c>
      <c r="P8" t="n">
        <v>105.93</v>
      </c>
      <c r="Q8" t="n">
        <v>194.64</v>
      </c>
      <c r="R8" t="n">
        <v>29.53</v>
      </c>
      <c r="S8" t="n">
        <v>17.82</v>
      </c>
      <c r="T8" t="n">
        <v>3669.79</v>
      </c>
      <c r="U8" t="n">
        <v>0.6</v>
      </c>
      <c r="V8" t="n">
        <v>0.76</v>
      </c>
      <c r="W8" t="n">
        <v>1.15</v>
      </c>
      <c r="X8" t="n">
        <v>0.23</v>
      </c>
      <c r="Y8" t="n">
        <v>0.5</v>
      </c>
      <c r="Z8" t="n">
        <v>10</v>
      </c>
      <c r="AA8" t="n">
        <v>242.7643502683787</v>
      </c>
      <c r="AB8" t="n">
        <v>332.1608940442997</v>
      </c>
      <c r="AC8" t="n">
        <v>300.4599245075534</v>
      </c>
      <c r="AD8" t="n">
        <v>242764.3502683787</v>
      </c>
      <c r="AE8" t="n">
        <v>332160.8940442997</v>
      </c>
      <c r="AF8" t="n">
        <v>1.813318796079955e-06</v>
      </c>
      <c r="AG8" t="n">
        <v>13</v>
      </c>
      <c r="AH8" t="n">
        <v>300459.9245075533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7.0574</v>
      </c>
      <c r="E9" t="n">
        <v>14.17</v>
      </c>
      <c r="F9" t="n">
        <v>11.89</v>
      </c>
      <c r="G9" t="n">
        <v>64.84999999999999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104.37</v>
      </c>
      <c r="Q9" t="n">
        <v>194.64</v>
      </c>
      <c r="R9" t="n">
        <v>28.74</v>
      </c>
      <c r="S9" t="n">
        <v>17.82</v>
      </c>
      <c r="T9" t="n">
        <v>3277.02</v>
      </c>
      <c r="U9" t="n">
        <v>0.62</v>
      </c>
      <c r="V9" t="n">
        <v>0.76</v>
      </c>
      <c r="W9" t="n">
        <v>1.15</v>
      </c>
      <c r="X9" t="n">
        <v>0.2</v>
      </c>
      <c r="Y9" t="n">
        <v>0.5</v>
      </c>
      <c r="Z9" t="n">
        <v>10</v>
      </c>
      <c r="AA9" t="n">
        <v>241.1293598140288</v>
      </c>
      <c r="AB9" t="n">
        <v>329.9238279739712</v>
      </c>
      <c r="AC9" t="n">
        <v>298.4363608832343</v>
      </c>
      <c r="AD9" t="n">
        <v>241129.3598140288</v>
      </c>
      <c r="AE9" t="n">
        <v>329923.8279739713</v>
      </c>
      <c r="AF9" t="n">
        <v>1.819144264436043e-06</v>
      </c>
      <c r="AG9" t="n">
        <v>13</v>
      </c>
      <c r="AH9" t="n">
        <v>298436.3608832343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7.082</v>
      </c>
      <c r="E10" t="n">
        <v>14.12</v>
      </c>
      <c r="F10" t="n">
        <v>11.86</v>
      </c>
      <c r="G10" t="n">
        <v>71.17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8</v>
      </c>
      <c r="N10" t="n">
        <v>17.01</v>
      </c>
      <c r="O10" t="n">
        <v>14745.39</v>
      </c>
      <c r="P10" t="n">
        <v>103.04</v>
      </c>
      <c r="Q10" t="n">
        <v>194.63</v>
      </c>
      <c r="R10" t="n">
        <v>27.89</v>
      </c>
      <c r="S10" t="n">
        <v>17.82</v>
      </c>
      <c r="T10" t="n">
        <v>2856.52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239.6204777981804</v>
      </c>
      <c r="AB10" t="n">
        <v>327.8593090327121</v>
      </c>
      <c r="AC10" t="n">
        <v>296.5688767321578</v>
      </c>
      <c r="AD10" t="n">
        <v>239620.4777981805</v>
      </c>
      <c r="AE10" t="n">
        <v>327859.3090327121</v>
      </c>
      <c r="AF10" t="n">
        <v>1.825485260965236e-06</v>
      </c>
      <c r="AG10" t="n">
        <v>13</v>
      </c>
      <c r="AH10" t="n">
        <v>296568.8767321578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7.0984</v>
      </c>
      <c r="E11" t="n">
        <v>14.09</v>
      </c>
      <c r="F11" t="n">
        <v>11.85</v>
      </c>
      <c r="G11" t="n">
        <v>79.01000000000001</v>
      </c>
      <c r="H11" t="n">
        <v>1.48</v>
      </c>
      <c r="I11" t="n">
        <v>9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102.01</v>
      </c>
      <c r="Q11" t="n">
        <v>194.66</v>
      </c>
      <c r="R11" t="n">
        <v>27.67</v>
      </c>
      <c r="S11" t="n">
        <v>17.82</v>
      </c>
      <c r="T11" t="n">
        <v>2751.04</v>
      </c>
      <c r="U11" t="n">
        <v>0.64</v>
      </c>
      <c r="V11" t="n">
        <v>0.77</v>
      </c>
      <c r="W11" t="n">
        <v>1.15</v>
      </c>
      <c r="X11" t="n">
        <v>0.16</v>
      </c>
      <c r="Y11" t="n">
        <v>0.5</v>
      </c>
      <c r="Z11" t="n">
        <v>10</v>
      </c>
      <c r="AA11" t="n">
        <v>238.5394329191663</v>
      </c>
      <c r="AB11" t="n">
        <v>326.3801757369116</v>
      </c>
      <c r="AC11" t="n">
        <v>295.2309098421314</v>
      </c>
      <c r="AD11" t="n">
        <v>238539.4329191663</v>
      </c>
      <c r="AE11" t="n">
        <v>326380.1757369116</v>
      </c>
      <c r="AF11" t="n">
        <v>1.829712591984698e-06</v>
      </c>
      <c r="AG11" t="n">
        <v>13</v>
      </c>
      <c r="AH11" t="n">
        <v>295230.9098421314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7.1218</v>
      </c>
      <c r="E12" t="n">
        <v>14.04</v>
      </c>
      <c r="F12" t="n">
        <v>11.83</v>
      </c>
      <c r="G12" t="n">
        <v>88.70999999999999</v>
      </c>
      <c r="H12" t="n">
        <v>1.61</v>
      </c>
      <c r="I12" t="n">
        <v>8</v>
      </c>
      <c r="J12" t="n">
        <v>120.26</v>
      </c>
      <c r="K12" t="n">
        <v>41.65</v>
      </c>
      <c r="L12" t="n">
        <v>11</v>
      </c>
      <c r="M12" t="n">
        <v>6</v>
      </c>
      <c r="N12" t="n">
        <v>17.61</v>
      </c>
      <c r="O12" t="n">
        <v>15065.56</v>
      </c>
      <c r="P12" t="n">
        <v>99.90000000000001</v>
      </c>
      <c r="Q12" t="n">
        <v>194.63</v>
      </c>
      <c r="R12" t="n">
        <v>26.78</v>
      </c>
      <c r="S12" t="n">
        <v>17.82</v>
      </c>
      <c r="T12" t="n">
        <v>2311.86</v>
      </c>
      <c r="U12" t="n">
        <v>0.67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236.4997257046562</v>
      </c>
      <c r="AB12" t="n">
        <v>323.5893583404888</v>
      </c>
      <c r="AC12" t="n">
        <v>292.7064441410855</v>
      </c>
      <c r="AD12" t="n">
        <v>236499.7257046562</v>
      </c>
      <c r="AE12" t="n">
        <v>323589.3583404889</v>
      </c>
      <c r="AF12" t="n">
        <v>1.835744271610028e-06</v>
      </c>
      <c r="AG12" t="n">
        <v>13</v>
      </c>
      <c r="AH12" t="n">
        <v>292706.4441410855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7.1492</v>
      </c>
      <c r="E13" t="n">
        <v>13.99</v>
      </c>
      <c r="F13" t="n">
        <v>11.8</v>
      </c>
      <c r="G13" t="n">
        <v>101.11</v>
      </c>
      <c r="H13" t="n">
        <v>1.74</v>
      </c>
      <c r="I13" t="n">
        <v>7</v>
      </c>
      <c r="J13" t="n">
        <v>121.56</v>
      </c>
      <c r="K13" t="n">
        <v>41.65</v>
      </c>
      <c r="L13" t="n">
        <v>12</v>
      </c>
      <c r="M13" t="n">
        <v>5</v>
      </c>
      <c r="N13" t="n">
        <v>17.91</v>
      </c>
      <c r="O13" t="n">
        <v>15226.31</v>
      </c>
      <c r="P13" t="n">
        <v>98.63</v>
      </c>
      <c r="Q13" t="n">
        <v>194.63</v>
      </c>
      <c r="R13" t="n">
        <v>25.83</v>
      </c>
      <c r="S13" t="n">
        <v>17.82</v>
      </c>
      <c r="T13" t="n">
        <v>1845.16</v>
      </c>
      <c r="U13" t="n">
        <v>0.6899999999999999</v>
      </c>
      <c r="V13" t="n">
        <v>0.77</v>
      </c>
      <c r="W13" t="n">
        <v>1.15</v>
      </c>
      <c r="X13" t="n">
        <v>0.11</v>
      </c>
      <c r="Y13" t="n">
        <v>0.5</v>
      </c>
      <c r="Z13" t="n">
        <v>10</v>
      </c>
      <c r="AA13" t="n">
        <v>235.0233613994122</v>
      </c>
      <c r="AB13" t="n">
        <v>321.5693315654588</v>
      </c>
      <c r="AC13" t="n">
        <v>290.8792058863382</v>
      </c>
      <c r="AD13" t="n">
        <v>235023.3613994122</v>
      </c>
      <c r="AE13" t="n">
        <v>321569.3315654588</v>
      </c>
      <c r="AF13" t="n">
        <v>1.842807007581568e-06</v>
      </c>
      <c r="AG13" t="n">
        <v>13</v>
      </c>
      <c r="AH13" t="n">
        <v>290879.2058863383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7.1454</v>
      </c>
      <c r="E14" t="n">
        <v>14</v>
      </c>
      <c r="F14" t="n">
        <v>11.8</v>
      </c>
      <c r="G14" t="n">
        <v>101.17</v>
      </c>
      <c r="H14" t="n">
        <v>1.87</v>
      </c>
      <c r="I14" t="n">
        <v>7</v>
      </c>
      <c r="J14" t="n">
        <v>122.87</v>
      </c>
      <c r="K14" t="n">
        <v>41.65</v>
      </c>
      <c r="L14" t="n">
        <v>13</v>
      </c>
      <c r="M14" t="n">
        <v>5</v>
      </c>
      <c r="N14" t="n">
        <v>18.22</v>
      </c>
      <c r="O14" t="n">
        <v>15387.5</v>
      </c>
      <c r="P14" t="n">
        <v>97.93000000000001</v>
      </c>
      <c r="Q14" t="n">
        <v>194.64</v>
      </c>
      <c r="R14" t="n">
        <v>26.16</v>
      </c>
      <c r="S14" t="n">
        <v>17.82</v>
      </c>
      <c r="T14" t="n">
        <v>2006.09</v>
      </c>
      <c r="U14" t="n">
        <v>0.68</v>
      </c>
      <c r="V14" t="n">
        <v>0.77</v>
      </c>
      <c r="W14" t="n">
        <v>1.14</v>
      </c>
      <c r="X14" t="n">
        <v>0.12</v>
      </c>
      <c r="Y14" t="n">
        <v>0.5</v>
      </c>
      <c r="Z14" t="n">
        <v>10</v>
      </c>
      <c r="AA14" t="n">
        <v>234.5482054654572</v>
      </c>
      <c r="AB14" t="n">
        <v>320.9192022542215</v>
      </c>
      <c r="AC14" t="n">
        <v>290.291124004103</v>
      </c>
      <c r="AD14" t="n">
        <v>234548.2054654573</v>
      </c>
      <c r="AE14" t="n">
        <v>320919.2022542215</v>
      </c>
      <c r="AF14" t="n">
        <v>1.841827504052668e-06</v>
      </c>
      <c r="AG14" t="n">
        <v>13</v>
      </c>
      <c r="AH14" t="n">
        <v>290291.124004103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7.1682</v>
      </c>
      <c r="E15" t="n">
        <v>13.95</v>
      </c>
      <c r="F15" t="n">
        <v>11.78</v>
      </c>
      <c r="G15" t="n">
        <v>117.81</v>
      </c>
      <c r="H15" t="n">
        <v>1.99</v>
      </c>
      <c r="I15" t="n">
        <v>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95.72</v>
      </c>
      <c r="Q15" t="n">
        <v>194.63</v>
      </c>
      <c r="R15" t="n">
        <v>25.38</v>
      </c>
      <c r="S15" t="n">
        <v>17.82</v>
      </c>
      <c r="T15" t="n">
        <v>1625.37</v>
      </c>
      <c r="U15" t="n">
        <v>0.7</v>
      </c>
      <c r="V15" t="n">
        <v>0.77</v>
      </c>
      <c r="W15" t="n">
        <v>1.14</v>
      </c>
      <c r="X15" t="n">
        <v>0.09</v>
      </c>
      <c r="Y15" t="n">
        <v>0.5</v>
      </c>
      <c r="Z15" t="n">
        <v>10</v>
      </c>
      <c r="AA15" t="n">
        <v>232.4678959923645</v>
      </c>
      <c r="AB15" t="n">
        <v>318.0728310563607</v>
      </c>
      <c r="AC15" t="n">
        <v>287.7164064784582</v>
      </c>
      <c r="AD15" t="n">
        <v>232467.8959923645</v>
      </c>
      <c r="AE15" t="n">
        <v>318072.8310563607</v>
      </c>
      <c r="AF15" t="n">
        <v>1.847704525226066e-06</v>
      </c>
      <c r="AG15" t="n">
        <v>13</v>
      </c>
      <c r="AH15" t="n">
        <v>287716.4064784582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7.1697</v>
      </c>
      <c r="E16" t="n">
        <v>13.95</v>
      </c>
      <c r="F16" t="n">
        <v>11.78</v>
      </c>
      <c r="G16" t="n">
        <v>117.78</v>
      </c>
      <c r="H16" t="n">
        <v>2.11</v>
      </c>
      <c r="I16" t="n">
        <v>6</v>
      </c>
      <c r="J16" t="n">
        <v>125.49</v>
      </c>
      <c r="K16" t="n">
        <v>41.65</v>
      </c>
      <c r="L16" t="n">
        <v>15</v>
      </c>
      <c r="M16" t="n">
        <v>4</v>
      </c>
      <c r="N16" t="n">
        <v>18.84</v>
      </c>
      <c r="O16" t="n">
        <v>15711.24</v>
      </c>
      <c r="P16" t="n">
        <v>94.89</v>
      </c>
      <c r="Q16" t="n">
        <v>194.63</v>
      </c>
      <c r="R16" t="n">
        <v>25.28</v>
      </c>
      <c r="S16" t="n">
        <v>17.82</v>
      </c>
      <c r="T16" t="n">
        <v>1573.61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231.8156386914662</v>
      </c>
      <c r="AB16" t="n">
        <v>317.180383841711</v>
      </c>
      <c r="AC16" t="n">
        <v>286.9091331734168</v>
      </c>
      <c r="AD16" t="n">
        <v>231815.6386914662</v>
      </c>
      <c r="AE16" t="n">
        <v>317180.383841711</v>
      </c>
      <c r="AF16" t="n">
        <v>1.848091171355895e-06</v>
      </c>
      <c r="AG16" t="n">
        <v>13</v>
      </c>
      <c r="AH16" t="n">
        <v>286909.1331734168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7.1672</v>
      </c>
      <c r="E17" t="n">
        <v>13.95</v>
      </c>
      <c r="F17" t="n">
        <v>11.78</v>
      </c>
      <c r="G17" t="n">
        <v>117.83</v>
      </c>
      <c r="H17" t="n">
        <v>2.23</v>
      </c>
      <c r="I17" t="n">
        <v>6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93.67</v>
      </c>
      <c r="Q17" t="n">
        <v>194.63</v>
      </c>
      <c r="R17" t="n">
        <v>25.38</v>
      </c>
      <c r="S17" t="n">
        <v>17.82</v>
      </c>
      <c r="T17" t="n">
        <v>1620.93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230.9262098821474</v>
      </c>
      <c r="AB17" t="n">
        <v>315.9634281059718</v>
      </c>
      <c r="AC17" t="n">
        <v>285.808321985088</v>
      </c>
      <c r="AD17" t="n">
        <v>230926.2098821474</v>
      </c>
      <c r="AE17" t="n">
        <v>315963.4281059718</v>
      </c>
      <c r="AF17" t="n">
        <v>1.847446761139514e-06</v>
      </c>
      <c r="AG17" t="n">
        <v>13</v>
      </c>
      <c r="AH17" t="n">
        <v>285808.3219850879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7.1622</v>
      </c>
      <c r="E18" t="n">
        <v>13.96</v>
      </c>
      <c r="F18" t="n">
        <v>11.79</v>
      </c>
      <c r="G18" t="n">
        <v>117.93</v>
      </c>
      <c r="H18" t="n">
        <v>2.34</v>
      </c>
      <c r="I18" t="n">
        <v>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92.48999999999999</v>
      </c>
      <c r="Q18" t="n">
        <v>194.63</v>
      </c>
      <c r="R18" t="n">
        <v>25.57</v>
      </c>
      <c r="S18" t="n">
        <v>17.82</v>
      </c>
      <c r="T18" t="n">
        <v>1716.36</v>
      </c>
      <c r="U18" t="n">
        <v>0.7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230.1315527531258</v>
      </c>
      <c r="AB18" t="n">
        <v>314.8761431642468</v>
      </c>
      <c r="AC18" t="n">
        <v>284.8248059921869</v>
      </c>
      <c r="AD18" t="n">
        <v>230131.5527531258</v>
      </c>
      <c r="AE18" t="n">
        <v>314876.1431642468</v>
      </c>
      <c r="AF18" t="n">
        <v>1.846157940706751e-06</v>
      </c>
      <c r="AG18" t="n">
        <v>13</v>
      </c>
      <c r="AH18" t="n">
        <v>284824.8059921869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7.1851</v>
      </c>
      <c r="E19" t="n">
        <v>13.92</v>
      </c>
      <c r="F19" t="n">
        <v>11.77</v>
      </c>
      <c r="G19" t="n">
        <v>141.25</v>
      </c>
      <c r="H19" t="n">
        <v>2.46</v>
      </c>
      <c r="I19" t="n">
        <v>5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93.03</v>
      </c>
      <c r="Q19" t="n">
        <v>194.63</v>
      </c>
      <c r="R19" t="n">
        <v>24.93</v>
      </c>
      <c r="S19" t="n">
        <v>17.82</v>
      </c>
      <c r="T19" t="n">
        <v>1404.45</v>
      </c>
      <c r="U19" t="n">
        <v>0.71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230.1515386646603</v>
      </c>
      <c r="AB19" t="n">
        <v>314.9034887701244</v>
      </c>
      <c r="AC19" t="n">
        <v>284.8495417718194</v>
      </c>
      <c r="AD19" t="n">
        <v>230151.5386646603</v>
      </c>
      <c r="AE19" t="n">
        <v>314903.4887701244</v>
      </c>
      <c r="AF19" t="n">
        <v>1.852060738288805e-06</v>
      </c>
      <c r="AG19" t="n">
        <v>13</v>
      </c>
      <c r="AH19" t="n">
        <v>284849.5417718193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6.451</v>
      </c>
      <c r="E2" t="n">
        <v>15.5</v>
      </c>
      <c r="F2" t="n">
        <v>12.87</v>
      </c>
      <c r="G2" t="n">
        <v>12.87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82.12</v>
      </c>
      <c r="Q2" t="n">
        <v>194.64</v>
      </c>
      <c r="R2" t="n">
        <v>59.13</v>
      </c>
      <c r="S2" t="n">
        <v>17.82</v>
      </c>
      <c r="T2" t="n">
        <v>18230.34</v>
      </c>
      <c r="U2" t="n">
        <v>0.3</v>
      </c>
      <c r="V2" t="n">
        <v>0.71</v>
      </c>
      <c r="W2" t="n">
        <v>1.24</v>
      </c>
      <c r="X2" t="n">
        <v>1.19</v>
      </c>
      <c r="Y2" t="n">
        <v>0.5</v>
      </c>
      <c r="Z2" t="n">
        <v>10</v>
      </c>
      <c r="AA2" t="n">
        <v>226.1671191678218</v>
      </c>
      <c r="AB2" t="n">
        <v>309.4518302343705</v>
      </c>
      <c r="AC2" t="n">
        <v>279.9181818752652</v>
      </c>
      <c r="AD2" t="n">
        <v>226167.1191678218</v>
      </c>
      <c r="AE2" t="n">
        <v>309451.8302343705</v>
      </c>
      <c r="AF2" t="n">
        <v>1.805218471923e-06</v>
      </c>
      <c r="AG2" t="n">
        <v>14</v>
      </c>
      <c r="AH2" t="n">
        <v>279918.1818752652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6.9237</v>
      </c>
      <c r="E3" t="n">
        <v>14.44</v>
      </c>
      <c r="F3" t="n">
        <v>12.24</v>
      </c>
      <c r="G3" t="n">
        <v>25.33</v>
      </c>
      <c r="H3" t="n">
        <v>0.55</v>
      </c>
      <c r="I3" t="n">
        <v>29</v>
      </c>
      <c r="J3" t="n">
        <v>62.92</v>
      </c>
      <c r="K3" t="n">
        <v>28.92</v>
      </c>
      <c r="L3" t="n">
        <v>2</v>
      </c>
      <c r="M3" t="n">
        <v>27</v>
      </c>
      <c r="N3" t="n">
        <v>7</v>
      </c>
      <c r="O3" t="n">
        <v>7994.37</v>
      </c>
      <c r="P3" t="n">
        <v>75.98</v>
      </c>
      <c r="Q3" t="n">
        <v>194.65</v>
      </c>
      <c r="R3" t="n">
        <v>39.65</v>
      </c>
      <c r="S3" t="n">
        <v>17.82</v>
      </c>
      <c r="T3" t="n">
        <v>8642.700000000001</v>
      </c>
      <c r="U3" t="n">
        <v>0.45</v>
      </c>
      <c r="V3" t="n">
        <v>0.74</v>
      </c>
      <c r="W3" t="n">
        <v>1.19</v>
      </c>
      <c r="X3" t="n">
        <v>0.5600000000000001</v>
      </c>
      <c r="Y3" t="n">
        <v>0.5</v>
      </c>
      <c r="Z3" t="n">
        <v>10</v>
      </c>
      <c r="AA3" t="n">
        <v>204.1933432531008</v>
      </c>
      <c r="AB3" t="n">
        <v>279.3863406132888</v>
      </c>
      <c r="AC3" t="n">
        <v>252.7221003864303</v>
      </c>
      <c r="AD3" t="n">
        <v>204193.3432531008</v>
      </c>
      <c r="AE3" t="n">
        <v>279386.3406132888</v>
      </c>
      <c r="AF3" t="n">
        <v>1.937496687963614e-06</v>
      </c>
      <c r="AG3" t="n">
        <v>13</v>
      </c>
      <c r="AH3" t="n">
        <v>252722.1003864303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7.0912</v>
      </c>
      <c r="E4" t="n">
        <v>14.1</v>
      </c>
      <c r="F4" t="n">
        <v>12.04</v>
      </c>
      <c r="G4" t="n">
        <v>38.03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17</v>
      </c>
      <c r="N4" t="n">
        <v>7.16</v>
      </c>
      <c r="O4" t="n">
        <v>8137.65</v>
      </c>
      <c r="P4" t="n">
        <v>72.34</v>
      </c>
      <c r="Q4" t="n">
        <v>194.63</v>
      </c>
      <c r="R4" t="n">
        <v>33.37</v>
      </c>
      <c r="S4" t="n">
        <v>17.82</v>
      </c>
      <c r="T4" t="n">
        <v>5554.25</v>
      </c>
      <c r="U4" t="n">
        <v>0.53</v>
      </c>
      <c r="V4" t="n">
        <v>0.75</v>
      </c>
      <c r="W4" t="n">
        <v>1.17</v>
      </c>
      <c r="X4" t="n">
        <v>0.36</v>
      </c>
      <c r="Y4" t="n">
        <v>0.5</v>
      </c>
      <c r="Z4" t="n">
        <v>10</v>
      </c>
      <c r="AA4" t="n">
        <v>198.9021747229193</v>
      </c>
      <c r="AB4" t="n">
        <v>272.1467304004171</v>
      </c>
      <c r="AC4" t="n">
        <v>246.1734284114161</v>
      </c>
      <c r="AD4" t="n">
        <v>198902.1747229193</v>
      </c>
      <c r="AE4" t="n">
        <v>272146.7304004171</v>
      </c>
      <c r="AF4" t="n">
        <v>1.984369125422473e-06</v>
      </c>
      <c r="AG4" t="n">
        <v>13</v>
      </c>
      <c r="AH4" t="n">
        <v>246173.4284114161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7.1803</v>
      </c>
      <c r="E5" t="n">
        <v>13.93</v>
      </c>
      <c r="F5" t="n">
        <v>11.94</v>
      </c>
      <c r="G5" t="n">
        <v>51.16</v>
      </c>
      <c r="H5" t="n">
        <v>1.07</v>
      </c>
      <c r="I5" t="n">
        <v>14</v>
      </c>
      <c r="J5" t="n">
        <v>65.25</v>
      </c>
      <c r="K5" t="n">
        <v>28.92</v>
      </c>
      <c r="L5" t="n">
        <v>4</v>
      </c>
      <c r="M5" t="n">
        <v>12</v>
      </c>
      <c r="N5" t="n">
        <v>7.33</v>
      </c>
      <c r="O5" t="n">
        <v>8281.25</v>
      </c>
      <c r="P5" t="n">
        <v>69.48</v>
      </c>
      <c r="Q5" t="n">
        <v>194.63</v>
      </c>
      <c r="R5" t="n">
        <v>30.24</v>
      </c>
      <c r="S5" t="n">
        <v>17.82</v>
      </c>
      <c r="T5" t="n">
        <v>4013.65</v>
      </c>
      <c r="U5" t="n">
        <v>0.59</v>
      </c>
      <c r="V5" t="n">
        <v>0.76</v>
      </c>
      <c r="W5" t="n">
        <v>1.16</v>
      </c>
      <c r="X5" t="n">
        <v>0.25</v>
      </c>
      <c r="Y5" t="n">
        <v>0.5</v>
      </c>
      <c r="Z5" t="n">
        <v>10</v>
      </c>
      <c r="AA5" t="n">
        <v>195.5018954673596</v>
      </c>
      <c r="AB5" t="n">
        <v>267.4943183132291</v>
      </c>
      <c r="AC5" t="n">
        <v>241.9650360041265</v>
      </c>
      <c r="AD5" t="n">
        <v>195501.8954673596</v>
      </c>
      <c r="AE5" t="n">
        <v>267494.3183132291</v>
      </c>
      <c r="AF5" t="n">
        <v>2.009302463796112e-06</v>
      </c>
      <c r="AG5" t="n">
        <v>13</v>
      </c>
      <c r="AH5" t="n">
        <v>241965.0360041265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7.2266</v>
      </c>
      <c r="E6" t="n">
        <v>13.84</v>
      </c>
      <c r="F6" t="n">
        <v>11.89</v>
      </c>
      <c r="G6" t="n">
        <v>64.84999999999999</v>
      </c>
      <c r="H6" t="n">
        <v>1.31</v>
      </c>
      <c r="I6" t="n">
        <v>11</v>
      </c>
      <c r="J6" t="n">
        <v>66.42</v>
      </c>
      <c r="K6" t="n">
        <v>28.92</v>
      </c>
      <c r="L6" t="n">
        <v>5</v>
      </c>
      <c r="M6" t="n">
        <v>8</v>
      </c>
      <c r="N6" t="n">
        <v>7.49</v>
      </c>
      <c r="O6" t="n">
        <v>8425.16</v>
      </c>
      <c r="P6" t="n">
        <v>66.45999999999999</v>
      </c>
      <c r="Q6" t="n">
        <v>194.64</v>
      </c>
      <c r="R6" t="n">
        <v>28.55</v>
      </c>
      <c r="S6" t="n">
        <v>17.82</v>
      </c>
      <c r="T6" t="n">
        <v>3181.57</v>
      </c>
      <c r="U6" t="n">
        <v>0.62</v>
      </c>
      <c r="V6" t="n">
        <v>0.76</v>
      </c>
      <c r="W6" t="n">
        <v>1.16</v>
      </c>
      <c r="X6" t="n">
        <v>0.2</v>
      </c>
      <c r="Y6" t="n">
        <v>0.5</v>
      </c>
      <c r="Z6" t="n">
        <v>10</v>
      </c>
      <c r="AA6" t="n">
        <v>192.6172587134944</v>
      </c>
      <c r="AB6" t="n">
        <v>263.5474310454008</v>
      </c>
      <c r="AC6" t="n">
        <v>238.3948341176474</v>
      </c>
      <c r="AD6" t="n">
        <v>192617.2587134944</v>
      </c>
      <c r="AE6" t="n">
        <v>263547.4310454008</v>
      </c>
      <c r="AF6" t="n">
        <v>2.022258845016083e-06</v>
      </c>
      <c r="AG6" t="n">
        <v>13</v>
      </c>
      <c r="AH6" t="n">
        <v>238394.8341176474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7.2589</v>
      </c>
      <c r="E7" t="n">
        <v>13.78</v>
      </c>
      <c r="F7" t="n">
        <v>11.86</v>
      </c>
      <c r="G7" t="n">
        <v>79.04000000000001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63.93</v>
      </c>
      <c r="Q7" t="n">
        <v>194.63</v>
      </c>
      <c r="R7" t="n">
        <v>27.4</v>
      </c>
      <c r="S7" t="n">
        <v>17.82</v>
      </c>
      <c r="T7" t="n">
        <v>2617.81</v>
      </c>
      <c r="U7" t="n">
        <v>0.65</v>
      </c>
      <c r="V7" t="n">
        <v>0.77</v>
      </c>
      <c r="W7" t="n">
        <v>1.16</v>
      </c>
      <c r="X7" t="n">
        <v>0.17</v>
      </c>
      <c r="Y7" t="n">
        <v>0.5</v>
      </c>
      <c r="Z7" t="n">
        <v>10</v>
      </c>
      <c r="AA7" t="n">
        <v>181.4320418503626</v>
      </c>
      <c r="AB7" t="n">
        <v>248.2433238763299</v>
      </c>
      <c r="AC7" t="n">
        <v>224.5513294573384</v>
      </c>
      <c r="AD7" t="n">
        <v>181432.0418503626</v>
      </c>
      <c r="AE7" t="n">
        <v>248243.3238763299</v>
      </c>
      <c r="AF7" t="n">
        <v>2.031297529970836e-06</v>
      </c>
      <c r="AG7" t="n">
        <v>12</v>
      </c>
      <c r="AH7" t="n">
        <v>224551.3294573384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7.2597</v>
      </c>
      <c r="E8" t="n">
        <v>13.77</v>
      </c>
      <c r="F8" t="n">
        <v>11.85</v>
      </c>
      <c r="G8" t="n">
        <v>79.03</v>
      </c>
      <c r="H8" t="n">
        <v>1.78</v>
      </c>
      <c r="I8" t="n">
        <v>9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64.90000000000001</v>
      </c>
      <c r="Q8" t="n">
        <v>194.63</v>
      </c>
      <c r="R8" t="n">
        <v>27.34</v>
      </c>
      <c r="S8" t="n">
        <v>17.82</v>
      </c>
      <c r="T8" t="n">
        <v>2586.82</v>
      </c>
      <c r="U8" t="n">
        <v>0.65</v>
      </c>
      <c r="V8" t="n">
        <v>0.77</v>
      </c>
      <c r="W8" t="n">
        <v>1.16</v>
      </c>
      <c r="X8" t="n">
        <v>0.17</v>
      </c>
      <c r="Y8" t="n">
        <v>0.5</v>
      </c>
      <c r="Z8" t="n">
        <v>10</v>
      </c>
      <c r="AA8" t="n">
        <v>182.1296821587173</v>
      </c>
      <c r="AB8" t="n">
        <v>249.1978661239386</v>
      </c>
      <c r="AC8" t="n">
        <v>225.4147715325441</v>
      </c>
      <c r="AD8" t="n">
        <v>182129.6821587173</v>
      </c>
      <c r="AE8" t="n">
        <v>249197.8661239386</v>
      </c>
      <c r="AF8" t="n">
        <v>2.031521398328849e-06</v>
      </c>
      <c r="AG8" t="n">
        <v>12</v>
      </c>
      <c r="AH8" t="n">
        <v>225414.7715325441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4.7127</v>
      </c>
      <c r="E2" t="n">
        <v>21.22</v>
      </c>
      <c r="F2" t="n">
        <v>14.37</v>
      </c>
      <c r="G2" t="n">
        <v>6.53</v>
      </c>
      <c r="H2" t="n">
        <v>0.11</v>
      </c>
      <c r="I2" t="n">
        <v>132</v>
      </c>
      <c r="J2" t="n">
        <v>167.88</v>
      </c>
      <c r="K2" t="n">
        <v>51.39</v>
      </c>
      <c r="L2" t="n">
        <v>1</v>
      </c>
      <c r="M2" t="n">
        <v>130</v>
      </c>
      <c r="N2" t="n">
        <v>30.49</v>
      </c>
      <c r="O2" t="n">
        <v>20939.59</v>
      </c>
      <c r="P2" t="n">
        <v>182.46</v>
      </c>
      <c r="Q2" t="n">
        <v>194.67</v>
      </c>
      <c r="R2" t="n">
        <v>105.94</v>
      </c>
      <c r="S2" t="n">
        <v>17.82</v>
      </c>
      <c r="T2" t="n">
        <v>41274.45</v>
      </c>
      <c r="U2" t="n">
        <v>0.17</v>
      </c>
      <c r="V2" t="n">
        <v>0.63</v>
      </c>
      <c r="W2" t="n">
        <v>1.36</v>
      </c>
      <c r="X2" t="n">
        <v>2.68</v>
      </c>
      <c r="Y2" t="n">
        <v>0.5</v>
      </c>
      <c r="Z2" t="n">
        <v>10</v>
      </c>
      <c r="AA2" t="n">
        <v>484.7351891110349</v>
      </c>
      <c r="AB2" t="n">
        <v>663.2360707489843</v>
      </c>
      <c r="AC2" t="n">
        <v>599.9377510143721</v>
      </c>
      <c r="AD2" t="n">
        <v>484735.1891110349</v>
      </c>
      <c r="AE2" t="n">
        <v>663236.0707489842</v>
      </c>
      <c r="AF2" t="n">
        <v>1.127728276154602e-06</v>
      </c>
      <c r="AG2" t="n">
        <v>19</v>
      </c>
      <c r="AH2" t="n">
        <v>599937.7510143721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5.7838</v>
      </c>
      <c r="E3" t="n">
        <v>17.29</v>
      </c>
      <c r="F3" t="n">
        <v>12.88</v>
      </c>
      <c r="G3" t="n">
        <v>12.88</v>
      </c>
      <c r="H3" t="n">
        <v>0.21</v>
      </c>
      <c r="I3" t="n">
        <v>60</v>
      </c>
      <c r="J3" t="n">
        <v>169.33</v>
      </c>
      <c r="K3" t="n">
        <v>51.39</v>
      </c>
      <c r="L3" t="n">
        <v>2</v>
      </c>
      <c r="M3" t="n">
        <v>58</v>
      </c>
      <c r="N3" t="n">
        <v>30.94</v>
      </c>
      <c r="O3" t="n">
        <v>21118.46</v>
      </c>
      <c r="P3" t="n">
        <v>162.87</v>
      </c>
      <c r="Q3" t="n">
        <v>194.66</v>
      </c>
      <c r="R3" t="n">
        <v>59.37</v>
      </c>
      <c r="S3" t="n">
        <v>17.82</v>
      </c>
      <c r="T3" t="n">
        <v>18345.96</v>
      </c>
      <c r="U3" t="n">
        <v>0.3</v>
      </c>
      <c r="V3" t="n">
        <v>0.7</v>
      </c>
      <c r="W3" t="n">
        <v>1.24</v>
      </c>
      <c r="X3" t="n">
        <v>1.2</v>
      </c>
      <c r="Y3" t="n">
        <v>0.5</v>
      </c>
      <c r="Z3" t="n">
        <v>10</v>
      </c>
      <c r="AA3" t="n">
        <v>375.5691923343228</v>
      </c>
      <c r="AB3" t="n">
        <v>513.8703378952099</v>
      </c>
      <c r="AC3" t="n">
        <v>464.8272740680392</v>
      </c>
      <c r="AD3" t="n">
        <v>375569.1923343228</v>
      </c>
      <c r="AE3" t="n">
        <v>513870.3378952099</v>
      </c>
      <c r="AF3" t="n">
        <v>1.384037771049077e-06</v>
      </c>
      <c r="AG3" t="n">
        <v>16</v>
      </c>
      <c r="AH3" t="n">
        <v>464827.2740680392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6.1942</v>
      </c>
      <c r="E4" t="n">
        <v>16.14</v>
      </c>
      <c r="F4" t="n">
        <v>12.45</v>
      </c>
      <c r="G4" t="n">
        <v>19.15</v>
      </c>
      <c r="H4" t="n">
        <v>0.31</v>
      </c>
      <c r="I4" t="n">
        <v>39</v>
      </c>
      <c r="J4" t="n">
        <v>170.79</v>
      </c>
      <c r="K4" t="n">
        <v>51.39</v>
      </c>
      <c r="L4" t="n">
        <v>3</v>
      </c>
      <c r="M4" t="n">
        <v>37</v>
      </c>
      <c r="N4" t="n">
        <v>31.4</v>
      </c>
      <c r="O4" t="n">
        <v>21297.94</v>
      </c>
      <c r="P4" t="n">
        <v>156.91</v>
      </c>
      <c r="Q4" t="n">
        <v>194.65</v>
      </c>
      <c r="R4" t="n">
        <v>46.33</v>
      </c>
      <c r="S4" t="n">
        <v>17.82</v>
      </c>
      <c r="T4" t="n">
        <v>11933.5</v>
      </c>
      <c r="U4" t="n">
        <v>0.38</v>
      </c>
      <c r="V4" t="n">
        <v>0.73</v>
      </c>
      <c r="W4" t="n">
        <v>1.2</v>
      </c>
      <c r="X4" t="n">
        <v>0.76</v>
      </c>
      <c r="Y4" t="n">
        <v>0.5</v>
      </c>
      <c r="Z4" t="n">
        <v>10</v>
      </c>
      <c r="AA4" t="n">
        <v>344.3957145637737</v>
      </c>
      <c r="AB4" t="n">
        <v>471.2174103327675</v>
      </c>
      <c r="AC4" t="n">
        <v>426.2450820483966</v>
      </c>
      <c r="AD4" t="n">
        <v>344395.7145637737</v>
      </c>
      <c r="AE4" t="n">
        <v>471217.4103327675</v>
      </c>
      <c r="AF4" t="n">
        <v>1.482244676757874e-06</v>
      </c>
      <c r="AG4" t="n">
        <v>15</v>
      </c>
      <c r="AH4" t="n">
        <v>426245.0820483966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6.4057</v>
      </c>
      <c r="E5" t="n">
        <v>15.61</v>
      </c>
      <c r="F5" t="n">
        <v>12.26</v>
      </c>
      <c r="G5" t="n">
        <v>25.36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153.91</v>
      </c>
      <c r="Q5" t="n">
        <v>194.63</v>
      </c>
      <c r="R5" t="n">
        <v>40.08</v>
      </c>
      <c r="S5" t="n">
        <v>17.82</v>
      </c>
      <c r="T5" t="n">
        <v>8860.35</v>
      </c>
      <c r="U5" t="n">
        <v>0.44</v>
      </c>
      <c r="V5" t="n">
        <v>0.74</v>
      </c>
      <c r="W5" t="n">
        <v>1.18</v>
      </c>
      <c r="X5" t="n">
        <v>0.57</v>
      </c>
      <c r="Y5" t="n">
        <v>0.5</v>
      </c>
      <c r="Z5" t="n">
        <v>10</v>
      </c>
      <c r="AA5" t="n">
        <v>324.5901544809406</v>
      </c>
      <c r="AB5" t="n">
        <v>444.1185692677913</v>
      </c>
      <c r="AC5" t="n">
        <v>401.7325163411993</v>
      </c>
      <c r="AD5" t="n">
        <v>324590.1544809405</v>
      </c>
      <c r="AE5" t="n">
        <v>444118.5692677913</v>
      </c>
      <c r="AF5" t="n">
        <v>1.532855691761312e-06</v>
      </c>
      <c r="AG5" t="n">
        <v>14</v>
      </c>
      <c r="AH5" t="n">
        <v>401732.5163411993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6.5424</v>
      </c>
      <c r="E6" t="n">
        <v>15.28</v>
      </c>
      <c r="F6" t="n">
        <v>12.13</v>
      </c>
      <c r="G6" t="n">
        <v>31.65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151.78</v>
      </c>
      <c r="Q6" t="n">
        <v>194.65</v>
      </c>
      <c r="R6" t="n">
        <v>36.48</v>
      </c>
      <c r="S6" t="n">
        <v>17.82</v>
      </c>
      <c r="T6" t="n">
        <v>7089.36</v>
      </c>
      <c r="U6" t="n">
        <v>0.49</v>
      </c>
      <c r="V6" t="n">
        <v>0.75</v>
      </c>
      <c r="W6" t="n">
        <v>1.17</v>
      </c>
      <c r="X6" t="n">
        <v>0.45</v>
      </c>
      <c r="Y6" t="n">
        <v>0.5</v>
      </c>
      <c r="Z6" t="n">
        <v>10</v>
      </c>
      <c r="AA6" t="n">
        <v>318.562542279663</v>
      </c>
      <c r="AB6" t="n">
        <v>435.8713243345207</v>
      </c>
      <c r="AC6" t="n">
        <v>394.2723768892791</v>
      </c>
      <c r="AD6" t="n">
        <v>318562.542279663</v>
      </c>
      <c r="AE6" t="n">
        <v>435871.3243345207</v>
      </c>
      <c r="AF6" t="n">
        <v>1.565567397439656e-06</v>
      </c>
      <c r="AG6" t="n">
        <v>14</v>
      </c>
      <c r="AH6" t="n">
        <v>394272.3768892791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6.6421</v>
      </c>
      <c r="E7" t="n">
        <v>15.06</v>
      </c>
      <c r="F7" t="n">
        <v>12.04</v>
      </c>
      <c r="G7" t="n">
        <v>38.02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149.89</v>
      </c>
      <c r="Q7" t="n">
        <v>194.63</v>
      </c>
      <c r="R7" t="n">
        <v>33.37</v>
      </c>
      <c r="S7" t="n">
        <v>17.82</v>
      </c>
      <c r="T7" t="n">
        <v>5554.17</v>
      </c>
      <c r="U7" t="n">
        <v>0.53</v>
      </c>
      <c r="V7" t="n">
        <v>0.75</v>
      </c>
      <c r="W7" t="n">
        <v>1.17</v>
      </c>
      <c r="X7" t="n">
        <v>0.35</v>
      </c>
      <c r="Y7" t="n">
        <v>0.5</v>
      </c>
      <c r="Z7" t="n">
        <v>10</v>
      </c>
      <c r="AA7" t="n">
        <v>314.0655962843779</v>
      </c>
      <c r="AB7" t="n">
        <v>429.7184044325161</v>
      </c>
      <c r="AC7" t="n">
        <v>388.7066830270444</v>
      </c>
      <c r="AD7" t="n">
        <v>314065.5962843779</v>
      </c>
      <c r="AE7" t="n">
        <v>429718.4044325161</v>
      </c>
      <c r="AF7" t="n">
        <v>1.589425166687139e-06</v>
      </c>
      <c r="AG7" t="n">
        <v>14</v>
      </c>
      <c r="AH7" t="n">
        <v>388706.6830270445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6.6871</v>
      </c>
      <c r="E8" t="n">
        <v>14.95</v>
      </c>
      <c r="F8" t="n">
        <v>12.01</v>
      </c>
      <c r="G8" t="n">
        <v>42.37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15</v>
      </c>
      <c r="N8" t="n">
        <v>33.27</v>
      </c>
      <c r="O8" t="n">
        <v>22022.17</v>
      </c>
      <c r="P8" t="n">
        <v>149.26</v>
      </c>
      <c r="Q8" t="n">
        <v>194.65</v>
      </c>
      <c r="R8" t="n">
        <v>32.34</v>
      </c>
      <c r="S8" t="n">
        <v>17.82</v>
      </c>
      <c r="T8" t="n">
        <v>5047.2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302.0408942285142</v>
      </c>
      <c r="AB8" t="n">
        <v>413.265676587269</v>
      </c>
      <c r="AC8" t="n">
        <v>373.8241804357992</v>
      </c>
      <c r="AD8" t="n">
        <v>302040.8942285142</v>
      </c>
      <c r="AE8" t="n">
        <v>413265.6765872689</v>
      </c>
      <c r="AF8" t="n">
        <v>1.6001934677517e-06</v>
      </c>
      <c r="AG8" t="n">
        <v>13</v>
      </c>
      <c r="AH8" t="n">
        <v>373824.1804357992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6.7373</v>
      </c>
      <c r="E9" t="n">
        <v>14.84</v>
      </c>
      <c r="F9" t="n">
        <v>11.96</v>
      </c>
      <c r="G9" t="n">
        <v>47.85</v>
      </c>
      <c r="H9" t="n">
        <v>0.8</v>
      </c>
      <c r="I9" t="n">
        <v>15</v>
      </c>
      <c r="J9" t="n">
        <v>178.14</v>
      </c>
      <c r="K9" t="n">
        <v>51.39</v>
      </c>
      <c r="L9" t="n">
        <v>8</v>
      </c>
      <c r="M9" t="n">
        <v>13</v>
      </c>
      <c r="N9" t="n">
        <v>33.75</v>
      </c>
      <c r="O9" t="n">
        <v>22204.83</v>
      </c>
      <c r="P9" t="n">
        <v>148.01</v>
      </c>
      <c r="Q9" t="n">
        <v>194.63</v>
      </c>
      <c r="R9" t="n">
        <v>30.99</v>
      </c>
      <c r="S9" t="n">
        <v>17.82</v>
      </c>
      <c r="T9" t="n">
        <v>4384.25</v>
      </c>
      <c r="U9" t="n">
        <v>0.57</v>
      </c>
      <c r="V9" t="n">
        <v>0.76</v>
      </c>
      <c r="W9" t="n">
        <v>1.16</v>
      </c>
      <c r="X9" t="n">
        <v>0.28</v>
      </c>
      <c r="Y9" t="n">
        <v>0.5</v>
      </c>
      <c r="Z9" t="n">
        <v>10</v>
      </c>
      <c r="AA9" t="n">
        <v>299.5965800583685</v>
      </c>
      <c r="AB9" t="n">
        <v>409.9212581041451</v>
      </c>
      <c r="AC9" t="n">
        <v>370.7989485587839</v>
      </c>
      <c r="AD9" t="n">
        <v>299596.5800583686</v>
      </c>
      <c r="AE9" t="n">
        <v>409921.2581041451</v>
      </c>
      <c r="AF9" t="n">
        <v>1.612206105828166e-06</v>
      </c>
      <c r="AG9" t="n">
        <v>13</v>
      </c>
      <c r="AH9" t="n">
        <v>370798.9485587839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6.7868</v>
      </c>
      <c r="E10" t="n">
        <v>14.73</v>
      </c>
      <c r="F10" t="n">
        <v>11.92</v>
      </c>
      <c r="G10" t="n">
        <v>55.02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147.13</v>
      </c>
      <c r="Q10" t="n">
        <v>194.63</v>
      </c>
      <c r="R10" t="n">
        <v>29.82</v>
      </c>
      <c r="S10" t="n">
        <v>17.82</v>
      </c>
      <c r="T10" t="n">
        <v>3806.62</v>
      </c>
      <c r="U10" t="n">
        <v>0.6</v>
      </c>
      <c r="V10" t="n">
        <v>0.76</v>
      </c>
      <c r="W10" t="n">
        <v>1.15</v>
      </c>
      <c r="X10" t="n">
        <v>0.23</v>
      </c>
      <c r="Y10" t="n">
        <v>0.5</v>
      </c>
      <c r="Z10" t="n">
        <v>10</v>
      </c>
      <c r="AA10" t="n">
        <v>297.5393566389427</v>
      </c>
      <c r="AB10" t="n">
        <v>407.1064742633948</v>
      </c>
      <c r="AC10" t="n">
        <v>368.2528037372209</v>
      </c>
      <c r="AD10" t="n">
        <v>297539.3566389427</v>
      </c>
      <c r="AE10" t="n">
        <v>407106.4742633948</v>
      </c>
      <c r="AF10" t="n">
        <v>1.624051236999184e-06</v>
      </c>
      <c r="AG10" t="n">
        <v>13</v>
      </c>
      <c r="AH10" t="n">
        <v>368252.8037372209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11.91</v>
      </c>
      <c r="G11" t="n">
        <v>59.55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10</v>
      </c>
      <c r="N11" t="n">
        <v>34.73</v>
      </c>
      <c r="O11" t="n">
        <v>22572.13</v>
      </c>
      <c r="P11" t="n">
        <v>146.64</v>
      </c>
      <c r="Q11" t="n">
        <v>194.63</v>
      </c>
      <c r="R11" t="n">
        <v>29.36</v>
      </c>
      <c r="S11" t="n">
        <v>17.82</v>
      </c>
      <c r="T11" t="n">
        <v>3581.78</v>
      </c>
      <c r="U11" t="n">
        <v>0.61</v>
      </c>
      <c r="V11" t="n">
        <v>0.76</v>
      </c>
      <c r="W11" t="n">
        <v>1.16</v>
      </c>
      <c r="X11" t="n">
        <v>0.22</v>
      </c>
      <c r="Y11" t="n">
        <v>0.5</v>
      </c>
      <c r="Z11" t="n">
        <v>10</v>
      </c>
      <c r="AA11" t="n">
        <v>296.6036832736355</v>
      </c>
      <c r="AB11" t="n">
        <v>405.8262446859858</v>
      </c>
      <c r="AC11" t="n">
        <v>367.0947574738664</v>
      </c>
      <c r="AD11" t="n">
        <v>296603.6832736355</v>
      </c>
      <c r="AE11" t="n">
        <v>405826.2446859858</v>
      </c>
      <c r="AF11" t="n">
        <v>1.629124303278488e-06</v>
      </c>
      <c r="AG11" t="n">
        <v>13</v>
      </c>
      <c r="AH11" t="n">
        <v>367094.7574738663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6.8366</v>
      </c>
      <c r="E12" t="n">
        <v>14.63</v>
      </c>
      <c r="F12" t="n">
        <v>11.88</v>
      </c>
      <c r="G12" t="n">
        <v>64.81</v>
      </c>
      <c r="H12" t="n">
        <v>1.07</v>
      </c>
      <c r="I12" t="n">
        <v>11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145.67</v>
      </c>
      <c r="Q12" t="n">
        <v>194.63</v>
      </c>
      <c r="R12" t="n">
        <v>28.47</v>
      </c>
      <c r="S12" t="n">
        <v>17.82</v>
      </c>
      <c r="T12" t="n">
        <v>3144.38</v>
      </c>
      <c r="U12" t="n">
        <v>0.63</v>
      </c>
      <c r="V12" t="n">
        <v>0.76</v>
      </c>
      <c r="W12" t="n">
        <v>1.15</v>
      </c>
      <c r="X12" t="n">
        <v>0.2</v>
      </c>
      <c r="Y12" t="n">
        <v>0.5</v>
      </c>
      <c r="Z12" t="n">
        <v>10</v>
      </c>
      <c r="AA12" t="n">
        <v>295.0431928927255</v>
      </c>
      <c r="AB12" t="n">
        <v>403.691112902848</v>
      </c>
      <c r="AC12" t="n">
        <v>365.1633996714349</v>
      </c>
      <c r="AD12" t="n">
        <v>295043.1928927255</v>
      </c>
      <c r="AE12" t="n">
        <v>403691.112902848</v>
      </c>
      <c r="AF12" t="n">
        <v>1.635968156843964e-06</v>
      </c>
      <c r="AG12" t="n">
        <v>13</v>
      </c>
      <c r="AH12" t="n">
        <v>365163.3996714349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6.8603</v>
      </c>
      <c r="E13" t="n">
        <v>14.58</v>
      </c>
      <c r="F13" t="n">
        <v>11.87</v>
      </c>
      <c r="G13" t="n">
        <v>71.19</v>
      </c>
      <c r="H13" t="n">
        <v>1.16</v>
      </c>
      <c r="I13" t="n">
        <v>10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144.55</v>
      </c>
      <c r="Q13" t="n">
        <v>194.64</v>
      </c>
      <c r="R13" t="n">
        <v>27.94</v>
      </c>
      <c r="S13" t="n">
        <v>17.82</v>
      </c>
      <c r="T13" t="n">
        <v>2883.39</v>
      </c>
      <c r="U13" t="n">
        <v>0.64</v>
      </c>
      <c r="V13" t="n">
        <v>0.77</v>
      </c>
      <c r="W13" t="n">
        <v>1.15</v>
      </c>
      <c r="X13" t="n">
        <v>0.18</v>
      </c>
      <c r="Y13" t="n">
        <v>0.5</v>
      </c>
      <c r="Z13" t="n">
        <v>10</v>
      </c>
      <c r="AA13" t="n">
        <v>293.5642409939443</v>
      </c>
      <c r="AB13" t="n">
        <v>401.6675456681826</v>
      </c>
      <c r="AC13" t="n">
        <v>363.3329588535515</v>
      </c>
      <c r="AD13" t="n">
        <v>293564.2409939443</v>
      </c>
      <c r="AE13" t="n">
        <v>401667.5456681827</v>
      </c>
      <c r="AF13" t="n">
        <v>1.6416394620713e-06</v>
      </c>
      <c r="AG13" t="n">
        <v>13</v>
      </c>
      <c r="AH13" t="n">
        <v>363332.9588535515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6.8842</v>
      </c>
      <c r="E14" t="n">
        <v>14.53</v>
      </c>
      <c r="F14" t="n">
        <v>11.85</v>
      </c>
      <c r="G14" t="n">
        <v>78.98999999999999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7</v>
      </c>
      <c r="N14" t="n">
        <v>36.24</v>
      </c>
      <c r="O14" t="n">
        <v>23128.27</v>
      </c>
      <c r="P14" t="n">
        <v>143.85</v>
      </c>
      <c r="Q14" t="n">
        <v>194.63</v>
      </c>
      <c r="R14" t="n">
        <v>27.33</v>
      </c>
      <c r="S14" t="n">
        <v>17.82</v>
      </c>
      <c r="T14" t="n">
        <v>2585.06</v>
      </c>
      <c r="U14" t="n">
        <v>0.65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292.3859360836786</v>
      </c>
      <c r="AB14" t="n">
        <v>400.0553369068132</v>
      </c>
      <c r="AC14" t="n">
        <v>361.8746170336181</v>
      </c>
      <c r="AD14" t="n">
        <v>292385.9360836786</v>
      </c>
      <c r="AE14" t="n">
        <v>400055.3369068133</v>
      </c>
      <c r="AF14" t="n">
        <v>1.647358626414478e-06</v>
      </c>
      <c r="AG14" t="n">
        <v>13</v>
      </c>
      <c r="AH14" t="n">
        <v>361874.617033618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6.8826</v>
      </c>
      <c r="E15" t="n">
        <v>14.53</v>
      </c>
      <c r="F15" t="n">
        <v>11.85</v>
      </c>
      <c r="G15" t="n">
        <v>79.01000000000001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143.92</v>
      </c>
      <c r="Q15" t="n">
        <v>194.66</v>
      </c>
      <c r="R15" t="n">
        <v>27.54</v>
      </c>
      <c r="S15" t="n">
        <v>17.82</v>
      </c>
      <c r="T15" t="n">
        <v>2687.22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292.4779055408648</v>
      </c>
      <c r="AB15" t="n">
        <v>400.1811735755415</v>
      </c>
      <c r="AC15" t="n">
        <v>361.9884440272957</v>
      </c>
      <c r="AD15" t="n">
        <v>292477.9055408648</v>
      </c>
      <c r="AE15" t="n">
        <v>400181.1735755415</v>
      </c>
      <c r="AF15" t="n">
        <v>1.646975753487738e-06</v>
      </c>
      <c r="AG15" t="n">
        <v>13</v>
      </c>
      <c r="AH15" t="n">
        <v>361988.4440272957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6.9162</v>
      </c>
      <c r="E16" t="n">
        <v>14.46</v>
      </c>
      <c r="F16" t="n">
        <v>11.82</v>
      </c>
      <c r="G16" t="n">
        <v>88.61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142.81</v>
      </c>
      <c r="Q16" t="n">
        <v>194.64</v>
      </c>
      <c r="R16" t="n">
        <v>26.35</v>
      </c>
      <c r="S16" t="n">
        <v>17.82</v>
      </c>
      <c r="T16" t="n">
        <v>2098.68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290.7283252096926</v>
      </c>
      <c r="AB16" t="n">
        <v>397.787320580395</v>
      </c>
      <c r="AC16" t="n">
        <v>359.8230570022123</v>
      </c>
      <c r="AD16" t="n">
        <v>290728.3252096926</v>
      </c>
      <c r="AE16" t="n">
        <v>397787.3205803951</v>
      </c>
      <c r="AF16" t="n">
        <v>1.655016084949277e-06</v>
      </c>
      <c r="AG16" t="n">
        <v>13</v>
      </c>
      <c r="AH16" t="n">
        <v>359823.0570022123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6.9134</v>
      </c>
      <c r="E17" t="n">
        <v>14.46</v>
      </c>
      <c r="F17" t="n">
        <v>11.82</v>
      </c>
      <c r="G17" t="n">
        <v>88.66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142.12</v>
      </c>
      <c r="Q17" t="n">
        <v>194.63</v>
      </c>
      <c r="R17" t="n">
        <v>26.69</v>
      </c>
      <c r="S17" t="n">
        <v>17.82</v>
      </c>
      <c r="T17" t="n">
        <v>2266.6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290.248315095921</v>
      </c>
      <c r="AB17" t="n">
        <v>397.130549566181</v>
      </c>
      <c r="AC17" t="n">
        <v>359.228967291811</v>
      </c>
      <c r="AD17" t="n">
        <v>290248.315095921</v>
      </c>
      <c r="AE17" t="n">
        <v>397130.549566181</v>
      </c>
      <c r="AF17" t="n">
        <v>1.654346057327482e-06</v>
      </c>
      <c r="AG17" t="n">
        <v>13</v>
      </c>
      <c r="AH17" t="n">
        <v>359228.967291811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6.941</v>
      </c>
      <c r="E18" t="n">
        <v>14.41</v>
      </c>
      <c r="F18" t="n">
        <v>11.8</v>
      </c>
      <c r="G18" t="n">
        <v>101.12</v>
      </c>
      <c r="H18" t="n">
        <v>1.57</v>
      </c>
      <c r="I18" t="n">
        <v>7</v>
      </c>
      <c r="J18" t="n">
        <v>191.72</v>
      </c>
      <c r="K18" t="n">
        <v>51.39</v>
      </c>
      <c r="L18" t="n">
        <v>17</v>
      </c>
      <c r="M18" t="n">
        <v>5</v>
      </c>
      <c r="N18" t="n">
        <v>38.33</v>
      </c>
      <c r="O18" t="n">
        <v>23879.37</v>
      </c>
      <c r="P18" t="n">
        <v>141.05</v>
      </c>
      <c r="Q18" t="n">
        <v>194.63</v>
      </c>
      <c r="R18" t="n">
        <v>25.79</v>
      </c>
      <c r="S18" t="n">
        <v>17.82</v>
      </c>
      <c r="T18" t="n">
        <v>1824.44</v>
      </c>
      <c r="U18" t="n">
        <v>0.6899999999999999</v>
      </c>
      <c r="V18" t="n">
        <v>0.77</v>
      </c>
      <c r="W18" t="n">
        <v>1.15</v>
      </c>
      <c r="X18" t="n">
        <v>0.11</v>
      </c>
      <c r="Y18" t="n">
        <v>0.5</v>
      </c>
      <c r="Z18" t="n">
        <v>10</v>
      </c>
      <c r="AA18" t="n">
        <v>288.7181434357027</v>
      </c>
      <c r="AB18" t="n">
        <v>395.0369011942611</v>
      </c>
      <c r="AC18" t="n">
        <v>357.3351337820531</v>
      </c>
      <c r="AD18" t="n">
        <v>288718.1434357027</v>
      </c>
      <c r="AE18" t="n">
        <v>395036.9011942611</v>
      </c>
      <c r="AF18" t="n">
        <v>1.660950615313746e-06</v>
      </c>
      <c r="AG18" t="n">
        <v>13</v>
      </c>
      <c r="AH18" t="n">
        <v>357335.1337820531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6.9363</v>
      </c>
      <c r="E19" t="n">
        <v>14.42</v>
      </c>
      <c r="F19" t="n">
        <v>11.81</v>
      </c>
      <c r="G19" t="n">
        <v>101.2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141.73</v>
      </c>
      <c r="Q19" t="n">
        <v>194.63</v>
      </c>
      <c r="R19" t="n">
        <v>26.18</v>
      </c>
      <c r="S19" t="n">
        <v>17.82</v>
      </c>
      <c r="T19" t="n">
        <v>2018.69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289.3926039088091</v>
      </c>
      <c r="AB19" t="n">
        <v>395.9597277686613</v>
      </c>
      <c r="AC19" t="n">
        <v>358.1698870833878</v>
      </c>
      <c r="AD19" t="n">
        <v>289392.6039088091</v>
      </c>
      <c r="AE19" t="n">
        <v>395959.7277686613</v>
      </c>
      <c r="AF19" t="n">
        <v>1.659825926091448e-06</v>
      </c>
      <c r="AG19" t="n">
        <v>13</v>
      </c>
      <c r="AH19" t="n">
        <v>358169.8870833878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6.9351</v>
      </c>
      <c r="E20" t="n">
        <v>14.42</v>
      </c>
      <c r="F20" t="n">
        <v>11.81</v>
      </c>
      <c r="G20" t="n">
        <v>101.23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140.93</v>
      </c>
      <c r="Q20" t="n">
        <v>194.63</v>
      </c>
      <c r="R20" t="n">
        <v>26.22</v>
      </c>
      <c r="S20" t="n">
        <v>17.82</v>
      </c>
      <c r="T20" t="n">
        <v>2038.91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288.7915859079989</v>
      </c>
      <c r="AB20" t="n">
        <v>395.1373884249099</v>
      </c>
      <c r="AC20" t="n">
        <v>357.4260306524434</v>
      </c>
      <c r="AD20" t="n">
        <v>288791.5859079988</v>
      </c>
      <c r="AE20" t="n">
        <v>395137.3884249099</v>
      </c>
      <c r="AF20" t="n">
        <v>1.659538771396393e-06</v>
      </c>
      <c r="AG20" t="n">
        <v>13</v>
      </c>
      <c r="AH20" t="n">
        <v>357426.0306524435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6.9658</v>
      </c>
      <c r="E21" t="n">
        <v>14.36</v>
      </c>
      <c r="F21" t="n">
        <v>11.78</v>
      </c>
      <c r="G21" t="n">
        <v>117.8</v>
      </c>
      <c r="H21" t="n">
        <v>1.81</v>
      </c>
      <c r="I21" t="n">
        <v>6</v>
      </c>
      <c r="J21" t="n">
        <v>196.35</v>
      </c>
      <c r="K21" t="n">
        <v>51.39</v>
      </c>
      <c r="L21" t="n">
        <v>20</v>
      </c>
      <c r="M21" t="n">
        <v>4</v>
      </c>
      <c r="N21" t="n">
        <v>39.96</v>
      </c>
      <c r="O21" t="n">
        <v>24450.27</v>
      </c>
      <c r="P21" t="n">
        <v>139.33</v>
      </c>
      <c r="Q21" t="n">
        <v>194.63</v>
      </c>
      <c r="R21" t="n">
        <v>25.32</v>
      </c>
      <c r="S21" t="n">
        <v>17.82</v>
      </c>
      <c r="T21" t="n">
        <v>1590.59</v>
      </c>
      <c r="U21" t="n">
        <v>0.7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286.7535247497526</v>
      </c>
      <c r="AB21" t="n">
        <v>392.3488232352848</v>
      </c>
      <c r="AC21" t="n">
        <v>354.9036022107404</v>
      </c>
      <c r="AD21" t="n">
        <v>286753.5247497526</v>
      </c>
      <c r="AE21" t="n">
        <v>392348.8232352848</v>
      </c>
      <c r="AF21" t="n">
        <v>1.666885145678215e-06</v>
      </c>
      <c r="AG21" t="n">
        <v>13</v>
      </c>
      <c r="AH21" t="n">
        <v>354903.6022107404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6.965</v>
      </c>
      <c r="E22" t="n">
        <v>14.36</v>
      </c>
      <c r="F22" t="n">
        <v>11.78</v>
      </c>
      <c r="G22" t="n">
        <v>117.82</v>
      </c>
      <c r="H22" t="n">
        <v>1.88</v>
      </c>
      <c r="I22" t="n">
        <v>6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139.83</v>
      </c>
      <c r="Q22" t="n">
        <v>194.63</v>
      </c>
      <c r="R22" t="n">
        <v>25.35</v>
      </c>
      <c r="S22" t="n">
        <v>17.82</v>
      </c>
      <c r="T22" t="n">
        <v>1607.51</v>
      </c>
      <c r="U22" t="n">
        <v>0.7</v>
      </c>
      <c r="V22" t="n">
        <v>0.77</v>
      </c>
      <c r="W22" t="n">
        <v>1.15</v>
      </c>
      <c r="X22" t="n">
        <v>0.1</v>
      </c>
      <c r="Y22" t="n">
        <v>0.5</v>
      </c>
      <c r="Z22" t="n">
        <v>10</v>
      </c>
      <c r="AA22" t="n">
        <v>287.1616366374171</v>
      </c>
      <c r="AB22" t="n">
        <v>392.9072199246131</v>
      </c>
      <c r="AC22" t="n">
        <v>355.4087063037539</v>
      </c>
      <c r="AD22" t="n">
        <v>287161.6366374171</v>
      </c>
      <c r="AE22" t="n">
        <v>392907.2199246131</v>
      </c>
      <c r="AF22" t="n">
        <v>1.666693709214845e-06</v>
      </c>
      <c r="AG22" t="n">
        <v>13</v>
      </c>
      <c r="AH22" t="n">
        <v>355408.7063037539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6.9686</v>
      </c>
      <c r="E23" t="n">
        <v>14.35</v>
      </c>
      <c r="F23" t="n">
        <v>11.77</v>
      </c>
      <c r="G23" t="n">
        <v>117.74</v>
      </c>
      <c r="H23" t="n">
        <v>1.96</v>
      </c>
      <c r="I23" t="n">
        <v>6</v>
      </c>
      <c r="J23" t="n">
        <v>199.46</v>
      </c>
      <c r="K23" t="n">
        <v>51.39</v>
      </c>
      <c r="L23" t="n">
        <v>22</v>
      </c>
      <c r="M23" t="n">
        <v>4</v>
      </c>
      <c r="N23" t="n">
        <v>41.07</v>
      </c>
      <c r="O23" t="n">
        <v>24834.62</v>
      </c>
      <c r="P23" t="n">
        <v>139.35</v>
      </c>
      <c r="Q23" t="n">
        <v>194.63</v>
      </c>
      <c r="R23" t="n">
        <v>25.16</v>
      </c>
      <c r="S23" t="n">
        <v>17.82</v>
      </c>
      <c r="T23" t="n">
        <v>1513.02</v>
      </c>
      <c r="U23" t="n">
        <v>0.71</v>
      </c>
      <c r="V23" t="n">
        <v>0.77</v>
      </c>
      <c r="W23" t="n">
        <v>1.14</v>
      </c>
      <c r="X23" t="n">
        <v>0.09</v>
      </c>
      <c r="Y23" t="n">
        <v>0.5</v>
      </c>
      <c r="Z23" t="n">
        <v>10</v>
      </c>
      <c r="AA23" t="n">
        <v>286.6715792454309</v>
      </c>
      <c r="AB23" t="n">
        <v>392.2367017810913</v>
      </c>
      <c r="AC23" t="n">
        <v>354.8021814707716</v>
      </c>
      <c r="AD23" t="n">
        <v>286671.5792454309</v>
      </c>
      <c r="AE23" t="n">
        <v>392236.7017810913</v>
      </c>
      <c r="AF23" t="n">
        <v>1.66755517330001e-06</v>
      </c>
      <c r="AG23" t="n">
        <v>13</v>
      </c>
      <c r="AH23" t="n">
        <v>354802.1814707717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6.963</v>
      </c>
      <c r="E24" t="n">
        <v>14.36</v>
      </c>
      <c r="F24" t="n">
        <v>11.79</v>
      </c>
      <c r="G24" t="n">
        <v>117.86</v>
      </c>
      <c r="H24" t="n">
        <v>2.03</v>
      </c>
      <c r="I24" t="n">
        <v>6</v>
      </c>
      <c r="J24" t="n">
        <v>201.03</v>
      </c>
      <c r="K24" t="n">
        <v>51.39</v>
      </c>
      <c r="L24" t="n">
        <v>23</v>
      </c>
      <c r="M24" t="n">
        <v>4</v>
      </c>
      <c r="N24" t="n">
        <v>41.64</v>
      </c>
      <c r="O24" t="n">
        <v>25027.94</v>
      </c>
      <c r="P24" t="n">
        <v>138.85</v>
      </c>
      <c r="Q24" t="n">
        <v>194.63</v>
      </c>
      <c r="R24" t="n">
        <v>25.5</v>
      </c>
      <c r="S24" t="n">
        <v>17.82</v>
      </c>
      <c r="T24" t="n">
        <v>1682.42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286.476021446667</v>
      </c>
      <c r="AB24" t="n">
        <v>391.9691309734214</v>
      </c>
      <c r="AC24" t="n">
        <v>354.5601472454479</v>
      </c>
      <c r="AD24" t="n">
        <v>286476.021446667</v>
      </c>
      <c r="AE24" t="n">
        <v>391969.1309734214</v>
      </c>
      <c r="AF24" t="n">
        <v>1.66621511805642e-06</v>
      </c>
      <c r="AG24" t="n">
        <v>13</v>
      </c>
      <c r="AH24" t="n">
        <v>354560.1472454478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6.9627</v>
      </c>
      <c r="E25" t="n">
        <v>14.36</v>
      </c>
      <c r="F25" t="n">
        <v>11.79</v>
      </c>
      <c r="G25" t="n">
        <v>117.86</v>
      </c>
      <c r="H25" t="n">
        <v>2.1</v>
      </c>
      <c r="I25" t="n">
        <v>6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138.14</v>
      </c>
      <c r="Q25" t="n">
        <v>194.64</v>
      </c>
      <c r="R25" t="n">
        <v>25.47</v>
      </c>
      <c r="S25" t="n">
        <v>17.82</v>
      </c>
      <c r="T25" t="n">
        <v>1668.24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285.9276273138963</v>
      </c>
      <c r="AB25" t="n">
        <v>391.2187939275229</v>
      </c>
      <c r="AC25" t="n">
        <v>353.8814213141052</v>
      </c>
      <c r="AD25" t="n">
        <v>285927.6273138963</v>
      </c>
      <c r="AE25" t="n">
        <v>391218.7939275229</v>
      </c>
      <c r="AF25" t="n">
        <v>1.666143329382656e-06</v>
      </c>
      <c r="AG25" t="n">
        <v>13</v>
      </c>
      <c r="AH25" t="n">
        <v>353881.4213141052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6.9857</v>
      </c>
      <c r="E26" t="n">
        <v>14.32</v>
      </c>
      <c r="F26" t="n">
        <v>11.77</v>
      </c>
      <c r="G26" t="n">
        <v>141.28</v>
      </c>
      <c r="H26" t="n">
        <v>2.17</v>
      </c>
      <c r="I26" t="n">
        <v>5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137.33</v>
      </c>
      <c r="Q26" t="n">
        <v>194.63</v>
      </c>
      <c r="R26" t="n">
        <v>25.07</v>
      </c>
      <c r="S26" t="n">
        <v>17.82</v>
      </c>
      <c r="T26" t="n">
        <v>1474.88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  <c r="AA26" t="n">
        <v>284.7263417833857</v>
      </c>
      <c r="AB26" t="n">
        <v>389.575142067701</v>
      </c>
      <c r="AC26" t="n">
        <v>352.3946372809048</v>
      </c>
      <c r="AD26" t="n">
        <v>284726.3417833857</v>
      </c>
      <c r="AE26" t="n">
        <v>389575.142067701</v>
      </c>
      <c r="AF26" t="n">
        <v>1.671647127704543e-06</v>
      </c>
      <c r="AG26" t="n">
        <v>13</v>
      </c>
      <c r="AH26" t="n">
        <v>352394.6372809048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6.9868</v>
      </c>
      <c r="E27" t="n">
        <v>14.31</v>
      </c>
      <c r="F27" t="n">
        <v>11.77</v>
      </c>
      <c r="G27" t="n">
        <v>141.25</v>
      </c>
      <c r="H27" t="n">
        <v>2.24</v>
      </c>
      <c r="I27" t="n">
        <v>5</v>
      </c>
      <c r="J27" t="n">
        <v>205.77</v>
      </c>
      <c r="K27" t="n">
        <v>51.39</v>
      </c>
      <c r="L27" t="n">
        <v>26</v>
      </c>
      <c r="M27" t="n">
        <v>3</v>
      </c>
      <c r="N27" t="n">
        <v>43.38</v>
      </c>
      <c r="O27" t="n">
        <v>25612.75</v>
      </c>
      <c r="P27" t="n">
        <v>138.04</v>
      </c>
      <c r="Q27" t="n">
        <v>194.63</v>
      </c>
      <c r="R27" t="n">
        <v>25.11</v>
      </c>
      <c r="S27" t="n">
        <v>17.82</v>
      </c>
      <c r="T27" t="n">
        <v>1490.93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285.2557587502961</v>
      </c>
      <c r="AB27" t="n">
        <v>390.299513718056</v>
      </c>
      <c r="AC27" t="n">
        <v>353.049875917612</v>
      </c>
      <c r="AD27" t="n">
        <v>285255.7587502961</v>
      </c>
      <c r="AE27" t="n">
        <v>390299.513718056</v>
      </c>
      <c r="AF27" t="n">
        <v>1.671910352841677e-06</v>
      </c>
      <c r="AG27" t="n">
        <v>13</v>
      </c>
      <c r="AH27" t="n">
        <v>353049.875917612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6.9869</v>
      </c>
      <c r="E28" t="n">
        <v>14.31</v>
      </c>
      <c r="F28" t="n">
        <v>11.77</v>
      </c>
      <c r="G28" t="n">
        <v>141.25</v>
      </c>
      <c r="H28" t="n">
        <v>2.31</v>
      </c>
      <c r="I28" t="n">
        <v>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137.7</v>
      </c>
      <c r="Q28" t="n">
        <v>194.63</v>
      </c>
      <c r="R28" t="n">
        <v>25.09</v>
      </c>
      <c r="S28" t="n">
        <v>17.82</v>
      </c>
      <c r="T28" t="n">
        <v>1483.18</v>
      </c>
      <c r="U28" t="n">
        <v>0.71</v>
      </c>
      <c r="V28" t="n">
        <v>0.77</v>
      </c>
      <c r="W28" t="n">
        <v>1.14</v>
      </c>
      <c r="X28" t="n">
        <v>0.08</v>
      </c>
      <c r="Y28" t="n">
        <v>0.5</v>
      </c>
      <c r="Z28" t="n">
        <v>10</v>
      </c>
      <c r="AA28" t="n">
        <v>284.9887868259909</v>
      </c>
      <c r="AB28" t="n">
        <v>389.9342309532515</v>
      </c>
      <c r="AC28" t="n">
        <v>352.7194552272028</v>
      </c>
      <c r="AD28" t="n">
        <v>284988.7868259909</v>
      </c>
      <c r="AE28" t="n">
        <v>389934.2309532515</v>
      </c>
      <c r="AF28" t="n">
        <v>1.671934282399598e-06</v>
      </c>
      <c r="AG28" t="n">
        <v>13</v>
      </c>
      <c r="AH28" t="n">
        <v>352719.4552272029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6.9899</v>
      </c>
      <c r="E29" t="n">
        <v>14.31</v>
      </c>
      <c r="F29" t="n">
        <v>11.76</v>
      </c>
      <c r="G29" t="n">
        <v>141.17</v>
      </c>
      <c r="H29" t="n">
        <v>2.38</v>
      </c>
      <c r="I29" t="n">
        <v>5</v>
      </c>
      <c r="J29" t="n">
        <v>208.97</v>
      </c>
      <c r="K29" t="n">
        <v>51.39</v>
      </c>
      <c r="L29" t="n">
        <v>28</v>
      </c>
      <c r="M29" t="n">
        <v>3</v>
      </c>
      <c r="N29" t="n">
        <v>44.57</v>
      </c>
      <c r="O29" t="n">
        <v>26006.56</v>
      </c>
      <c r="P29" t="n">
        <v>136.98</v>
      </c>
      <c r="Q29" t="n">
        <v>194.63</v>
      </c>
      <c r="R29" t="n">
        <v>24.83</v>
      </c>
      <c r="S29" t="n">
        <v>17.82</v>
      </c>
      <c r="T29" t="n">
        <v>1352.4</v>
      </c>
      <c r="U29" t="n">
        <v>0.72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284.3273781404989</v>
      </c>
      <c r="AB29" t="n">
        <v>389.0292624104695</v>
      </c>
      <c r="AC29" t="n">
        <v>351.9008556120125</v>
      </c>
      <c r="AD29" t="n">
        <v>284327.3781404989</v>
      </c>
      <c r="AE29" t="n">
        <v>389029.2624104695</v>
      </c>
      <c r="AF29" t="n">
        <v>1.672652169137236e-06</v>
      </c>
      <c r="AG29" t="n">
        <v>13</v>
      </c>
      <c r="AH29" t="n">
        <v>351900.8556120126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6.9922</v>
      </c>
      <c r="E30" t="n">
        <v>14.3</v>
      </c>
      <c r="F30" t="n">
        <v>11.76</v>
      </c>
      <c r="G30" t="n">
        <v>141.12</v>
      </c>
      <c r="H30" t="n">
        <v>2.45</v>
      </c>
      <c r="I30" t="n">
        <v>5</v>
      </c>
      <c r="J30" t="n">
        <v>210.57</v>
      </c>
      <c r="K30" t="n">
        <v>51.39</v>
      </c>
      <c r="L30" t="n">
        <v>29</v>
      </c>
      <c r="M30" t="n">
        <v>3</v>
      </c>
      <c r="N30" t="n">
        <v>45.18</v>
      </c>
      <c r="O30" t="n">
        <v>26204.71</v>
      </c>
      <c r="P30" t="n">
        <v>135.36</v>
      </c>
      <c r="Q30" t="n">
        <v>194.63</v>
      </c>
      <c r="R30" t="n">
        <v>24.59</v>
      </c>
      <c r="S30" t="n">
        <v>17.82</v>
      </c>
      <c r="T30" t="n">
        <v>1232.78</v>
      </c>
      <c r="U30" t="n">
        <v>0.72</v>
      </c>
      <c r="V30" t="n">
        <v>0.77</v>
      </c>
      <c r="W30" t="n">
        <v>1.15</v>
      </c>
      <c r="X30" t="n">
        <v>0.07000000000000001</v>
      </c>
      <c r="Y30" t="n">
        <v>0.5</v>
      </c>
      <c r="Z30" t="n">
        <v>10</v>
      </c>
      <c r="AA30" t="n">
        <v>283.0173808890156</v>
      </c>
      <c r="AB30" t="n">
        <v>387.2368663779902</v>
      </c>
      <c r="AC30" t="n">
        <v>350.2795233412295</v>
      </c>
      <c r="AD30" t="n">
        <v>283017.3808890156</v>
      </c>
      <c r="AE30" t="n">
        <v>387236.8663779902</v>
      </c>
      <c r="AF30" t="n">
        <v>1.673202548969425e-06</v>
      </c>
      <c r="AG30" t="n">
        <v>13</v>
      </c>
      <c r="AH30" t="n">
        <v>350279.5233412295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6.991</v>
      </c>
      <c r="E31" t="n">
        <v>14.3</v>
      </c>
      <c r="F31" t="n">
        <v>11.76</v>
      </c>
      <c r="G31" t="n">
        <v>141.15</v>
      </c>
      <c r="H31" t="n">
        <v>2.51</v>
      </c>
      <c r="I31" t="n">
        <v>5</v>
      </c>
      <c r="J31" t="n">
        <v>212.19</v>
      </c>
      <c r="K31" t="n">
        <v>51.39</v>
      </c>
      <c r="L31" t="n">
        <v>30</v>
      </c>
      <c r="M31" t="n">
        <v>3</v>
      </c>
      <c r="N31" t="n">
        <v>45.79</v>
      </c>
      <c r="O31" t="n">
        <v>26403.69</v>
      </c>
      <c r="P31" t="n">
        <v>134.26</v>
      </c>
      <c r="Q31" t="n">
        <v>194.64</v>
      </c>
      <c r="R31" t="n">
        <v>24.76</v>
      </c>
      <c r="S31" t="n">
        <v>17.82</v>
      </c>
      <c r="T31" t="n">
        <v>1317.8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282.1865472779255</v>
      </c>
      <c r="AB31" t="n">
        <v>386.1000831775047</v>
      </c>
      <c r="AC31" t="n">
        <v>349.2512331339131</v>
      </c>
      <c r="AD31" t="n">
        <v>282186.5472779255</v>
      </c>
      <c r="AE31" t="n">
        <v>386100.0831775047</v>
      </c>
      <c r="AF31" t="n">
        <v>1.672915394274369e-06</v>
      </c>
      <c r="AG31" t="n">
        <v>13</v>
      </c>
      <c r="AH31" t="n">
        <v>349251.2331339131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6.9884</v>
      </c>
      <c r="E32" t="n">
        <v>14.31</v>
      </c>
      <c r="F32" t="n">
        <v>11.77</v>
      </c>
      <c r="G32" t="n">
        <v>141.21</v>
      </c>
      <c r="H32" t="n">
        <v>2.58</v>
      </c>
      <c r="I32" t="n">
        <v>5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133.15</v>
      </c>
      <c r="Q32" t="n">
        <v>194.63</v>
      </c>
      <c r="R32" t="n">
        <v>24.81</v>
      </c>
      <c r="S32" t="n">
        <v>17.82</v>
      </c>
      <c r="T32" t="n">
        <v>1344.42</v>
      </c>
      <c r="U32" t="n">
        <v>0.72</v>
      </c>
      <c r="V32" t="n">
        <v>0.77</v>
      </c>
      <c r="W32" t="n">
        <v>1.15</v>
      </c>
      <c r="X32" t="n">
        <v>0.08</v>
      </c>
      <c r="Y32" t="n">
        <v>0.5</v>
      </c>
      <c r="Z32" t="n">
        <v>10</v>
      </c>
      <c r="AA32" t="n">
        <v>281.4134170132696</v>
      </c>
      <c r="AB32" t="n">
        <v>385.0422522413024</v>
      </c>
      <c r="AC32" t="n">
        <v>348.294360097587</v>
      </c>
      <c r="AD32" t="n">
        <v>281413.4170132696</v>
      </c>
      <c r="AE32" t="n">
        <v>385042.2522413024</v>
      </c>
      <c r="AF32" t="n">
        <v>1.672293225768417e-06</v>
      </c>
      <c r="AG32" t="n">
        <v>13</v>
      </c>
      <c r="AH32" t="n">
        <v>348294.360097587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7.0195</v>
      </c>
      <c r="E33" t="n">
        <v>14.25</v>
      </c>
      <c r="F33" t="n">
        <v>11.74</v>
      </c>
      <c r="G33" t="n">
        <v>176.07</v>
      </c>
      <c r="H33" t="n">
        <v>2.64</v>
      </c>
      <c r="I33" t="n">
        <v>4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132.07</v>
      </c>
      <c r="Q33" t="n">
        <v>194.63</v>
      </c>
      <c r="R33" t="n">
        <v>24.02</v>
      </c>
      <c r="S33" t="n">
        <v>17.82</v>
      </c>
      <c r="T33" t="n">
        <v>952.36</v>
      </c>
      <c r="U33" t="n">
        <v>0.74</v>
      </c>
      <c r="V33" t="n">
        <v>0.77</v>
      </c>
      <c r="W33" t="n">
        <v>1.14</v>
      </c>
      <c r="X33" t="n">
        <v>0.05</v>
      </c>
      <c r="Y33" t="n">
        <v>0.5</v>
      </c>
      <c r="Z33" t="n">
        <v>10</v>
      </c>
      <c r="AA33" t="n">
        <v>279.8180010804848</v>
      </c>
      <c r="AB33" t="n">
        <v>382.859333777283</v>
      </c>
      <c r="AC33" t="n">
        <v>346.3197763080282</v>
      </c>
      <c r="AD33" t="n">
        <v>279818.0010804848</v>
      </c>
      <c r="AE33" t="n">
        <v>382859.333777283</v>
      </c>
      <c r="AF33" t="n">
        <v>1.679735318281925e-06</v>
      </c>
      <c r="AG33" t="n">
        <v>13</v>
      </c>
      <c r="AH33" t="n">
        <v>346319.7763080281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7.0162</v>
      </c>
      <c r="E34" t="n">
        <v>14.25</v>
      </c>
      <c r="F34" t="n">
        <v>11.74</v>
      </c>
      <c r="G34" t="n">
        <v>176.17</v>
      </c>
      <c r="H34" t="n">
        <v>2.7</v>
      </c>
      <c r="I34" t="n">
        <v>4</v>
      </c>
      <c r="J34" t="n">
        <v>217.07</v>
      </c>
      <c r="K34" t="n">
        <v>51.39</v>
      </c>
      <c r="L34" t="n">
        <v>33</v>
      </c>
      <c r="M34" t="n">
        <v>2</v>
      </c>
      <c r="N34" t="n">
        <v>47.68</v>
      </c>
      <c r="O34" t="n">
        <v>27005.77</v>
      </c>
      <c r="P34" t="n">
        <v>132.92</v>
      </c>
      <c r="Q34" t="n">
        <v>194.63</v>
      </c>
      <c r="R34" t="n">
        <v>24.23</v>
      </c>
      <c r="S34" t="n">
        <v>17.82</v>
      </c>
      <c r="T34" t="n">
        <v>1056.38</v>
      </c>
      <c r="U34" t="n">
        <v>0.74</v>
      </c>
      <c r="V34" t="n">
        <v>0.77</v>
      </c>
      <c r="W34" t="n">
        <v>1.14</v>
      </c>
      <c r="X34" t="n">
        <v>0.06</v>
      </c>
      <c r="Y34" t="n">
        <v>0.5</v>
      </c>
      <c r="Z34" t="n">
        <v>10</v>
      </c>
      <c r="AA34" t="n">
        <v>280.5454671749499</v>
      </c>
      <c r="AB34" t="n">
        <v>383.854684981269</v>
      </c>
      <c r="AC34" t="n">
        <v>347.2201325900899</v>
      </c>
      <c r="AD34" t="n">
        <v>280545.4671749499</v>
      </c>
      <c r="AE34" t="n">
        <v>383854.684981269</v>
      </c>
      <c r="AF34" t="n">
        <v>1.678945642870524e-06</v>
      </c>
      <c r="AG34" t="n">
        <v>13</v>
      </c>
      <c r="AH34" t="n">
        <v>347220.1325900899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7.0204</v>
      </c>
      <c r="E35" t="n">
        <v>14.24</v>
      </c>
      <c r="F35" t="n">
        <v>11.74</v>
      </c>
      <c r="G35" t="n">
        <v>176.04</v>
      </c>
      <c r="H35" t="n">
        <v>2.76</v>
      </c>
      <c r="I35" t="n">
        <v>4</v>
      </c>
      <c r="J35" t="n">
        <v>218.71</v>
      </c>
      <c r="K35" t="n">
        <v>51.39</v>
      </c>
      <c r="L35" t="n">
        <v>34</v>
      </c>
      <c r="M35" t="n">
        <v>2</v>
      </c>
      <c r="N35" t="n">
        <v>48.32</v>
      </c>
      <c r="O35" t="n">
        <v>27208.22</v>
      </c>
      <c r="P35" t="n">
        <v>133.42</v>
      </c>
      <c r="Q35" t="n">
        <v>194.63</v>
      </c>
      <c r="R35" t="n">
        <v>23.99</v>
      </c>
      <c r="S35" t="n">
        <v>17.82</v>
      </c>
      <c r="T35" t="n">
        <v>939.27</v>
      </c>
      <c r="U35" t="n">
        <v>0.74</v>
      </c>
      <c r="V35" t="n">
        <v>0.77</v>
      </c>
      <c r="W35" t="n">
        <v>1.14</v>
      </c>
      <c r="X35" t="n">
        <v>0.05</v>
      </c>
      <c r="Y35" t="n">
        <v>0.5</v>
      </c>
      <c r="Z35" t="n">
        <v>10</v>
      </c>
      <c r="AA35" t="n">
        <v>280.8458878135526</v>
      </c>
      <c r="AB35" t="n">
        <v>384.2657337526284</v>
      </c>
      <c r="AC35" t="n">
        <v>347.5919514436214</v>
      </c>
      <c r="AD35" t="n">
        <v>280845.8878135526</v>
      </c>
      <c r="AE35" t="n">
        <v>384265.7337526284</v>
      </c>
      <c r="AF35" t="n">
        <v>1.679950684303216e-06</v>
      </c>
      <c r="AG35" t="n">
        <v>13</v>
      </c>
      <c r="AH35" t="n">
        <v>347591.9514436214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7.0163</v>
      </c>
      <c r="E36" t="n">
        <v>14.25</v>
      </c>
      <c r="F36" t="n">
        <v>11.74</v>
      </c>
      <c r="G36" t="n">
        <v>176.17</v>
      </c>
      <c r="H36" t="n">
        <v>2.82</v>
      </c>
      <c r="I36" t="n">
        <v>4</v>
      </c>
      <c r="J36" t="n">
        <v>220.36</v>
      </c>
      <c r="K36" t="n">
        <v>51.39</v>
      </c>
      <c r="L36" t="n">
        <v>35</v>
      </c>
      <c r="M36" t="n">
        <v>2</v>
      </c>
      <c r="N36" t="n">
        <v>48.97</v>
      </c>
      <c r="O36" t="n">
        <v>27411.55</v>
      </c>
      <c r="P36" t="n">
        <v>133.62</v>
      </c>
      <c r="Q36" t="n">
        <v>194.63</v>
      </c>
      <c r="R36" t="n">
        <v>24.23</v>
      </c>
      <c r="S36" t="n">
        <v>17.82</v>
      </c>
      <c r="T36" t="n">
        <v>1056.66</v>
      </c>
      <c r="U36" t="n">
        <v>0.74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281.0863222981438</v>
      </c>
      <c r="AB36" t="n">
        <v>384.594706821667</v>
      </c>
      <c r="AC36" t="n">
        <v>347.8895277846676</v>
      </c>
      <c r="AD36" t="n">
        <v>281086.3222981438</v>
      </c>
      <c r="AE36" t="n">
        <v>384594.706821667</v>
      </c>
      <c r="AF36" t="n">
        <v>1.678969572428445e-06</v>
      </c>
      <c r="AG36" t="n">
        <v>13</v>
      </c>
      <c r="AH36" t="n">
        <v>347889.5277846676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7.0167</v>
      </c>
      <c r="E37" t="n">
        <v>14.25</v>
      </c>
      <c r="F37" t="n">
        <v>11.74</v>
      </c>
      <c r="G37" t="n">
        <v>176.15</v>
      </c>
      <c r="H37" t="n">
        <v>2.88</v>
      </c>
      <c r="I37" t="n">
        <v>4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133.47</v>
      </c>
      <c r="Q37" t="n">
        <v>194.63</v>
      </c>
      <c r="R37" t="n">
        <v>24.19</v>
      </c>
      <c r="S37" t="n">
        <v>17.82</v>
      </c>
      <c r="T37" t="n">
        <v>1038.19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280.9616501714867</v>
      </c>
      <c r="AB37" t="n">
        <v>384.4241249178286</v>
      </c>
      <c r="AC37" t="n">
        <v>347.7352259783183</v>
      </c>
      <c r="AD37" t="n">
        <v>280961.6501714867</v>
      </c>
      <c r="AE37" t="n">
        <v>384424.1249178287</v>
      </c>
      <c r="AF37" t="n">
        <v>1.67906529066013e-06</v>
      </c>
      <c r="AG37" t="n">
        <v>13</v>
      </c>
      <c r="AH37" t="n">
        <v>347735.2259783183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7.0195</v>
      </c>
      <c r="E38" t="n">
        <v>14.25</v>
      </c>
      <c r="F38" t="n">
        <v>11.74</v>
      </c>
      <c r="G38" t="n">
        <v>176.07</v>
      </c>
      <c r="H38" t="n">
        <v>2.94</v>
      </c>
      <c r="I38" t="n">
        <v>4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133.1</v>
      </c>
      <c r="Q38" t="n">
        <v>194.63</v>
      </c>
      <c r="R38" t="n">
        <v>24</v>
      </c>
      <c r="S38" t="n">
        <v>17.82</v>
      </c>
      <c r="T38" t="n">
        <v>942.35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  <c r="AA38" t="n">
        <v>280.6165219614546</v>
      </c>
      <c r="AB38" t="n">
        <v>383.9519052748808</v>
      </c>
      <c r="AC38" t="n">
        <v>347.308074315329</v>
      </c>
      <c r="AD38" t="n">
        <v>280616.5219614546</v>
      </c>
      <c r="AE38" t="n">
        <v>383951.9052748808</v>
      </c>
      <c r="AF38" t="n">
        <v>1.679735318281925e-06</v>
      </c>
      <c r="AG38" t="n">
        <v>13</v>
      </c>
      <c r="AH38" t="n">
        <v>347308.074315329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7.0188</v>
      </c>
      <c r="E39" t="n">
        <v>14.25</v>
      </c>
      <c r="F39" t="n">
        <v>11.74</v>
      </c>
      <c r="G39" t="n">
        <v>176.09</v>
      </c>
      <c r="H39" t="n">
        <v>3</v>
      </c>
      <c r="I39" t="n">
        <v>4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132.82</v>
      </c>
      <c r="Q39" t="n">
        <v>194.63</v>
      </c>
      <c r="R39" t="n">
        <v>24.03</v>
      </c>
      <c r="S39" t="n">
        <v>17.82</v>
      </c>
      <c r="T39" t="n">
        <v>958.9299999999999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280.4139639332505</v>
      </c>
      <c r="AB39" t="n">
        <v>383.6747564444623</v>
      </c>
      <c r="AC39" t="n">
        <v>347.0573761803048</v>
      </c>
      <c r="AD39" t="n">
        <v>280413.9639332505</v>
      </c>
      <c r="AE39" t="n">
        <v>383674.7564444623</v>
      </c>
      <c r="AF39" t="n">
        <v>1.679567811376476e-06</v>
      </c>
      <c r="AG39" t="n">
        <v>13</v>
      </c>
      <c r="AH39" t="n">
        <v>347057.3761803048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7.0185</v>
      </c>
      <c r="E40" t="n">
        <v>14.25</v>
      </c>
      <c r="F40" t="n">
        <v>11.74</v>
      </c>
      <c r="G40" t="n">
        <v>176.1</v>
      </c>
      <c r="H40" t="n">
        <v>3.05</v>
      </c>
      <c r="I40" t="n">
        <v>4</v>
      </c>
      <c r="J40" t="n">
        <v>227.03</v>
      </c>
      <c r="K40" t="n">
        <v>51.39</v>
      </c>
      <c r="L40" t="n">
        <v>39</v>
      </c>
      <c r="M40" t="n">
        <v>1</v>
      </c>
      <c r="N40" t="n">
        <v>51.64</v>
      </c>
      <c r="O40" t="n">
        <v>28234.24</v>
      </c>
      <c r="P40" t="n">
        <v>133.05</v>
      </c>
      <c r="Q40" t="n">
        <v>194.63</v>
      </c>
      <c r="R40" t="n">
        <v>24.03</v>
      </c>
      <c r="S40" t="n">
        <v>17.82</v>
      </c>
      <c r="T40" t="n">
        <v>957.4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280.5985216888172</v>
      </c>
      <c r="AB40" t="n">
        <v>383.9272765077422</v>
      </c>
      <c r="AC40" t="n">
        <v>347.2857960831594</v>
      </c>
      <c r="AD40" t="n">
        <v>280598.5216888172</v>
      </c>
      <c r="AE40" t="n">
        <v>383927.2765077422</v>
      </c>
      <c r="AF40" t="n">
        <v>1.679496022702713e-06</v>
      </c>
      <c r="AG40" t="n">
        <v>13</v>
      </c>
      <c r="AH40" t="n">
        <v>347285.7960831594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7.0189</v>
      </c>
      <c r="E41" t="n">
        <v>14.25</v>
      </c>
      <c r="F41" t="n">
        <v>11.74</v>
      </c>
      <c r="G41" t="n">
        <v>176.09</v>
      </c>
      <c r="H41" t="n">
        <v>3.11</v>
      </c>
      <c r="I41" t="n">
        <v>4</v>
      </c>
      <c r="J41" t="n">
        <v>228.71</v>
      </c>
      <c r="K41" t="n">
        <v>51.39</v>
      </c>
      <c r="L41" t="n">
        <v>40</v>
      </c>
      <c r="M41" t="n">
        <v>0</v>
      </c>
      <c r="N41" t="n">
        <v>52.32</v>
      </c>
      <c r="O41" t="n">
        <v>28442.24</v>
      </c>
      <c r="P41" t="n">
        <v>133.48</v>
      </c>
      <c r="Q41" t="n">
        <v>194.63</v>
      </c>
      <c r="R41" t="n">
        <v>23.95</v>
      </c>
      <c r="S41" t="n">
        <v>17.82</v>
      </c>
      <c r="T41" t="n">
        <v>916.28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280.9236074113612</v>
      </c>
      <c r="AB41" t="n">
        <v>384.3720731350968</v>
      </c>
      <c r="AC41" t="n">
        <v>347.6881419446752</v>
      </c>
      <c r="AD41" t="n">
        <v>280923.6074113612</v>
      </c>
      <c r="AE41" t="n">
        <v>384372.0731350968</v>
      </c>
      <c r="AF41" t="n">
        <v>1.679591740934397e-06</v>
      </c>
      <c r="AG41" t="n">
        <v>13</v>
      </c>
      <c r="AH41" t="n">
        <v>347688.1419446752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6.6222</v>
      </c>
      <c r="E2" t="n">
        <v>15.1</v>
      </c>
      <c r="F2" t="n">
        <v>12.72</v>
      </c>
      <c r="G2" t="n">
        <v>14.67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50</v>
      </c>
      <c r="N2" t="n">
        <v>5.51</v>
      </c>
      <c r="O2" t="n">
        <v>6564.78</v>
      </c>
      <c r="P2" t="n">
        <v>70.52</v>
      </c>
      <c r="Q2" t="n">
        <v>194.65</v>
      </c>
      <c r="R2" t="n">
        <v>54.11</v>
      </c>
      <c r="S2" t="n">
        <v>17.82</v>
      </c>
      <c r="T2" t="n">
        <v>15759.42</v>
      </c>
      <c r="U2" t="n">
        <v>0.33</v>
      </c>
      <c r="V2" t="n">
        <v>0.71</v>
      </c>
      <c r="W2" t="n">
        <v>1.23</v>
      </c>
      <c r="X2" t="n">
        <v>1.03</v>
      </c>
      <c r="Y2" t="n">
        <v>0.5</v>
      </c>
      <c r="Z2" t="n">
        <v>10</v>
      </c>
      <c r="AA2" t="n">
        <v>208.5286060576425</v>
      </c>
      <c r="AB2" t="n">
        <v>285.3180384407564</v>
      </c>
      <c r="AC2" t="n">
        <v>258.0876852984365</v>
      </c>
      <c r="AD2" t="n">
        <v>208528.6060576426</v>
      </c>
      <c r="AE2" t="n">
        <v>285318.0384407564</v>
      </c>
      <c r="AF2" t="n">
        <v>1.896455742714223e-06</v>
      </c>
      <c r="AG2" t="n">
        <v>14</v>
      </c>
      <c r="AH2" t="n">
        <v>258087.6852984365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7.0372</v>
      </c>
      <c r="E3" t="n">
        <v>14.21</v>
      </c>
      <c r="F3" t="n">
        <v>12.16</v>
      </c>
      <c r="G3" t="n">
        <v>29.18</v>
      </c>
      <c r="H3" t="n">
        <v>0.66</v>
      </c>
      <c r="I3" t="n">
        <v>25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64.66</v>
      </c>
      <c r="Q3" t="n">
        <v>194.64</v>
      </c>
      <c r="R3" t="n">
        <v>37.11</v>
      </c>
      <c r="S3" t="n">
        <v>17.82</v>
      </c>
      <c r="T3" t="n">
        <v>7391.56</v>
      </c>
      <c r="U3" t="n">
        <v>0.48</v>
      </c>
      <c r="V3" t="n">
        <v>0.75</v>
      </c>
      <c r="W3" t="n">
        <v>1.17</v>
      </c>
      <c r="X3" t="n">
        <v>0.47</v>
      </c>
      <c r="Y3" t="n">
        <v>0.5</v>
      </c>
      <c r="Z3" t="n">
        <v>10</v>
      </c>
      <c r="AA3" t="n">
        <v>189.1380823981967</v>
      </c>
      <c r="AB3" t="n">
        <v>258.7870685203867</v>
      </c>
      <c r="AC3" t="n">
        <v>234.0887939108083</v>
      </c>
      <c r="AD3" t="n">
        <v>189138.0823981967</v>
      </c>
      <c r="AE3" t="n">
        <v>258787.0685203867</v>
      </c>
      <c r="AF3" t="n">
        <v>2.015302822721835e-06</v>
      </c>
      <c r="AG3" t="n">
        <v>13</v>
      </c>
      <c r="AH3" t="n">
        <v>234088.7939108083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7.174</v>
      </c>
      <c r="E4" t="n">
        <v>13.94</v>
      </c>
      <c r="F4" t="n">
        <v>12</v>
      </c>
      <c r="G4" t="n">
        <v>44.98</v>
      </c>
      <c r="H4" t="n">
        <v>0.97</v>
      </c>
      <c r="I4" t="n">
        <v>16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60.63</v>
      </c>
      <c r="Q4" t="n">
        <v>194.63</v>
      </c>
      <c r="R4" t="n">
        <v>32.22</v>
      </c>
      <c r="S4" t="n">
        <v>17.82</v>
      </c>
      <c r="T4" t="n">
        <v>4993.27</v>
      </c>
      <c r="U4" t="n">
        <v>0.55</v>
      </c>
      <c r="V4" t="n">
        <v>0.76</v>
      </c>
      <c r="W4" t="n">
        <v>1.16</v>
      </c>
      <c r="X4" t="n">
        <v>0.31</v>
      </c>
      <c r="Y4" t="n">
        <v>0.5</v>
      </c>
      <c r="Z4" t="n">
        <v>10</v>
      </c>
      <c r="AA4" t="n">
        <v>184.3429084765301</v>
      </c>
      <c r="AB4" t="n">
        <v>252.2261000126226</v>
      </c>
      <c r="AC4" t="n">
        <v>228.153995029046</v>
      </c>
      <c r="AD4" t="n">
        <v>184342.9084765301</v>
      </c>
      <c r="AE4" t="n">
        <v>252226.1000126226</v>
      </c>
      <c r="AF4" t="n">
        <v>2.05447940234844e-06</v>
      </c>
      <c r="AG4" t="n">
        <v>13</v>
      </c>
      <c r="AH4" t="n">
        <v>228153.995029046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7.2445</v>
      </c>
      <c r="E5" t="n">
        <v>13.8</v>
      </c>
      <c r="F5" t="n">
        <v>11.91</v>
      </c>
      <c r="G5" t="n">
        <v>59.55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6</v>
      </c>
      <c r="N5" t="n">
        <v>5.92</v>
      </c>
      <c r="O5" t="n">
        <v>6986.39</v>
      </c>
      <c r="P5" t="n">
        <v>57.58</v>
      </c>
      <c r="Q5" t="n">
        <v>194.65</v>
      </c>
      <c r="R5" t="n">
        <v>29.24</v>
      </c>
      <c r="S5" t="n">
        <v>17.82</v>
      </c>
      <c r="T5" t="n">
        <v>3523.42</v>
      </c>
      <c r="U5" t="n">
        <v>0.61</v>
      </c>
      <c r="V5" t="n">
        <v>0.76</v>
      </c>
      <c r="W5" t="n">
        <v>1.16</v>
      </c>
      <c r="X5" t="n">
        <v>0.22</v>
      </c>
      <c r="Y5" t="n">
        <v>0.5</v>
      </c>
      <c r="Z5" t="n">
        <v>10</v>
      </c>
      <c r="AA5" t="n">
        <v>172.4939938664818</v>
      </c>
      <c r="AB5" t="n">
        <v>236.0138923059429</v>
      </c>
      <c r="AC5" t="n">
        <v>213.4890576719102</v>
      </c>
      <c r="AD5" t="n">
        <v>172493.9938664818</v>
      </c>
      <c r="AE5" t="n">
        <v>236013.8923059429</v>
      </c>
      <c r="AF5" t="n">
        <v>2.074669087024432e-06</v>
      </c>
      <c r="AG5" t="n">
        <v>12</v>
      </c>
      <c r="AH5" t="n">
        <v>213489.0576719102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7.2534</v>
      </c>
      <c r="E6" t="n">
        <v>13.79</v>
      </c>
      <c r="F6" t="n">
        <v>11.9</v>
      </c>
      <c r="G6" t="n">
        <v>64.93000000000001</v>
      </c>
      <c r="H6" t="n">
        <v>1.55</v>
      </c>
      <c r="I6" t="n">
        <v>11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57.75</v>
      </c>
      <c r="Q6" t="n">
        <v>194.63</v>
      </c>
      <c r="R6" t="n">
        <v>28.77</v>
      </c>
      <c r="S6" t="n">
        <v>17.82</v>
      </c>
      <c r="T6" t="n">
        <v>3292.24</v>
      </c>
      <c r="U6" t="n">
        <v>0.62</v>
      </c>
      <c r="V6" t="n">
        <v>0.76</v>
      </c>
      <c r="W6" t="n">
        <v>1.17</v>
      </c>
      <c r="X6" t="n">
        <v>0.22</v>
      </c>
      <c r="Y6" t="n">
        <v>0.5</v>
      </c>
      <c r="Z6" t="n">
        <v>10</v>
      </c>
      <c r="AA6" t="n">
        <v>172.5202408026302</v>
      </c>
      <c r="AB6" t="n">
        <v>236.0498045219143</v>
      </c>
      <c r="AC6" t="n">
        <v>213.5215424763925</v>
      </c>
      <c r="AD6" t="n">
        <v>172520.2408026302</v>
      </c>
      <c r="AE6" t="n">
        <v>236049.8045219143</v>
      </c>
      <c r="AF6" t="n">
        <v>2.077217855728209e-06</v>
      </c>
      <c r="AG6" t="n">
        <v>12</v>
      </c>
      <c r="AH6" t="n">
        <v>213521.5424763925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5.2373</v>
      </c>
      <c r="E2" t="n">
        <v>19.09</v>
      </c>
      <c r="F2" t="n">
        <v>13.92</v>
      </c>
      <c r="G2" t="n">
        <v>7.59</v>
      </c>
      <c r="H2" t="n">
        <v>0.13</v>
      </c>
      <c r="I2" t="n">
        <v>110</v>
      </c>
      <c r="J2" t="n">
        <v>133.21</v>
      </c>
      <c r="K2" t="n">
        <v>46.47</v>
      </c>
      <c r="L2" t="n">
        <v>1</v>
      </c>
      <c r="M2" t="n">
        <v>108</v>
      </c>
      <c r="N2" t="n">
        <v>20.75</v>
      </c>
      <c r="O2" t="n">
        <v>16663.42</v>
      </c>
      <c r="P2" t="n">
        <v>151.87</v>
      </c>
      <c r="Q2" t="n">
        <v>194.68</v>
      </c>
      <c r="R2" t="n">
        <v>91.73</v>
      </c>
      <c r="S2" t="n">
        <v>17.82</v>
      </c>
      <c r="T2" t="n">
        <v>34278.53</v>
      </c>
      <c r="U2" t="n">
        <v>0.19</v>
      </c>
      <c r="V2" t="n">
        <v>0.65</v>
      </c>
      <c r="W2" t="n">
        <v>1.32</v>
      </c>
      <c r="X2" t="n">
        <v>2.23</v>
      </c>
      <c r="Y2" t="n">
        <v>0.5</v>
      </c>
      <c r="Z2" t="n">
        <v>10</v>
      </c>
      <c r="AA2" t="n">
        <v>388.277359200537</v>
      </c>
      <c r="AB2" t="n">
        <v>531.2582124463179</v>
      </c>
      <c r="AC2" t="n">
        <v>480.5556742760246</v>
      </c>
      <c r="AD2" t="n">
        <v>388277.359200537</v>
      </c>
      <c r="AE2" t="n">
        <v>531258.2124463179</v>
      </c>
      <c r="AF2" t="n">
        <v>1.302953306538726e-06</v>
      </c>
      <c r="AG2" t="n">
        <v>17</v>
      </c>
      <c r="AH2" t="n">
        <v>480555.6742760246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6.1441</v>
      </c>
      <c r="E3" t="n">
        <v>16.28</v>
      </c>
      <c r="F3" t="n">
        <v>12.71</v>
      </c>
      <c r="G3" t="n">
        <v>14.95</v>
      </c>
      <c r="H3" t="n">
        <v>0.26</v>
      </c>
      <c r="I3" t="n">
        <v>51</v>
      </c>
      <c r="J3" t="n">
        <v>134.55</v>
      </c>
      <c r="K3" t="n">
        <v>46.47</v>
      </c>
      <c r="L3" t="n">
        <v>2</v>
      </c>
      <c r="M3" t="n">
        <v>49</v>
      </c>
      <c r="N3" t="n">
        <v>21.09</v>
      </c>
      <c r="O3" t="n">
        <v>16828.84</v>
      </c>
      <c r="P3" t="n">
        <v>137.74</v>
      </c>
      <c r="Q3" t="n">
        <v>194.64</v>
      </c>
      <c r="R3" t="n">
        <v>53.86</v>
      </c>
      <c r="S3" t="n">
        <v>17.82</v>
      </c>
      <c r="T3" t="n">
        <v>15636.69</v>
      </c>
      <c r="U3" t="n">
        <v>0.33</v>
      </c>
      <c r="V3" t="n">
        <v>0.71</v>
      </c>
      <c r="W3" t="n">
        <v>1.23</v>
      </c>
      <c r="X3" t="n">
        <v>1.02</v>
      </c>
      <c r="Y3" t="n">
        <v>0.5</v>
      </c>
      <c r="Z3" t="n">
        <v>10</v>
      </c>
      <c r="AA3" t="n">
        <v>319.2122980658621</v>
      </c>
      <c r="AB3" t="n">
        <v>436.7603488664004</v>
      </c>
      <c r="AC3" t="n">
        <v>395.07655416759</v>
      </c>
      <c r="AD3" t="n">
        <v>319212.298065862</v>
      </c>
      <c r="AE3" t="n">
        <v>436760.3488664004</v>
      </c>
      <c r="AF3" t="n">
        <v>1.528550094648881e-06</v>
      </c>
      <c r="AG3" t="n">
        <v>15</v>
      </c>
      <c r="AH3" t="n">
        <v>395076.55416759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6.491</v>
      </c>
      <c r="E4" t="n">
        <v>15.41</v>
      </c>
      <c r="F4" t="n">
        <v>12.33</v>
      </c>
      <c r="G4" t="n">
        <v>22.41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132.81</v>
      </c>
      <c r="Q4" t="n">
        <v>194.63</v>
      </c>
      <c r="R4" t="n">
        <v>42.11</v>
      </c>
      <c r="S4" t="n">
        <v>17.82</v>
      </c>
      <c r="T4" t="n">
        <v>9853.620000000001</v>
      </c>
      <c r="U4" t="n">
        <v>0.42</v>
      </c>
      <c r="V4" t="n">
        <v>0.74</v>
      </c>
      <c r="W4" t="n">
        <v>1.19</v>
      </c>
      <c r="X4" t="n">
        <v>0.64</v>
      </c>
      <c r="Y4" t="n">
        <v>0.5</v>
      </c>
      <c r="Z4" t="n">
        <v>10</v>
      </c>
      <c r="AA4" t="n">
        <v>294.7964613104167</v>
      </c>
      <c r="AB4" t="n">
        <v>403.3535238669039</v>
      </c>
      <c r="AC4" t="n">
        <v>364.8580296592721</v>
      </c>
      <c r="AD4" t="n">
        <v>294796.4613104167</v>
      </c>
      <c r="AE4" t="n">
        <v>403353.5238669039</v>
      </c>
      <c r="AF4" t="n">
        <v>1.614853056487669e-06</v>
      </c>
      <c r="AG4" t="n">
        <v>14</v>
      </c>
      <c r="AH4" t="n">
        <v>364858.0296592721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6.6568</v>
      </c>
      <c r="E5" t="n">
        <v>15.02</v>
      </c>
      <c r="F5" t="n">
        <v>12.16</v>
      </c>
      <c r="G5" t="n">
        <v>29.19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130.17</v>
      </c>
      <c r="Q5" t="n">
        <v>194.65</v>
      </c>
      <c r="R5" t="n">
        <v>37.3</v>
      </c>
      <c r="S5" t="n">
        <v>17.82</v>
      </c>
      <c r="T5" t="n">
        <v>7488.51</v>
      </c>
      <c r="U5" t="n">
        <v>0.48</v>
      </c>
      <c r="V5" t="n">
        <v>0.75</v>
      </c>
      <c r="W5" t="n">
        <v>1.17</v>
      </c>
      <c r="X5" t="n">
        <v>0.47</v>
      </c>
      <c r="Y5" t="n">
        <v>0.5</v>
      </c>
      <c r="Z5" t="n">
        <v>10</v>
      </c>
      <c r="AA5" t="n">
        <v>288.200675347089</v>
      </c>
      <c r="AB5" t="n">
        <v>394.3288785263389</v>
      </c>
      <c r="AC5" t="n">
        <v>356.6946838038414</v>
      </c>
      <c r="AD5" t="n">
        <v>288200.675347089</v>
      </c>
      <c r="AE5" t="n">
        <v>394328.878526339</v>
      </c>
      <c r="AF5" t="n">
        <v>1.65610134438871e-06</v>
      </c>
      <c r="AG5" t="n">
        <v>14</v>
      </c>
      <c r="AH5" t="n">
        <v>356694.6838038414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6.7571</v>
      </c>
      <c r="E6" t="n">
        <v>14.8</v>
      </c>
      <c r="F6" t="n">
        <v>12.07</v>
      </c>
      <c r="G6" t="n">
        <v>36.22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128.49</v>
      </c>
      <c r="Q6" t="n">
        <v>194.64</v>
      </c>
      <c r="R6" t="n">
        <v>34.33</v>
      </c>
      <c r="S6" t="n">
        <v>17.82</v>
      </c>
      <c r="T6" t="n">
        <v>6027.6</v>
      </c>
      <c r="U6" t="n">
        <v>0.52</v>
      </c>
      <c r="V6" t="n">
        <v>0.75</v>
      </c>
      <c r="W6" t="n">
        <v>1.17</v>
      </c>
      <c r="X6" t="n">
        <v>0.39</v>
      </c>
      <c r="Y6" t="n">
        <v>0.5</v>
      </c>
      <c r="Z6" t="n">
        <v>10</v>
      </c>
      <c r="AA6" t="n">
        <v>274.4449167915487</v>
      </c>
      <c r="AB6" t="n">
        <v>375.5076428094113</v>
      </c>
      <c r="AC6" t="n">
        <v>339.6697204079671</v>
      </c>
      <c r="AD6" t="n">
        <v>274444.9167915487</v>
      </c>
      <c r="AE6" t="n">
        <v>375507.6428094113</v>
      </c>
      <c r="AF6" t="n">
        <v>1.68105431951823e-06</v>
      </c>
      <c r="AG6" t="n">
        <v>13</v>
      </c>
      <c r="AH6" t="n">
        <v>339669.7204079671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6.8259</v>
      </c>
      <c r="E7" t="n">
        <v>14.65</v>
      </c>
      <c r="F7" t="n">
        <v>12.01</v>
      </c>
      <c r="G7" t="n">
        <v>42.38</v>
      </c>
      <c r="H7" t="n">
        <v>0.76</v>
      </c>
      <c r="I7" t="n">
        <v>17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127.07</v>
      </c>
      <c r="Q7" t="n">
        <v>194.64</v>
      </c>
      <c r="R7" t="n">
        <v>32.41</v>
      </c>
      <c r="S7" t="n">
        <v>17.82</v>
      </c>
      <c r="T7" t="n">
        <v>5082.63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271.6576662205969</v>
      </c>
      <c r="AB7" t="n">
        <v>371.6940036134183</v>
      </c>
      <c r="AC7" t="n">
        <v>336.2200495843634</v>
      </c>
      <c r="AD7" t="n">
        <v>271657.6662205969</v>
      </c>
      <c r="AE7" t="n">
        <v>371694.0036134183</v>
      </c>
      <c r="AF7" t="n">
        <v>1.698170617513354e-06</v>
      </c>
      <c r="AG7" t="n">
        <v>13</v>
      </c>
      <c r="AH7" t="n">
        <v>336220.0495843634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6.8946</v>
      </c>
      <c r="E8" t="n">
        <v>14.5</v>
      </c>
      <c r="F8" t="n">
        <v>11.94</v>
      </c>
      <c r="G8" t="n">
        <v>51.18</v>
      </c>
      <c r="H8" t="n">
        <v>0.88</v>
      </c>
      <c r="I8" t="n">
        <v>14</v>
      </c>
      <c r="J8" t="n">
        <v>141.31</v>
      </c>
      <c r="K8" t="n">
        <v>46.47</v>
      </c>
      <c r="L8" t="n">
        <v>7</v>
      </c>
      <c r="M8" t="n">
        <v>12</v>
      </c>
      <c r="N8" t="n">
        <v>22.85</v>
      </c>
      <c r="O8" t="n">
        <v>17662.75</v>
      </c>
      <c r="P8" t="n">
        <v>125.35</v>
      </c>
      <c r="Q8" t="n">
        <v>194.63</v>
      </c>
      <c r="R8" t="n">
        <v>30.56</v>
      </c>
      <c r="S8" t="n">
        <v>17.82</v>
      </c>
      <c r="T8" t="n">
        <v>4174.1</v>
      </c>
      <c r="U8" t="n">
        <v>0.58</v>
      </c>
      <c r="V8" t="n">
        <v>0.76</v>
      </c>
      <c r="W8" t="n">
        <v>1.15</v>
      </c>
      <c r="X8" t="n">
        <v>0.26</v>
      </c>
      <c r="Y8" t="n">
        <v>0.5</v>
      </c>
      <c r="Z8" t="n">
        <v>10</v>
      </c>
      <c r="AA8" t="n">
        <v>268.6581267990904</v>
      </c>
      <c r="AB8" t="n">
        <v>367.5899014465733</v>
      </c>
      <c r="AC8" t="n">
        <v>332.5076371681786</v>
      </c>
      <c r="AD8" t="n">
        <v>268658.1267990904</v>
      </c>
      <c r="AE8" t="n">
        <v>367589.9014465733</v>
      </c>
      <c r="AF8" t="n">
        <v>1.715262037168369e-06</v>
      </c>
      <c r="AG8" t="n">
        <v>13</v>
      </c>
      <c r="AH8" t="n">
        <v>332507.6371681786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6.9136</v>
      </c>
      <c r="E9" t="n">
        <v>14.46</v>
      </c>
      <c r="F9" t="n">
        <v>11.93</v>
      </c>
      <c r="G9" t="n">
        <v>55.06</v>
      </c>
      <c r="H9" t="n">
        <v>0.99</v>
      </c>
      <c r="I9" t="n">
        <v>13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124.4</v>
      </c>
      <c r="Q9" t="n">
        <v>194.63</v>
      </c>
      <c r="R9" t="n">
        <v>29.98</v>
      </c>
      <c r="S9" t="n">
        <v>17.82</v>
      </c>
      <c r="T9" t="n">
        <v>3889.71</v>
      </c>
      <c r="U9" t="n">
        <v>0.59</v>
      </c>
      <c r="V9" t="n">
        <v>0.76</v>
      </c>
      <c r="W9" t="n">
        <v>1.16</v>
      </c>
      <c r="X9" t="n">
        <v>0.24</v>
      </c>
      <c r="Y9" t="n">
        <v>0.5</v>
      </c>
      <c r="Z9" t="n">
        <v>10</v>
      </c>
      <c r="AA9" t="n">
        <v>267.4966647338506</v>
      </c>
      <c r="AB9" t="n">
        <v>366.0007378088222</v>
      </c>
      <c r="AC9" t="n">
        <v>331.0701410776093</v>
      </c>
      <c r="AD9" t="n">
        <v>267496.6647338506</v>
      </c>
      <c r="AE9" t="n">
        <v>366000.7378088222</v>
      </c>
      <c r="AF9" t="n">
        <v>1.719988921789115e-06</v>
      </c>
      <c r="AG9" t="n">
        <v>13</v>
      </c>
      <c r="AH9" t="n">
        <v>331070.1410776093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6.9641</v>
      </c>
      <c r="E10" t="n">
        <v>14.36</v>
      </c>
      <c r="F10" t="n">
        <v>11.88</v>
      </c>
      <c r="G10" t="n">
        <v>64.8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9</v>
      </c>
      <c r="N10" t="n">
        <v>23.58</v>
      </c>
      <c r="O10" t="n">
        <v>17999.83</v>
      </c>
      <c r="P10" t="n">
        <v>122.98</v>
      </c>
      <c r="Q10" t="n">
        <v>194.63</v>
      </c>
      <c r="R10" t="n">
        <v>28.44</v>
      </c>
      <c r="S10" t="n">
        <v>17.82</v>
      </c>
      <c r="T10" t="n">
        <v>3125.76</v>
      </c>
      <c r="U10" t="n">
        <v>0.63</v>
      </c>
      <c r="V10" t="n">
        <v>0.76</v>
      </c>
      <c r="W10" t="n">
        <v>1.15</v>
      </c>
      <c r="X10" t="n">
        <v>0.19</v>
      </c>
      <c r="Y10" t="n">
        <v>0.5</v>
      </c>
      <c r="Z10" t="n">
        <v>10</v>
      </c>
      <c r="AA10" t="n">
        <v>265.2270767522284</v>
      </c>
      <c r="AB10" t="n">
        <v>362.8953874052116</v>
      </c>
      <c r="AC10" t="n">
        <v>328.2611609581325</v>
      </c>
      <c r="AD10" t="n">
        <v>265227.0767522284</v>
      </c>
      <c r="AE10" t="n">
        <v>362895.3874052116</v>
      </c>
      <c r="AF10" t="n">
        <v>1.732552483544258e-06</v>
      </c>
      <c r="AG10" t="n">
        <v>13</v>
      </c>
      <c r="AH10" t="n">
        <v>328261.1609581325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6.9839</v>
      </c>
      <c r="E11" t="n">
        <v>14.32</v>
      </c>
      <c r="F11" t="n">
        <v>11.87</v>
      </c>
      <c r="G11" t="n">
        <v>71.2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8</v>
      </c>
      <c r="N11" t="n">
        <v>23.95</v>
      </c>
      <c r="O11" t="n">
        <v>18169.15</v>
      </c>
      <c r="P11" t="n">
        <v>121.89</v>
      </c>
      <c r="Q11" t="n">
        <v>194.63</v>
      </c>
      <c r="R11" t="n">
        <v>28.01</v>
      </c>
      <c r="S11" t="n">
        <v>17.82</v>
      </c>
      <c r="T11" t="n">
        <v>2917.98</v>
      </c>
      <c r="U11" t="n">
        <v>0.64</v>
      </c>
      <c r="V11" t="n">
        <v>0.77</v>
      </c>
      <c r="W11" t="n">
        <v>1.15</v>
      </c>
      <c r="X11" t="n">
        <v>0.18</v>
      </c>
      <c r="Y11" t="n">
        <v>0.5</v>
      </c>
      <c r="Z11" t="n">
        <v>10</v>
      </c>
      <c r="AA11" t="n">
        <v>263.9620777734648</v>
      </c>
      <c r="AB11" t="n">
        <v>361.164559994651</v>
      </c>
      <c r="AC11" t="n">
        <v>326.6955212864044</v>
      </c>
      <c r="AD11" t="n">
        <v>263962.0777734648</v>
      </c>
      <c r="AE11" t="n">
        <v>361164.559994651</v>
      </c>
      <c r="AF11" t="n">
        <v>1.737478394885878e-06</v>
      </c>
      <c r="AG11" t="n">
        <v>13</v>
      </c>
      <c r="AH11" t="n">
        <v>326695.5212864043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7.0047</v>
      </c>
      <c r="E12" t="n">
        <v>14.28</v>
      </c>
      <c r="F12" t="n">
        <v>11.85</v>
      </c>
      <c r="G12" t="n">
        <v>79.01000000000001</v>
      </c>
      <c r="H12" t="n">
        <v>1.33</v>
      </c>
      <c r="I12" t="n">
        <v>9</v>
      </c>
      <c r="J12" t="n">
        <v>146.8</v>
      </c>
      <c r="K12" t="n">
        <v>46.47</v>
      </c>
      <c r="L12" t="n">
        <v>11</v>
      </c>
      <c r="M12" t="n">
        <v>7</v>
      </c>
      <c r="N12" t="n">
        <v>24.33</v>
      </c>
      <c r="O12" t="n">
        <v>18338.99</v>
      </c>
      <c r="P12" t="n">
        <v>121.1</v>
      </c>
      <c r="Q12" t="n">
        <v>194.63</v>
      </c>
      <c r="R12" t="n">
        <v>27.51</v>
      </c>
      <c r="S12" t="n">
        <v>17.82</v>
      </c>
      <c r="T12" t="n">
        <v>2671.87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262.8857639127999</v>
      </c>
      <c r="AB12" t="n">
        <v>359.691899886873</v>
      </c>
      <c r="AC12" t="n">
        <v>325.3634097924212</v>
      </c>
      <c r="AD12" t="n">
        <v>262885.7639127999</v>
      </c>
      <c r="AE12" t="n">
        <v>359691.899886873</v>
      </c>
      <c r="AF12" t="n">
        <v>1.742653089628589e-06</v>
      </c>
      <c r="AG12" t="n">
        <v>13</v>
      </c>
      <c r="AH12" t="n">
        <v>325363.4097924212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7.0032</v>
      </c>
      <c r="E13" t="n">
        <v>14.28</v>
      </c>
      <c r="F13" t="n">
        <v>11.85</v>
      </c>
      <c r="G13" t="n">
        <v>79.03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120.51</v>
      </c>
      <c r="Q13" t="n">
        <v>194.63</v>
      </c>
      <c r="R13" t="n">
        <v>27.64</v>
      </c>
      <c r="S13" t="n">
        <v>17.82</v>
      </c>
      <c r="T13" t="n">
        <v>2737.16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262.4557235310066</v>
      </c>
      <c r="AB13" t="n">
        <v>359.1034996644608</v>
      </c>
      <c r="AC13" t="n">
        <v>324.8311656614111</v>
      </c>
      <c r="AD13" t="n">
        <v>262455.7235310066</v>
      </c>
      <c r="AE13" t="n">
        <v>359103.4996644608</v>
      </c>
      <c r="AF13" t="n">
        <v>1.742279914526951e-06</v>
      </c>
      <c r="AG13" t="n">
        <v>13</v>
      </c>
      <c r="AH13" t="n">
        <v>324831.1656614111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7.028</v>
      </c>
      <c r="E14" t="n">
        <v>14.23</v>
      </c>
      <c r="F14" t="n">
        <v>11.83</v>
      </c>
      <c r="G14" t="n">
        <v>88.73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6</v>
      </c>
      <c r="N14" t="n">
        <v>25.1</v>
      </c>
      <c r="O14" t="n">
        <v>18680.25</v>
      </c>
      <c r="P14" t="n">
        <v>119</v>
      </c>
      <c r="Q14" t="n">
        <v>194.63</v>
      </c>
      <c r="R14" t="n">
        <v>26.84</v>
      </c>
      <c r="S14" t="n">
        <v>17.82</v>
      </c>
      <c r="T14" t="n">
        <v>2344.33</v>
      </c>
      <c r="U14" t="n">
        <v>0.66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260.7546224763411</v>
      </c>
      <c r="AB14" t="n">
        <v>356.7759781541855</v>
      </c>
      <c r="AC14" t="n">
        <v>322.7257795373795</v>
      </c>
      <c r="AD14" t="n">
        <v>260754.6224763411</v>
      </c>
      <c r="AE14" t="n">
        <v>356775.9781541855</v>
      </c>
      <c r="AF14" t="n">
        <v>1.748449742874031e-06</v>
      </c>
      <c r="AG14" t="n">
        <v>13</v>
      </c>
      <c r="AH14" t="n">
        <v>322725.7795373795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7.0585</v>
      </c>
      <c r="E15" t="n">
        <v>14.17</v>
      </c>
      <c r="F15" t="n">
        <v>11.8</v>
      </c>
      <c r="G15" t="n">
        <v>101.11</v>
      </c>
      <c r="H15" t="n">
        <v>1.64</v>
      </c>
      <c r="I15" t="n">
        <v>7</v>
      </c>
      <c r="J15" t="n">
        <v>150.95</v>
      </c>
      <c r="K15" t="n">
        <v>46.47</v>
      </c>
      <c r="L15" t="n">
        <v>14</v>
      </c>
      <c r="M15" t="n">
        <v>5</v>
      </c>
      <c r="N15" t="n">
        <v>25.49</v>
      </c>
      <c r="O15" t="n">
        <v>18851.69</v>
      </c>
      <c r="P15" t="n">
        <v>117.35</v>
      </c>
      <c r="Q15" t="n">
        <v>194.63</v>
      </c>
      <c r="R15" t="n">
        <v>25.84</v>
      </c>
      <c r="S15" t="n">
        <v>17.82</v>
      </c>
      <c r="T15" t="n">
        <v>1848.18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258.8210811206523</v>
      </c>
      <c r="AB15" t="n">
        <v>354.1304215695077</v>
      </c>
      <c r="AC15" t="n">
        <v>320.3327111600814</v>
      </c>
      <c r="AD15" t="n">
        <v>258821.0811206523</v>
      </c>
      <c r="AE15" t="n">
        <v>354130.4215695077</v>
      </c>
      <c r="AF15" t="n">
        <v>1.756037636607335e-06</v>
      </c>
      <c r="AG15" t="n">
        <v>13</v>
      </c>
      <c r="AH15" t="n">
        <v>320332.7111600814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7.054</v>
      </c>
      <c r="E16" t="n">
        <v>14.18</v>
      </c>
      <c r="F16" t="n">
        <v>11.81</v>
      </c>
      <c r="G16" t="n">
        <v>101.19</v>
      </c>
      <c r="H16" t="n">
        <v>1.74</v>
      </c>
      <c r="I16" t="n">
        <v>7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118.09</v>
      </c>
      <c r="Q16" t="n">
        <v>194.63</v>
      </c>
      <c r="R16" t="n">
        <v>26.2</v>
      </c>
      <c r="S16" t="n">
        <v>17.82</v>
      </c>
      <c r="T16" t="n">
        <v>2029.36</v>
      </c>
      <c r="U16" t="n">
        <v>0.68</v>
      </c>
      <c r="V16" t="n">
        <v>0.77</v>
      </c>
      <c r="W16" t="n">
        <v>1.15</v>
      </c>
      <c r="X16" t="n">
        <v>0.12</v>
      </c>
      <c r="Y16" t="n">
        <v>0.5</v>
      </c>
      <c r="Z16" t="n">
        <v>10</v>
      </c>
      <c r="AA16" t="n">
        <v>259.5064376452779</v>
      </c>
      <c r="AB16" t="n">
        <v>355.0681566022964</v>
      </c>
      <c r="AC16" t="n">
        <v>321.1809500774602</v>
      </c>
      <c r="AD16" t="n">
        <v>259506.4376452779</v>
      </c>
      <c r="AE16" t="n">
        <v>355068.1566022965</v>
      </c>
      <c r="AF16" t="n">
        <v>1.754918111302421e-06</v>
      </c>
      <c r="AG16" t="n">
        <v>13</v>
      </c>
      <c r="AH16" t="n">
        <v>321180.9500774602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7.0498</v>
      </c>
      <c r="E17" t="n">
        <v>14.18</v>
      </c>
      <c r="F17" t="n">
        <v>11.81</v>
      </c>
      <c r="G17" t="n">
        <v>101.26</v>
      </c>
      <c r="H17" t="n">
        <v>1.84</v>
      </c>
      <c r="I17" t="n">
        <v>7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116.71</v>
      </c>
      <c r="Q17" t="n">
        <v>194.63</v>
      </c>
      <c r="R17" t="n">
        <v>26.41</v>
      </c>
      <c r="S17" t="n">
        <v>17.82</v>
      </c>
      <c r="T17" t="n">
        <v>2131.98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258.5182358402509</v>
      </c>
      <c r="AB17" t="n">
        <v>353.7160552962718</v>
      </c>
      <c r="AC17" t="n">
        <v>319.9578914223964</v>
      </c>
      <c r="AD17" t="n">
        <v>258518.2358402509</v>
      </c>
      <c r="AE17" t="n">
        <v>353716.0552962718</v>
      </c>
      <c r="AF17" t="n">
        <v>1.753873221017835e-06</v>
      </c>
      <c r="AG17" t="n">
        <v>13</v>
      </c>
      <c r="AH17" t="n">
        <v>319957.8914223964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7.0777</v>
      </c>
      <c r="E18" t="n">
        <v>14.13</v>
      </c>
      <c r="F18" t="n">
        <v>11.79</v>
      </c>
      <c r="G18" t="n">
        <v>117.85</v>
      </c>
      <c r="H18" t="n">
        <v>1.94</v>
      </c>
      <c r="I18" t="n">
        <v>6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115.39</v>
      </c>
      <c r="Q18" t="n">
        <v>194.63</v>
      </c>
      <c r="R18" t="n">
        <v>25.4</v>
      </c>
      <c r="S18" t="n">
        <v>17.82</v>
      </c>
      <c r="T18" t="n">
        <v>1632.15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256.9327428587675</v>
      </c>
      <c r="AB18" t="n">
        <v>351.5467138518263</v>
      </c>
      <c r="AC18" t="n">
        <v>317.9955888808247</v>
      </c>
      <c r="AD18" t="n">
        <v>256932.7428587676</v>
      </c>
      <c r="AE18" t="n">
        <v>351546.7138518263</v>
      </c>
      <c r="AF18" t="n">
        <v>1.7608142779083e-06</v>
      </c>
      <c r="AG18" t="n">
        <v>13</v>
      </c>
      <c r="AH18" t="n">
        <v>317995.5888808247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7.0831</v>
      </c>
      <c r="E19" t="n">
        <v>14.12</v>
      </c>
      <c r="F19" t="n">
        <v>11.77</v>
      </c>
      <c r="G19" t="n">
        <v>117.74</v>
      </c>
      <c r="H19" t="n">
        <v>2.04</v>
      </c>
      <c r="I19" t="n">
        <v>6</v>
      </c>
      <c r="J19" t="n">
        <v>156.56</v>
      </c>
      <c r="K19" t="n">
        <v>46.47</v>
      </c>
      <c r="L19" t="n">
        <v>18</v>
      </c>
      <c r="M19" t="n">
        <v>4</v>
      </c>
      <c r="N19" t="n">
        <v>27.09</v>
      </c>
      <c r="O19" t="n">
        <v>19542.89</v>
      </c>
      <c r="P19" t="n">
        <v>115.13</v>
      </c>
      <c r="Q19" t="n">
        <v>194.63</v>
      </c>
      <c r="R19" t="n">
        <v>25.13</v>
      </c>
      <c r="S19" t="n">
        <v>17.82</v>
      </c>
      <c r="T19" t="n">
        <v>1497.07</v>
      </c>
      <c r="U19" t="n">
        <v>0.71</v>
      </c>
      <c r="V19" t="n">
        <v>0.77</v>
      </c>
      <c r="W19" t="n">
        <v>1.14</v>
      </c>
      <c r="X19" t="n">
        <v>0.09</v>
      </c>
      <c r="Y19" t="n">
        <v>0.5</v>
      </c>
      <c r="Z19" t="n">
        <v>10</v>
      </c>
      <c r="AA19" t="n">
        <v>256.5718240488379</v>
      </c>
      <c r="AB19" t="n">
        <v>351.0528888134667</v>
      </c>
      <c r="AC19" t="n">
        <v>317.5488938110382</v>
      </c>
      <c r="AD19" t="n">
        <v>256571.8240488379</v>
      </c>
      <c r="AE19" t="n">
        <v>351052.8888134667</v>
      </c>
      <c r="AF19" t="n">
        <v>1.762157708274196e-06</v>
      </c>
      <c r="AG19" t="n">
        <v>13</v>
      </c>
      <c r="AH19" t="n">
        <v>317548.8938110382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7.0787</v>
      </c>
      <c r="E20" t="n">
        <v>14.13</v>
      </c>
      <c r="F20" t="n">
        <v>11.78</v>
      </c>
      <c r="G20" t="n">
        <v>117.83</v>
      </c>
      <c r="H20" t="n">
        <v>2.13</v>
      </c>
      <c r="I20" t="n">
        <v>6</v>
      </c>
      <c r="J20" t="n">
        <v>157.97</v>
      </c>
      <c r="K20" t="n">
        <v>46.47</v>
      </c>
      <c r="L20" t="n">
        <v>19</v>
      </c>
      <c r="M20" t="n">
        <v>4</v>
      </c>
      <c r="N20" t="n">
        <v>27.5</v>
      </c>
      <c r="O20" t="n">
        <v>19717.08</v>
      </c>
      <c r="P20" t="n">
        <v>113.94</v>
      </c>
      <c r="Q20" t="n">
        <v>194.63</v>
      </c>
      <c r="R20" t="n">
        <v>25.39</v>
      </c>
      <c r="S20" t="n">
        <v>17.82</v>
      </c>
      <c r="T20" t="n">
        <v>1628.35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255.767829178423</v>
      </c>
      <c r="AB20" t="n">
        <v>349.9528275620153</v>
      </c>
      <c r="AC20" t="n">
        <v>316.5538208614793</v>
      </c>
      <c r="AD20" t="n">
        <v>255767.829178423</v>
      </c>
      <c r="AE20" t="n">
        <v>349952.8275620153</v>
      </c>
      <c r="AF20" t="n">
        <v>1.761063061309392e-06</v>
      </c>
      <c r="AG20" t="n">
        <v>13</v>
      </c>
      <c r="AH20" t="n">
        <v>316553.8208614793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7.1017</v>
      </c>
      <c r="E21" t="n">
        <v>14.08</v>
      </c>
      <c r="F21" t="n">
        <v>11.76</v>
      </c>
      <c r="G21" t="n">
        <v>141.18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111.59</v>
      </c>
      <c r="Q21" t="n">
        <v>194.63</v>
      </c>
      <c r="R21" t="n">
        <v>24.83</v>
      </c>
      <c r="S21" t="n">
        <v>17.82</v>
      </c>
      <c r="T21" t="n">
        <v>1350.8</v>
      </c>
      <c r="U21" t="n">
        <v>0.72</v>
      </c>
      <c r="V21" t="n">
        <v>0.77</v>
      </c>
      <c r="W21" t="n">
        <v>1.14</v>
      </c>
      <c r="X21" t="n">
        <v>0.08</v>
      </c>
      <c r="Y21" t="n">
        <v>0.5</v>
      </c>
      <c r="Z21" t="n">
        <v>10</v>
      </c>
      <c r="AA21" t="n">
        <v>253.4958915004397</v>
      </c>
      <c r="AB21" t="n">
        <v>346.8442622001835</v>
      </c>
      <c r="AC21" t="n">
        <v>313.7419326148809</v>
      </c>
      <c r="AD21" t="n">
        <v>253495.8915004397</v>
      </c>
      <c r="AE21" t="n">
        <v>346844.2622001835</v>
      </c>
      <c r="AF21" t="n">
        <v>1.766785079534506e-06</v>
      </c>
      <c r="AG21" t="n">
        <v>13</v>
      </c>
      <c r="AH21" t="n">
        <v>313741.9326148809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7.1003</v>
      </c>
      <c r="E22" t="n">
        <v>14.08</v>
      </c>
      <c r="F22" t="n">
        <v>11.77</v>
      </c>
      <c r="G22" t="n">
        <v>141.21</v>
      </c>
      <c r="H22" t="n">
        <v>2.31</v>
      </c>
      <c r="I22" t="n">
        <v>5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112.87</v>
      </c>
      <c r="Q22" t="n">
        <v>194.63</v>
      </c>
      <c r="R22" t="n">
        <v>25</v>
      </c>
      <c r="S22" t="n">
        <v>17.82</v>
      </c>
      <c r="T22" t="n">
        <v>1437.44</v>
      </c>
      <c r="U22" t="n">
        <v>0.71</v>
      </c>
      <c r="V22" t="n">
        <v>0.77</v>
      </c>
      <c r="W22" t="n">
        <v>1.14</v>
      </c>
      <c r="X22" t="n">
        <v>0.08</v>
      </c>
      <c r="Y22" t="n">
        <v>0.5</v>
      </c>
      <c r="Z22" t="n">
        <v>10</v>
      </c>
      <c r="AA22" t="n">
        <v>254.5334309254982</v>
      </c>
      <c r="AB22" t="n">
        <v>348.2638694145569</v>
      </c>
      <c r="AC22" t="n">
        <v>315.0260545091461</v>
      </c>
      <c r="AD22" t="n">
        <v>254533.4309254982</v>
      </c>
      <c r="AE22" t="n">
        <v>348263.8694145569</v>
      </c>
      <c r="AF22" t="n">
        <v>1.766436782772977e-06</v>
      </c>
      <c r="AG22" t="n">
        <v>13</v>
      </c>
      <c r="AH22" t="n">
        <v>315026.0545091461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7.0992</v>
      </c>
      <c r="E23" t="n">
        <v>14.09</v>
      </c>
      <c r="F23" t="n">
        <v>11.77</v>
      </c>
      <c r="G23" t="n">
        <v>141.24</v>
      </c>
      <c r="H23" t="n">
        <v>2.4</v>
      </c>
      <c r="I23" t="n">
        <v>5</v>
      </c>
      <c r="J23" t="n">
        <v>162.24</v>
      </c>
      <c r="K23" t="n">
        <v>46.47</v>
      </c>
      <c r="L23" t="n">
        <v>22</v>
      </c>
      <c r="M23" t="n">
        <v>3</v>
      </c>
      <c r="N23" t="n">
        <v>28.77</v>
      </c>
      <c r="O23" t="n">
        <v>20243.25</v>
      </c>
      <c r="P23" t="n">
        <v>112.15</v>
      </c>
      <c r="Q23" t="n">
        <v>194.64</v>
      </c>
      <c r="R23" t="n">
        <v>25.09</v>
      </c>
      <c r="S23" t="n">
        <v>17.82</v>
      </c>
      <c r="T23" t="n">
        <v>1484.84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254.000780281882</v>
      </c>
      <c r="AB23" t="n">
        <v>347.5350733050736</v>
      </c>
      <c r="AC23" t="n">
        <v>314.36681367748</v>
      </c>
      <c r="AD23" t="n">
        <v>254000.780281882</v>
      </c>
      <c r="AE23" t="n">
        <v>347535.0733050737</v>
      </c>
      <c r="AF23" t="n">
        <v>1.766163121031776e-06</v>
      </c>
      <c r="AG23" t="n">
        <v>13</v>
      </c>
      <c r="AH23" t="n">
        <v>314366.81367748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7.1065</v>
      </c>
      <c r="E24" t="n">
        <v>14.07</v>
      </c>
      <c r="F24" t="n">
        <v>11.76</v>
      </c>
      <c r="G24" t="n">
        <v>141.06</v>
      </c>
      <c r="H24" t="n">
        <v>2.49</v>
      </c>
      <c r="I24" t="n">
        <v>5</v>
      </c>
      <c r="J24" t="n">
        <v>163.67</v>
      </c>
      <c r="K24" t="n">
        <v>46.47</v>
      </c>
      <c r="L24" t="n">
        <v>23</v>
      </c>
      <c r="M24" t="n">
        <v>3</v>
      </c>
      <c r="N24" t="n">
        <v>29.2</v>
      </c>
      <c r="O24" t="n">
        <v>20419.76</v>
      </c>
      <c r="P24" t="n">
        <v>110</v>
      </c>
      <c r="Q24" t="n">
        <v>194.63</v>
      </c>
      <c r="R24" t="n">
        <v>24.57</v>
      </c>
      <c r="S24" t="n">
        <v>17.82</v>
      </c>
      <c r="T24" t="n">
        <v>1225.41</v>
      </c>
      <c r="U24" t="n">
        <v>0.73</v>
      </c>
      <c r="V24" t="n">
        <v>0.77</v>
      </c>
      <c r="W24" t="n">
        <v>1.14</v>
      </c>
      <c r="X24" t="n">
        <v>0.07000000000000001</v>
      </c>
      <c r="Y24" t="n">
        <v>0.5</v>
      </c>
      <c r="Z24" t="n">
        <v>10</v>
      </c>
      <c r="AA24" t="n">
        <v>252.1950046584465</v>
      </c>
      <c r="AB24" t="n">
        <v>345.0643314318924</v>
      </c>
      <c r="AC24" t="n">
        <v>312.1318759409664</v>
      </c>
      <c r="AD24" t="n">
        <v>252195.0046584465</v>
      </c>
      <c r="AE24" t="n">
        <v>345064.3314318924</v>
      </c>
      <c r="AF24" t="n">
        <v>1.767979239859747e-06</v>
      </c>
      <c r="AG24" t="n">
        <v>13</v>
      </c>
      <c r="AH24" t="n">
        <v>312131.8759409664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7.1019</v>
      </c>
      <c r="E25" t="n">
        <v>14.08</v>
      </c>
      <c r="F25" t="n">
        <v>11.76</v>
      </c>
      <c r="G25" t="n">
        <v>141.17</v>
      </c>
      <c r="H25" t="n">
        <v>2.58</v>
      </c>
      <c r="I25" t="n">
        <v>5</v>
      </c>
      <c r="J25" t="n">
        <v>165.1</v>
      </c>
      <c r="K25" t="n">
        <v>46.47</v>
      </c>
      <c r="L25" t="n">
        <v>24</v>
      </c>
      <c r="M25" t="n">
        <v>2</v>
      </c>
      <c r="N25" t="n">
        <v>29.64</v>
      </c>
      <c r="O25" t="n">
        <v>20596.86</v>
      </c>
      <c r="P25" t="n">
        <v>108.02</v>
      </c>
      <c r="Q25" t="n">
        <v>194.63</v>
      </c>
      <c r="R25" t="n">
        <v>24.76</v>
      </c>
      <c r="S25" t="n">
        <v>17.82</v>
      </c>
      <c r="T25" t="n">
        <v>1315.62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250.7568413387566</v>
      </c>
      <c r="AB25" t="n">
        <v>343.0965729306059</v>
      </c>
      <c r="AC25" t="n">
        <v>310.3519175492756</v>
      </c>
      <c r="AD25" t="n">
        <v>250756.8413387566</v>
      </c>
      <c r="AE25" t="n">
        <v>343096.5729306058</v>
      </c>
      <c r="AF25" t="n">
        <v>1.766834836214724e-06</v>
      </c>
      <c r="AG25" t="n">
        <v>13</v>
      </c>
      <c r="AH25" t="n">
        <v>310351.9175492756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7.0998</v>
      </c>
      <c r="E26" t="n">
        <v>14.08</v>
      </c>
      <c r="F26" t="n">
        <v>11.77</v>
      </c>
      <c r="G26" t="n">
        <v>141.22</v>
      </c>
      <c r="H26" t="n">
        <v>2.66</v>
      </c>
      <c r="I26" t="n">
        <v>5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107.9</v>
      </c>
      <c r="Q26" t="n">
        <v>194.63</v>
      </c>
      <c r="R26" t="n">
        <v>24.92</v>
      </c>
      <c r="S26" t="n">
        <v>17.82</v>
      </c>
      <c r="T26" t="n">
        <v>1397.1</v>
      </c>
      <c r="U26" t="n">
        <v>0.72</v>
      </c>
      <c r="V26" t="n">
        <v>0.77</v>
      </c>
      <c r="W26" t="n">
        <v>1.15</v>
      </c>
      <c r="X26" t="n">
        <v>0.08</v>
      </c>
      <c r="Y26" t="n">
        <v>0.5</v>
      </c>
      <c r="Z26" t="n">
        <v>10</v>
      </c>
      <c r="AA26" t="n">
        <v>250.7327119390432</v>
      </c>
      <c r="AB26" t="n">
        <v>343.063558021404</v>
      </c>
      <c r="AC26" t="n">
        <v>310.3220535366712</v>
      </c>
      <c r="AD26" t="n">
        <v>250732.7119390432</v>
      </c>
      <c r="AE26" t="n">
        <v>343063.558021404</v>
      </c>
      <c r="AF26" t="n">
        <v>1.766312391072431e-06</v>
      </c>
      <c r="AG26" t="n">
        <v>13</v>
      </c>
      <c r="AH26" t="n">
        <v>310322.0535366712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7.1006</v>
      </c>
      <c r="E27" t="n">
        <v>14.08</v>
      </c>
      <c r="F27" t="n">
        <v>11.77</v>
      </c>
      <c r="G27" t="n">
        <v>141.2</v>
      </c>
      <c r="H27" t="n">
        <v>2.74</v>
      </c>
      <c r="I27" t="n">
        <v>5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107.6</v>
      </c>
      <c r="Q27" t="n">
        <v>194.63</v>
      </c>
      <c r="R27" t="n">
        <v>24.84</v>
      </c>
      <c r="S27" t="n">
        <v>17.82</v>
      </c>
      <c r="T27" t="n">
        <v>1357.55</v>
      </c>
      <c r="U27" t="n">
        <v>0.72</v>
      </c>
      <c r="V27" t="n">
        <v>0.77</v>
      </c>
      <c r="W27" t="n">
        <v>1.15</v>
      </c>
      <c r="X27" t="n">
        <v>0.08</v>
      </c>
      <c r="Y27" t="n">
        <v>0.5</v>
      </c>
      <c r="Z27" t="n">
        <v>10</v>
      </c>
      <c r="AA27" t="n">
        <v>250.4892043392208</v>
      </c>
      <c r="AB27" t="n">
        <v>342.7303801805301</v>
      </c>
      <c r="AC27" t="n">
        <v>310.0206737213122</v>
      </c>
      <c r="AD27" t="n">
        <v>250489.2043392208</v>
      </c>
      <c r="AE27" t="n">
        <v>342730.3801805301</v>
      </c>
      <c r="AF27" t="n">
        <v>1.766511417793305e-06</v>
      </c>
      <c r="AG27" t="n">
        <v>13</v>
      </c>
      <c r="AH27" t="n">
        <v>310020.6737213122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7.102</v>
      </c>
      <c r="E28" t="n">
        <v>14.08</v>
      </c>
      <c r="F28" t="n">
        <v>11.76</v>
      </c>
      <c r="G28" t="n">
        <v>141.17</v>
      </c>
      <c r="H28" t="n">
        <v>2.82</v>
      </c>
      <c r="I28" t="n">
        <v>5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107.12</v>
      </c>
      <c r="Q28" t="n">
        <v>194.63</v>
      </c>
      <c r="R28" t="n">
        <v>24.74</v>
      </c>
      <c r="S28" t="n">
        <v>17.82</v>
      </c>
      <c r="T28" t="n">
        <v>1306.56</v>
      </c>
      <c r="U28" t="n">
        <v>0.72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250.0655117224719</v>
      </c>
      <c r="AB28" t="n">
        <v>342.1506652502955</v>
      </c>
      <c r="AC28" t="n">
        <v>309.496285970384</v>
      </c>
      <c r="AD28" t="n">
        <v>250065.5117224719</v>
      </c>
      <c r="AE28" t="n">
        <v>342150.6652502955</v>
      </c>
      <c r="AF28" t="n">
        <v>1.766859714554833e-06</v>
      </c>
      <c r="AG28" t="n">
        <v>13</v>
      </c>
      <c r="AH28" t="n">
        <v>309496.285970384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7.1265</v>
      </c>
      <c r="E29" t="n">
        <v>14.03</v>
      </c>
      <c r="F29" t="n">
        <v>11.74</v>
      </c>
      <c r="G29" t="n">
        <v>176.15</v>
      </c>
      <c r="H29" t="n">
        <v>2.9</v>
      </c>
      <c r="I29" t="n">
        <v>4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107.68</v>
      </c>
      <c r="Q29" t="n">
        <v>194.63</v>
      </c>
      <c r="R29" t="n">
        <v>24.11</v>
      </c>
      <c r="S29" t="n">
        <v>17.82</v>
      </c>
      <c r="T29" t="n">
        <v>996.25</v>
      </c>
      <c r="U29" t="n">
        <v>0.74</v>
      </c>
      <c r="V29" t="n">
        <v>0.77</v>
      </c>
      <c r="W29" t="n">
        <v>1.14</v>
      </c>
      <c r="X29" t="n">
        <v>0.06</v>
      </c>
      <c r="Y29" t="n">
        <v>0.5</v>
      </c>
      <c r="Z29" t="n">
        <v>10</v>
      </c>
      <c r="AA29" t="n">
        <v>250.0167874607945</v>
      </c>
      <c r="AB29" t="n">
        <v>342.0839985659057</v>
      </c>
      <c r="AC29" t="n">
        <v>309.435981860785</v>
      </c>
      <c r="AD29" t="n">
        <v>250016.7874607945</v>
      </c>
      <c r="AE29" t="n">
        <v>342083.9985659057</v>
      </c>
      <c r="AF29" t="n">
        <v>1.772954907881586e-06</v>
      </c>
      <c r="AG29" t="n">
        <v>13</v>
      </c>
      <c r="AH29" t="n">
        <v>309435.981860785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4.9711</v>
      </c>
      <c r="E2" t="n">
        <v>20.12</v>
      </c>
      <c r="F2" t="n">
        <v>14.14</v>
      </c>
      <c r="G2" t="n">
        <v>7.01</v>
      </c>
      <c r="H2" t="n">
        <v>0.12</v>
      </c>
      <c r="I2" t="n">
        <v>121</v>
      </c>
      <c r="J2" t="n">
        <v>150.44</v>
      </c>
      <c r="K2" t="n">
        <v>49.1</v>
      </c>
      <c r="L2" t="n">
        <v>1</v>
      </c>
      <c r="M2" t="n">
        <v>119</v>
      </c>
      <c r="N2" t="n">
        <v>25.34</v>
      </c>
      <c r="O2" t="n">
        <v>18787.76</v>
      </c>
      <c r="P2" t="n">
        <v>167.15</v>
      </c>
      <c r="Q2" t="n">
        <v>194.65</v>
      </c>
      <c r="R2" t="n">
        <v>99.25</v>
      </c>
      <c r="S2" t="n">
        <v>17.82</v>
      </c>
      <c r="T2" t="n">
        <v>37980.99</v>
      </c>
      <c r="U2" t="n">
        <v>0.18</v>
      </c>
      <c r="V2" t="n">
        <v>0.64</v>
      </c>
      <c r="W2" t="n">
        <v>1.32</v>
      </c>
      <c r="X2" t="n">
        <v>2.45</v>
      </c>
      <c r="Y2" t="n">
        <v>0.5</v>
      </c>
      <c r="Z2" t="n">
        <v>10</v>
      </c>
      <c r="AA2" t="n">
        <v>434.8613103219845</v>
      </c>
      <c r="AB2" t="n">
        <v>594.9964295095614</v>
      </c>
      <c r="AC2" t="n">
        <v>538.2108053599018</v>
      </c>
      <c r="AD2" t="n">
        <v>434861.3103219845</v>
      </c>
      <c r="AE2" t="n">
        <v>594996.4295095614</v>
      </c>
      <c r="AF2" t="n">
        <v>1.21174622960595e-06</v>
      </c>
      <c r="AG2" t="n">
        <v>18</v>
      </c>
      <c r="AH2" t="n">
        <v>538210.8053599017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5.9755</v>
      </c>
      <c r="E3" t="n">
        <v>16.74</v>
      </c>
      <c r="F3" t="n">
        <v>12.78</v>
      </c>
      <c r="G3" t="n">
        <v>13.94</v>
      </c>
      <c r="H3" t="n">
        <v>0.23</v>
      </c>
      <c r="I3" t="n">
        <v>55</v>
      </c>
      <c r="J3" t="n">
        <v>151.83</v>
      </c>
      <c r="K3" t="n">
        <v>49.1</v>
      </c>
      <c r="L3" t="n">
        <v>2</v>
      </c>
      <c r="M3" t="n">
        <v>53</v>
      </c>
      <c r="N3" t="n">
        <v>25.73</v>
      </c>
      <c r="O3" t="n">
        <v>18959.54</v>
      </c>
      <c r="P3" t="n">
        <v>150.26</v>
      </c>
      <c r="Q3" t="n">
        <v>194.63</v>
      </c>
      <c r="R3" t="n">
        <v>56.47</v>
      </c>
      <c r="S3" t="n">
        <v>17.82</v>
      </c>
      <c r="T3" t="n">
        <v>16923.7</v>
      </c>
      <c r="U3" t="n">
        <v>0.32</v>
      </c>
      <c r="V3" t="n">
        <v>0.71</v>
      </c>
      <c r="W3" t="n">
        <v>1.22</v>
      </c>
      <c r="X3" t="n">
        <v>1.09</v>
      </c>
      <c r="Y3" t="n">
        <v>0.5</v>
      </c>
      <c r="Z3" t="n">
        <v>10</v>
      </c>
      <c r="AA3" t="n">
        <v>341.3801512234855</v>
      </c>
      <c r="AB3" t="n">
        <v>467.09138353332</v>
      </c>
      <c r="AC3" t="n">
        <v>422.5128374557734</v>
      </c>
      <c r="AD3" t="n">
        <v>341380.1512234855</v>
      </c>
      <c r="AE3" t="n">
        <v>467091.38353332</v>
      </c>
      <c r="AF3" t="n">
        <v>1.456576933678734e-06</v>
      </c>
      <c r="AG3" t="n">
        <v>15</v>
      </c>
      <c r="AH3" t="n">
        <v>422512.8374557734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6.3381</v>
      </c>
      <c r="E4" t="n">
        <v>15.78</v>
      </c>
      <c r="F4" t="n">
        <v>12.4</v>
      </c>
      <c r="G4" t="n">
        <v>20.67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145.21</v>
      </c>
      <c r="Q4" t="n">
        <v>194.65</v>
      </c>
      <c r="R4" t="n">
        <v>44.48</v>
      </c>
      <c r="S4" t="n">
        <v>17.82</v>
      </c>
      <c r="T4" t="n">
        <v>11023.84</v>
      </c>
      <c r="U4" t="n">
        <v>0.4</v>
      </c>
      <c r="V4" t="n">
        <v>0.73</v>
      </c>
      <c r="W4" t="n">
        <v>1.2</v>
      </c>
      <c r="X4" t="n">
        <v>0.71</v>
      </c>
      <c r="Y4" t="n">
        <v>0.5</v>
      </c>
      <c r="Z4" t="n">
        <v>10</v>
      </c>
      <c r="AA4" t="n">
        <v>314.7155565092073</v>
      </c>
      <c r="AB4" t="n">
        <v>430.6077086863489</v>
      </c>
      <c r="AC4" t="n">
        <v>389.5111133310379</v>
      </c>
      <c r="AD4" t="n">
        <v>314715.5565092072</v>
      </c>
      <c r="AE4" t="n">
        <v>430607.7086863489</v>
      </c>
      <c r="AF4" t="n">
        <v>1.544963645443759e-06</v>
      </c>
      <c r="AG4" t="n">
        <v>14</v>
      </c>
      <c r="AH4" t="n">
        <v>389511.1133310379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6.5375</v>
      </c>
      <c r="E5" t="n">
        <v>15.3</v>
      </c>
      <c r="F5" t="n">
        <v>12.2</v>
      </c>
      <c r="G5" t="n">
        <v>27.1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142.03</v>
      </c>
      <c r="Q5" t="n">
        <v>194.63</v>
      </c>
      <c r="R5" t="n">
        <v>38.36</v>
      </c>
      <c r="S5" t="n">
        <v>17.82</v>
      </c>
      <c r="T5" t="n">
        <v>8009.36</v>
      </c>
      <c r="U5" t="n">
        <v>0.46</v>
      </c>
      <c r="V5" t="n">
        <v>0.74</v>
      </c>
      <c r="W5" t="n">
        <v>1.17</v>
      </c>
      <c r="X5" t="n">
        <v>0.51</v>
      </c>
      <c r="Y5" t="n">
        <v>0.5</v>
      </c>
      <c r="Z5" t="n">
        <v>10</v>
      </c>
      <c r="AA5" t="n">
        <v>306.0809229820167</v>
      </c>
      <c r="AB5" t="n">
        <v>418.7934221613006</v>
      </c>
      <c r="AC5" t="n">
        <v>378.8243657304849</v>
      </c>
      <c r="AD5" t="n">
        <v>306080.9229820167</v>
      </c>
      <c r="AE5" t="n">
        <v>418793.4221613006</v>
      </c>
      <c r="AF5" t="n">
        <v>1.593569024169479e-06</v>
      </c>
      <c r="AG5" t="n">
        <v>14</v>
      </c>
      <c r="AH5" t="n">
        <v>378824.3657304849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6.6432</v>
      </c>
      <c r="E6" t="n">
        <v>15.05</v>
      </c>
      <c r="F6" t="n">
        <v>12.1</v>
      </c>
      <c r="G6" t="n">
        <v>33.01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140.28</v>
      </c>
      <c r="Q6" t="n">
        <v>194.63</v>
      </c>
      <c r="R6" t="n">
        <v>35.32</v>
      </c>
      <c r="S6" t="n">
        <v>17.82</v>
      </c>
      <c r="T6" t="n">
        <v>6513.81</v>
      </c>
      <c r="U6" t="n">
        <v>0.5</v>
      </c>
      <c r="V6" t="n">
        <v>0.75</v>
      </c>
      <c r="W6" t="n">
        <v>1.17</v>
      </c>
      <c r="X6" t="n">
        <v>0.42</v>
      </c>
      <c r="Y6" t="n">
        <v>0.5</v>
      </c>
      <c r="Z6" t="n">
        <v>10</v>
      </c>
      <c r="AA6" t="n">
        <v>301.6832421537794</v>
      </c>
      <c r="AB6" t="n">
        <v>412.7763212401207</v>
      </c>
      <c r="AC6" t="n">
        <v>373.3815284761682</v>
      </c>
      <c r="AD6" t="n">
        <v>301683.2421537794</v>
      </c>
      <c r="AE6" t="n">
        <v>412776.3212401207</v>
      </c>
      <c r="AF6" t="n">
        <v>1.619334262541137e-06</v>
      </c>
      <c r="AG6" t="n">
        <v>14</v>
      </c>
      <c r="AH6" t="n">
        <v>373381.5284761682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6.742</v>
      </c>
      <c r="E7" t="n">
        <v>14.83</v>
      </c>
      <c r="F7" t="n">
        <v>12.01</v>
      </c>
      <c r="G7" t="n">
        <v>40.02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138.62</v>
      </c>
      <c r="Q7" t="n">
        <v>194.63</v>
      </c>
      <c r="R7" t="n">
        <v>32.39</v>
      </c>
      <c r="S7" t="n">
        <v>17.82</v>
      </c>
      <c r="T7" t="n">
        <v>5066.14</v>
      </c>
      <c r="U7" t="n">
        <v>0.55</v>
      </c>
      <c r="V7" t="n">
        <v>0.76</v>
      </c>
      <c r="W7" t="n">
        <v>1.16</v>
      </c>
      <c r="X7" t="n">
        <v>0.32</v>
      </c>
      <c r="Y7" t="n">
        <v>0.5</v>
      </c>
      <c r="Z7" t="n">
        <v>10</v>
      </c>
      <c r="AA7" t="n">
        <v>287.6028681563947</v>
      </c>
      <c r="AB7" t="n">
        <v>393.5109323546391</v>
      </c>
      <c r="AC7" t="n">
        <v>355.9548012667739</v>
      </c>
      <c r="AD7" t="n">
        <v>287602.8681563947</v>
      </c>
      <c r="AE7" t="n">
        <v>393510.9323546391</v>
      </c>
      <c r="AF7" t="n">
        <v>1.643417569552678e-06</v>
      </c>
      <c r="AG7" t="n">
        <v>13</v>
      </c>
      <c r="AH7" t="n">
        <v>355954.801266774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6.7714</v>
      </c>
      <c r="E8" t="n">
        <v>14.77</v>
      </c>
      <c r="F8" t="n">
        <v>12</v>
      </c>
      <c r="G8" t="n">
        <v>45.01</v>
      </c>
      <c r="H8" t="n">
        <v>0.78</v>
      </c>
      <c r="I8" t="n">
        <v>16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137.85</v>
      </c>
      <c r="Q8" t="n">
        <v>194.64</v>
      </c>
      <c r="R8" t="n">
        <v>32.29</v>
      </c>
      <c r="S8" t="n">
        <v>17.82</v>
      </c>
      <c r="T8" t="n">
        <v>5025.72</v>
      </c>
      <c r="U8" t="n">
        <v>0.55</v>
      </c>
      <c r="V8" t="n">
        <v>0.76</v>
      </c>
      <c r="W8" t="n">
        <v>1.16</v>
      </c>
      <c r="X8" t="n">
        <v>0.32</v>
      </c>
      <c r="Y8" t="n">
        <v>0.5</v>
      </c>
      <c r="Z8" t="n">
        <v>10</v>
      </c>
      <c r="AA8" t="n">
        <v>286.2753010184679</v>
      </c>
      <c r="AB8" t="n">
        <v>391.6944964283991</v>
      </c>
      <c r="AC8" t="n">
        <v>354.3117234359504</v>
      </c>
      <c r="AD8" t="n">
        <v>286275.3010184679</v>
      </c>
      <c r="AE8" t="n">
        <v>391694.4964283991</v>
      </c>
      <c r="AF8" t="n">
        <v>1.650584059695788e-06</v>
      </c>
      <c r="AG8" t="n">
        <v>13</v>
      </c>
      <c r="AH8" t="n">
        <v>354311.7234359504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6.8253</v>
      </c>
      <c r="E9" t="n">
        <v>14.65</v>
      </c>
      <c r="F9" t="n">
        <v>11.95</v>
      </c>
      <c r="G9" t="n">
        <v>51.2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12</v>
      </c>
      <c r="N9" t="n">
        <v>28.19</v>
      </c>
      <c r="O9" t="n">
        <v>20001.93</v>
      </c>
      <c r="P9" t="n">
        <v>136.59</v>
      </c>
      <c r="Q9" t="n">
        <v>194.63</v>
      </c>
      <c r="R9" t="n">
        <v>30.48</v>
      </c>
      <c r="S9" t="n">
        <v>17.82</v>
      </c>
      <c r="T9" t="n">
        <v>4131.07</v>
      </c>
      <c r="U9" t="n">
        <v>0.58</v>
      </c>
      <c r="V9" t="n">
        <v>0.76</v>
      </c>
      <c r="W9" t="n">
        <v>1.16</v>
      </c>
      <c r="X9" t="n">
        <v>0.26</v>
      </c>
      <c r="Y9" t="n">
        <v>0.5</v>
      </c>
      <c r="Z9" t="n">
        <v>10</v>
      </c>
      <c r="AA9" t="n">
        <v>283.8797665274903</v>
      </c>
      <c r="AB9" t="n">
        <v>388.4168204543206</v>
      </c>
      <c r="AC9" t="n">
        <v>351.3468642565908</v>
      </c>
      <c r="AD9" t="n">
        <v>283879.7665274903</v>
      </c>
      <c r="AE9" t="n">
        <v>388416.8204543206</v>
      </c>
      <c r="AF9" t="n">
        <v>1.663722624958156e-06</v>
      </c>
      <c r="AG9" t="n">
        <v>13</v>
      </c>
      <c r="AH9" t="n">
        <v>351346.8642565908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6.8681</v>
      </c>
      <c r="E10" t="n">
        <v>14.56</v>
      </c>
      <c r="F10" t="n">
        <v>11.92</v>
      </c>
      <c r="G10" t="n">
        <v>59.58</v>
      </c>
      <c r="H10" t="n">
        <v>0.99</v>
      </c>
      <c r="I10" t="n">
        <v>12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135.72</v>
      </c>
      <c r="Q10" t="n">
        <v>194.63</v>
      </c>
      <c r="R10" t="n">
        <v>29.62</v>
      </c>
      <c r="S10" t="n">
        <v>17.82</v>
      </c>
      <c r="T10" t="n">
        <v>3712.19</v>
      </c>
      <c r="U10" t="n">
        <v>0.6</v>
      </c>
      <c r="V10" t="n">
        <v>0.76</v>
      </c>
      <c r="W10" t="n">
        <v>1.16</v>
      </c>
      <c r="X10" t="n">
        <v>0.23</v>
      </c>
      <c r="Y10" t="n">
        <v>0.5</v>
      </c>
      <c r="Z10" t="n">
        <v>10</v>
      </c>
      <c r="AA10" t="n">
        <v>282.1419546372513</v>
      </c>
      <c r="AB10" t="n">
        <v>386.0390695592459</v>
      </c>
      <c r="AC10" t="n">
        <v>349.1960425697477</v>
      </c>
      <c r="AD10" t="n">
        <v>282141.9546372513</v>
      </c>
      <c r="AE10" t="n">
        <v>386039.0695592459</v>
      </c>
      <c r="AF10" t="n">
        <v>1.674155474554249e-06</v>
      </c>
      <c r="AG10" t="n">
        <v>13</v>
      </c>
      <c r="AH10" t="n">
        <v>349196.0425697477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6.9009</v>
      </c>
      <c r="E11" t="n">
        <v>14.49</v>
      </c>
      <c r="F11" t="n">
        <v>11.88</v>
      </c>
      <c r="G11" t="n">
        <v>64.79000000000001</v>
      </c>
      <c r="H11" t="n">
        <v>1.09</v>
      </c>
      <c r="I11" t="n">
        <v>11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134.34</v>
      </c>
      <c r="Q11" t="n">
        <v>194.63</v>
      </c>
      <c r="R11" t="n">
        <v>28.36</v>
      </c>
      <c r="S11" t="n">
        <v>17.82</v>
      </c>
      <c r="T11" t="n">
        <v>3086.16</v>
      </c>
      <c r="U11" t="n">
        <v>0.63</v>
      </c>
      <c r="V11" t="n">
        <v>0.76</v>
      </c>
      <c r="W11" t="n">
        <v>1.15</v>
      </c>
      <c r="X11" t="n">
        <v>0.19</v>
      </c>
      <c r="Y11" t="n">
        <v>0.5</v>
      </c>
      <c r="Z11" t="n">
        <v>10</v>
      </c>
      <c r="AA11" t="n">
        <v>280.202631300219</v>
      </c>
      <c r="AB11" t="n">
        <v>383.385601812611</v>
      </c>
      <c r="AC11" t="n">
        <v>346.7958180606863</v>
      </c>
      <c r="AD11" t="n">
        <v>280202.631300219</v>
      </c>
      <c r="AE11" t="n">
        <v>383385.601812611</v>
      </c>
      <c r="AF11" t="n">
        <v>1.682150742469011e-06</v>
      </c>
      <c r="AG11" t="n">
        <v>13</v>
      </c>
      <c r="AH11" t="n">
        <v>346795.8180606863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6.9192</v>
      </c>
      <c r="E12" t="n">
        <v>14.45</v>
      </c>
      <c r="F12" t="n">
        <v>11.87</v>
      </c>
      <c r="G12" t="n">
        <v>71.22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8</v>
      </c>
      <c r="N12" t="n">
        <v>29.47</v>
      </c>
      <c r="O12" t="n">
        <v>20530.82</v>
      </c>
      <c r="P12" t="n">
        <v>133.42</v>
      </c>
      <c r="Q12" t="n">
        <v>194.63</v>
      </c>
      <c r="R12" t="n">
        <v>28.05</v>
      </c>
      <c r="S12" t="n">
        <v>17.82</v>
      </c>
      <c r="T12" t="n">
        <v>2937.32</v>
      </c>
      <c r="U12" t="n">
        <v>0.64</v>
      </c>
      <c r="V12" t="n">
        <v>0.76</v>
      </c>
      <c r="W12" t="n">
        <v>1.16</v>
      </c>
      <c r="X12" t="n">
        <v>0.18</v>
      </c>
      <c r="Y12" t="n">
        <v>0.5</v>
      </c>
      <c r="Z12" t="n">
        <v>10</v>
      </c>
      <c r="AA12" t="n">
        <v>279.0536832316946</v>
      </c>
      <c r="AB12" t="n">
        <v>381.8135603772445</v>
      </c>
      <c r="AC12" t="n">
        <v>345.3738100535371</v>
      </c>
      <c r="AD12" t="n">
        <v>279053.6832316946</v>
      </c>
      <c r="AE12" t="n">
        <v>381813.5603772445</v>
      </c>
      <c r="AF12" t="n">
        <v>1.686611516945845e-06</v>
      </c>
      <c r="AG12" t="n">
        <v>13</v>
      </c>
      <c r="AH12" t="n">
        <v>345373.8100535371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6.9451</v>
      </c>
      <c r="E13" t="n">
        <v>14.4</v>
      </c>
      <c r="F13" t="n">
        <v>11.85</v>
      </c>
      <c r="G13" t="n">
        <v>78.98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132.59</v>
      </c>
      <c r="Q13" t="n">
        <v>194.63</v>
      </c>
      <c r="R13" t="n">
        <v>27.35</v>
      </c>
      <c r="S13" t="n">
        <v>17.82</v>
      </c>
      <c r="T13" t="n">
        <v>2595.36</v>
      </c>
      <c r="U13" t="n">
        <v>0.65</v>
      </c>
      <c r="V13" t="n">
        <v>0.77</v>
      </c>
      <c r="W13" t="n">
        <v>1.15</v>
      </c>
      <c r="X13" t="n">
        <v>0.16</v>
      </c>
      <c r="Y13" t="n">
        <v>0.5</v>
      </c>
      <c r="Z13" t="n">
        <v>10</v>
      </c>
      <c r="AA13" t="n">
        <v>277.7874530108222</v>
      </c>
      <c r="AB13" t="n">
        <v>380.081048326912</v>
      </c>
      <c r="AC13" t="n">
        <v>343.8066465216925</v>
      </c>
      <c r="AD13" t="n">
        <v>277787.4530108222</v>
      </c>
      <c r="AE13" t="n">
        <v>380081.048326912</v>
      </c>
      <c r="AF13" t="n">
        <v>1.69292485350049e-06</v>
      </c>
      <c r="AG13" t="n">
        <v>13</v>
      </c>
      <c r="AH13" t="n">
        <v>343806.6465216925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6.9432</v>
      </c>
      <c r="E14" t="n">
        <v>14.4</v>
      </c>
      <c r="F14" t="n">
        <v>11.85</v>
      </c>
      <c r="G14" t="n">
        <v>79.01000000000001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132.43</v>
      </c>
      <c r="Q14" t="n">
        <v>194.63</v>
      </c>
      <c r="R14" t="n">
        <v>27.68</v>
      </c>
      <c r="S14" t="n">
        <v>17.82</v>
      </c>
      <c r="T14" t="n">
        <v>2758.82</v>
      </c>
      <c r="U14" t="n">
        <v>0.64</v>
      </c>
      <c r="V14" t="n">
        <v>0.77</v>
      </c>
      <c r="W14" t="n">
        <v>1.15</v>
      </c>
      <c r="X14" t="n">
        <v>0.16</v>
      </c>
      <c r="Y14" t="n">
        <v>0.5</v>
      </c>
      <c r="Z14" t="n">
        <v>10</v>
      </c>
      <c r="AA14" t="n">
        <v>277.701778817647</v>
      </c>
      <c r="AB14" t="n">
        <v>379.9638251161311</v>
      </c>
      <c r="AC14" t="n">
        <v>343.7006109296246</v>
      </c>
      <c r="AD14" t="n">
        <v>277701.778817647</v>
      </c>
      <c r="AE14" t="n">
        <v>379963.8251161311</v>
      </c>
      <c r="AF14" t="n">
        <v>1.692461712981037e-06</v>
      </c>
      <c r="AG14" t="n">
        <v>13</v>
      </c>
      <c r="AH14" t="n">
        <v>343700.6109296246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6.9767</v>
      </c>
      <c r="E15" t="n">
        <v>14.33</v>
      </c>
      <c r="F15" t="n">
        <v>11.81</v>
      </c>
      <c r="G15" t="n">
        <v>88.59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130.96</v>
      </c>
      <c r="Q15" t="n">
        <v>194.63</v>
      </c>
      <c r="R15" t="n">
        <v>26.43</v>
      </c>
      <c r="S15" t="n">
        <v>17.82</v>
      </c>
      <c r="T15" t="n">
        <v>2138.31</v>
      </c>
      <c r="U15" t="n">
        <v>0.67</v>
      </c>
      <c r="V15" t="n">
        <v>0.77</v>
      </c>
      <c r="W15" t="n">
        <v>1.14</v>
      </c>
      <c r="X15" t="n">
        <v>0.13</v>
      </c>
      <c r="Y15" t="n">
        <v>0.5</v>
      </c>
      <c r="Z15" t="n">
        <v>10</v>
      </c>
      <c r="AA15" t="n">
        <v>275.7196400277459</v>
      </c>
      <c r="AB15" t="n">
        <v>377.2517753779965</v>
      </c>
      <c r="AC15" t="n">
        <v>341.2473954121119</v>
      </c>
      <c r="AD15" t="n">
        <v>275719.6400277459</v>
      </c>
      <c r="AE15" t="n">
        <v>377251.7753779965</v>
      </c>
      <c r="AF15" t="n">
        <v>1.700627611613493e-06</v>
      </c>
      <c r="AG15" t="n">
        <v>13</v>
      </c>
      <c r="AH15" t="n">
        <v>341247.3954121119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6.9724</v>
      </c>
      <c r="E16" t="n">
        <v>14.34</v>
      </c>
      <c r="F16" t="n">
        <v>11.82</v>
      </c>
      <c r="G16" t="n">
        <v>88.66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130.37</v>
      </c>
      <c r="Q16" t="n">
        <v>194.63</v>
      </c>
      <c r="R16" t="n">
        <v>26.63</v>
      </c>
      <c r="S16" t="n">
        <v>17.82</v>
      </c>
      <c r="T16" t="n">
        <v>2236.66</v>
      </c>
      <c r="U16" t="n">
        <v>0.67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275.3821234976728</v>
      </c>
      <c r="AB16" t="n">
        <v>376.7899703713721</v>
      </c>
      <c r="AC16" t="n">
        <v>340.8296644271724</v>
      </c>
      <c r="AD16" t="n">
        <v>275382.1234976727</v>
      </c>
      <c r="AE16" t="n">
        <v>376789.9703713721</v>
      </c>
      <c r="AF16" t="n">
        <v>1.699579451490521e-06</v>
      </c>
      <c r="AG16" t="n">
        <v>13</v>
      </c>
      <c r="AH16" t="n">
        <v>340829.6644271724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6.9972</v>
      </c>
      <c r="E17" t="n">
        <v>14.29</v>
      </c>
      <c r="F17" t="n">
        <v>11.8</v>
      </c>
      <c r="G17" t="n">
        <v>101.15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129.86</v>
      </c>
      <c r="Q17" t="n">
        <v>194.63</v>
      </c>
      <c r="R17" t="n">
        <v>26.05</v>
      </c>
      <c r="S17" t="n">
        <v>17.82</v>
      </c>
      <c r="T17" t="n">
        <v>1953.35</v>
      </c>
      <c r="U17" t="n">
        <v>0.68</v>
      </c>
      <c r="V17" t="n">
        <v>0.77</v>
      </c>
      <c r="W17" t="n">
        <v>1.14</v>
      </c>
      <c r="X17" t="n">
        <v>0.11</v>
      </c>
      <c r="Y17" t="n">
        <v>0.5</v>
      </c>
      <c r="Z17" t="n">
        <v>10</v>
      </c>
      <c r="AA17" t="n">
        <v>274.4102329373283</v>
      </c>
      <c r="AB17" t="n">
        <v>375.4601868299234</v>
      </c>
      <c r="AC17" t="n">
        <v>339.6267935605566</v>
      </c>
      <c r="AD17" t="n">
        <v>274410.2329373283</v>
      </c>
      <c r="AE17" t="n">
        <v>375460.1868299234</v>
      </c>
      <c r="AF17" t="n">
        <v>1.705624654060219e-06</v>
      </c>
      <c r="AG17" t="n">
        <v>13</v>
      </c>
      <c r="AH17" t="n">
        <v>339626.7935605566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6.9934</v>
      </c>
      <c r="E18" t="n">
        <v>14.3</v>
      </c>
      <c r="F18" t="n">
        <v>11.81</v>
      </c>
      <c r="G18" t="n">
        <v>101.22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129.64</v>
      </c>
      <c r="Q18" t="n">
        <v>194.63</v>
      </c>
      <c r="R18" t="n">
        <v>26.19</v>
      </c>
      <c r="S18" t="n">
        <v>17.82</v>
      </c>
      <c r="T18" t="n">
        <v>2024.27</v>
      </c>
      <c r="U18" t="n">
        <v>0.68</v>
      </c>
      <c r="V18" t="n">
        <v>0.77</v>
      </c>
      <c r="W18" t="n">
        <v>1.15</v>
      </c>
      <c r="X18" t="n">
        <v>0.12</v>
      </c>
      <c r="Y18" t="n">
        <v>0.5</v>
      </c>
      <c r="Z18" t="n">
        <v>10</v>
      </c>
      <c r="AA18" t="n">
        <v>274.3507036319718</v>
      </c>
      <c r="AB18" t="n">
        <v>375.3787362080871</v>
      </c>
      <c r="AC18" t="n">
        <v>339.5531164717517</v>
      </c>
      <c r="AD18" t="n">
        <v>274350.7036319718</v>
      </c>
      <c r="AE18" t="n">
        <v>375378.7362080871</v>
      </c>
      <c r="AF18" t="n">
        <v>1.704698373021314e-06</v>
      </c>
      <c r="AG18" t="n">
        <v>13</v>
      </c>
      <c r="AH18" t="n">
        <v>339553.1164717517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6.9953</v>
      </c>
      <c r="E19" t="n">
        <v>14.3</v>
      </c>
      <c r="F19" t="n">
        <v>11.8</v>
      </c>
      <c r="G19" t="n">
        <v>101.19</v>
      </c>
      <c r="H19" t="n">
        <v>1.83</v>
      </c>
      <c r="I19" t="n">
        <v>7</v>
      </c>
      <c r="J19" t="n">
        <v>174.75</v>
      </c>
      <c r="K19" t="n">
        <v>49.1</v>
      </c>
      <c r="L19" t="n">
        <v>18</v>
      </c>
      <c r="M19" t="n">
        <v>5</v>
      </c>
      <c r="N19" t="n">
        <v>32.65</v>
      </c>
      <c r="O19" t="n">
        <v>21786.02</v>
      </c>
      <c r="P19" t="n">
        <v>128.22</v>
      </c>
      <c r="Q19" t="n">
        <v>194.63</v>
      </c>
      <c r="R19" t="n">
        <v>26.08</v>
      </c>
      <c r="S19" t="n">
        <v>17.82</v>
      </c>
      <c r="T19" t="n">
        <v>1969.94</v>
      </c>
      <c r="U19" t="n">
        <v>0.68</v>
      </c>
      <c r="V19" t="n">
        <v>0.77</v>
      </c>
      <c r="W19" t="n">
        <v>1.15</v>
      </c>
      <c r="X19" t="n">
        <v>0.12</v>
      </c>
      <c r="Y19" t="n">
        <v>0.5</v>
      </c>
      <c r="Z19" t="n">
        <v>10</v>
      </c>
      <c r="AA19" t="n">
        <v>273.172920962818</v>
      </c>
      <c r="AB19" t="n">
        <v>373.7672420000465</v>
      </c>
      <c r="AC19" t="n">
        <v>338.0954210091802</v>
      </c>
      <c r="AD19" t="n">
        <v>273172.920962818</v>
      </c>
      <c r="AE19" t="n">
        <v>373767.2420000465</v>
      </c>
      <c r="AF19" t="n">
        <v>1.705161513540766e-06</v>
      </c>
      <c r="AG19" t="n">
        <v>13</v>
      </c>
      <c r="AH19" t="n">
        <v>338095.4210091802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7.0218</v>
      </c>
      <c r="E20" t="n">
        <v>14.24</v>
      </c>
      <c r="F20" t="n">
        <v>11.78</v>
      </c>
      <c r="G20" t="n">
        <v>117.82</v>
      </c>
      <c r="H20" t="n">
        <v>1.91</v>
      </c>
      <c r="I20" t="n">
        <v>6</v>
      </c>
      <c r="J20" t="n">
        <v>176.22</v>
      </c>
      <c r="K20" t="n">
        <v>49.1</v>
      </c>
      <c r="L20" t="n">
        <v>19</v>
      </c>
      <c r="M20" t="n">
        <v>4</v>
      </c>
      <c r="N20" t="n">
        <v>33.13</v>
      </c>
      <c r="O20" t="n">
        <v>21967.84</v>
      </c>
      <c r="P20" t="n">
        <v>127.56</v>
      </c>
      <c r="Q20" t="n">
        <v>194.63</v>
      </c>
      <c r="R20" t="n">
        <v>25.39</v>
      </c>
      <c r="S20" t="n">
        <v>17.82</v>
      </c>
      <c r="T20" t="n">
        <v>1626.86</v>
      </c>
      <c r="U20" t="n">
        <v>0.7</v>
      </c>
      <c r="V20" t="n">
        <v>0.77</v>
      </c>
      <c r="W20" t="n">
        <v>1.15</v>
      </c>
      <c r="X20" t="n">
        <v>0.1</v>
      </c>
      <c r="Y20" t="n">
        <v>0.5</v>
      </c>
      <c r="Z20" t="n">
        <v>10</v>
      </c>
      <c r="AA20" t="n">
        <v>272.0619528532804</v>
      </c>
      <c r="AB20" t="n">
        <v>372.2471664201234</v>
      </c>
      <c r="AC20" t="n">
        <v>336.7204193091654</v>
      </c>
      <c r="AD20" t="n">
        <v>272061.9528532805</v>
      </c>
      <c r="AE20" t="n">
        <v>372247.1664201234</v>
      </c>
      <c r="AF20" t="n">
        <v>1.711621104996291e-06</v>
      </c>
      <c r="AG20" t="n">
        <v>13</v>
      </c>
      <c r="AH20" t="n">
        <v>336720.4193091654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7.0245</v>
      </c>
      <c r="E21" t="n">
        <v>14.24</v>
      </c>
      <c r="F21" t="n">
        <v>11.78</v>
      </c>
      <c r="G21" t="n">
        <v>117.76</v>
      </c>
      <c r="H21" t="n">
        <v>2</v>
      </c>
      <c r="I21" t="n">
        <v>6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127.49</v>
      </c>
      <c r="Q21" t="n">
        <v>194.63</v>
      </c>
      <c r="R21" t="n">
        <v>25.14</v>
      </c>
      <c r="S21" t="n">
        <v>17.82</v>
      </c>
      <c r="T21" t="n">
        <v>1505.29</v>
      </c>
      <c r="U21" t="n">
        <v>0.71</v>
      </c>
      <c r="V21" t="n">
        <v>0.77</v>
      </c>
      <c r="W21" t="n">
        <v>1.15</v>
      </c>
      <c r="X21" t="n">
        <v>0.09</v>
      </c>
      <c r="Y21" t="n">
        <v>0.5</v>
      </c>
      <c r="Z21" t="n">
        <v>10</v>
      </c>
      <c r="AA21" t="n">
        <v>271.9541173813587</v>
      </c>
      <c r="AB21" t="n">
        <v>372.0996211700748</v>
      </c>
      <c r="AC21" t="n">
        <v>336.5869555707005</v>
      </c>
      <c r="AD21" t="n">
        <v>271954.1173813587</v>
      </c>
      <c r="AE21" t="n">
        <v>372099.6211700748</v>
      </c>
      <c r="AF21" t="n">
        <v>1.71227925205025e-06</v>
      </c>
      <c r="AG21" t="n">
        <v>13</v>
      </c>
      <c r="AH21" t="n">
        <v>336586.9555707005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7.0222</v>
      </c>
      <c r="E22" t="n">
        <v>14.24</v>
      </c>
      <c r="F22" t="n">
        <v>11.78</v>
      </c>
      <c r="G22" t="n">
        <v>117.81</v>
      </c>
      <c r="H22" t="n">
        <v>2.08</v>
      </c>
      <c r="I22" t="n">
        <v>6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126.64</v>
      </c>
      <c r="Q22" t="n">
        <v>194.65</v>
      </c>
      <c r="R22" t="n">
        <v>25.41</v>
      </c>
      <c r="S22" t="n">
        <v>17.82</v>
      </c>
      <c r="T22" t="n">
        <v>1637.29</v>
      </c>
      <c r="U22" t="n">
        <v>0.7</v>
      </c>
      <c r="V22" t="n">
        <v>0.77</v>
      </c>
      <c r="W22" t="n">
        <v>1.14</v>
      </c>
      <c r="X22" t="n">
        <v>0.09</v>
      </c>
      <c r="Y22" t="n">
        <v>0.5</v>
      </c>
      <c r="Z22" t="n">
        <v>10</v>
      </c>
      <c r="AA22" t="n">
        <v>271.3410409543263</v>
      </c>
      <c r="AB22" t="n">
        <v>371.2607829555861</v>
      </c>
      <c r="AC22" t="n">
        <v>335.8281748980858</v>
      </c>
      <c r="AD22" t="n">
        <v>271341.0409543263</v>
      </c>
      <c r="AE22" t="n">
        <v>371260.7829555861</v>
      </c>
      <c r="AF22" t="n">
        <v>1.711718608263544e-06</v>
      </c>
      <c r="AG22" t="n">
        <v>13</v>
      </c>
      <c r="AH22" t="n">
        <v>335828.1748980858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7.0184</v>
      </c>
      <c r="E23" t="n">
        <v>14.25</v>
      </c>
      <c r="F23" t="n">
        <v>11.79</v>
      </c>
      <c r="G23" t="n">
        <v>117.89</v>
      </c>
      <c r="H23" t="n">
        <v>2.16</v>
      </c>
      <c r="I23" t="n">
        <v>6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125.29</v>
      </c>
      <c r="Q23" t="n">
        <v>194.63</v>
      </c>
      <c r="R23" t="n">
        <v>25.65</v>
      </c>
      <c r="S23" t="n">
        <v>17.82</v>
      </c>
      <c r="T23" t="n">
        <v>1756.22</v>
      </c>
      <c r="U23" t="n">
        <v>0.6899999999999999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270.4038774477895</v>
      </c>
      <c r="AB23" t="n">
        <v>369.9785145012065</v>
      </c>
      <c r="AC23" t="n">
        <v>334.6682843453169</v>
      </c>
      <c r="AD23" t="n">
        <v>270403.8774477895</v>
      </c>
      <c r="AE23" t="n">
        <v>369978.5145012065</v>
      </c>
      <c r="AF23" t="n">
        <v>1.710792327224638e-06</v>
      </c>
      <c r="AG23" t="n">
        <v>13</v>
      </c>
      <c r="AH23" t="n">
        <v>334668.2843453169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7.0432</v>
      </c>
      <c r="E24" t="n">
        <v>14.2</v>
      </c>
      <c r="F24" t="n">
        <v>11.77</v>
      </c>
      <c r="G24" t="n">
        <v>141.23</v>
      </c>
      <c r="H24" t="n">
        <v>2.24</v>
      </c>
      <c r="I24" t="n">
        <v>5</v>
      </c>
      <c r="J24" t="n">
        <v>182.17</v>
      </c>
      <c r="K24" t="n">
        <v>49.1</v>
      </c>
      <c r="L24" t="n">
        <v>23</v>
      </c>
      <c r="M24" t="n">
        <v>3</v>
      </c>
      <c r="N24" t="n">
        <v>35.08</v>
      </c>
      <c r="O24" t="n">
        <v>22701.78</v>
      </c>
      <c r="P24" t="n">
        <v>125.22</v>
      </c>
      <c r="Q24" t="n">
        <v>194.63</v>
      </c>
      <c r="R24" t="n">
        <v>25.02</v>
      </c>
      <c r="S24" t="n">
        <v>17.82</v>
      </c>
      <c r="T24" t="n">
        <v>1450.14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269.7958313384439</v>
      </c>
      <c r="AB24" t="n">
        <v>369.1465589892986</v>
      </c>
      <c r="AC24" t="n">
        <v>333.9157294998087</v>
      </c>
      <c r="AD24" t="n">
        <v>269795.8313384439</v>
      </c>
      <c r="AE24" t="n">
        <v>369146.5589892986</v>
      </c>
      <c r="AF24" t="n">
        <v>1.716837529794337e-06</v>
      </c>
      <c r="AG24" t="n">
        <v>13</v>
      </c>
      <c r="AH24" t="n">
        <v>333915.7294998087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7.0453</v>
      </c>
      <c r="E25" t="n">
        <v>14.19</v>
      </c>
      <c r="F25" t="n">
        <v>11.76</v>
      </c>
      <c r="G25" t="n">
        <v>141.18</v>
      </c>
      <c r="H25" t="n">
        <v>2.32</v>
      </c>
      <c r="I25" t="n">
        <v>5</v>
      </c>
      <c r="J25" t="n">
        <v>183.67</v>
      </c>
      <c r="K25" t="n">
        <v>49.1</v>
      </c>
      <c r="L25" t="n">
        <v>24</v>
      </c>
      <c r="M25" t="n">
        <v>3</v>
      </c>
      <c r="N25" t="n">
        <v>35.58</v>
      </c>
      <c r="O25" t="n">
        <v>22886.92</v>
      </c>
      <c r="P25" t="n">
        <v>125.19</v>
      </c>
      <c r="Q25" t="n">
        <v>194.63</v>
      </c>
      <c r="R25" t="n">
        <v>24.87</v>
      </c>
      <c r="S25" t="n">
        <v>17.82</v>
      </c>
      <c r="T25" t="n">
        <v>1371.16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269.6974102572385</v>
      </c>
      <c r="AB25" t="n">
        <v>369.0118949239618</v>
      </c>
      <c r="AC25" t="n">
        <v>333.7939175838654</v>
      </c>
      <c r="AD25" t="n">
        <v>269697.4102572385</v>
      </c>
      <c r="AE25" t="n">
        <v>369011.8949239618</v>
      </c>
      <c r="AF25" t="n">
        <v>1.717349421947416e-06</v>
      </c>
      <c r="AG25" t="n">
        <v>13</v>
      </c>
      <c r="AH25" t="n">
        <v>333793.9175838655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7.0442</v>
      </c>
      <c r="E26" t="n">
        <v>14.2</v>
      </c>
      <c r="F26" t="n">
        <v>11.77</v>
      </c>
      <c r="G26" t="n">
        <v>141.2</v>
      </c>
      <c r="H26" t="n">
        <v>2.4</v>
      </c>
      <c r="I26" t="n">
        <v>5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124.7</v>
      </c>
      <c r="Q26" t="n">
        <v>194.63</v>
      </c>
      <c r="R26" t="n">
        <v>24.96</v>
      </c>
      <c r="S26" t="n">
        <v>17.82</v>
      </c>
      <c r="T26" t="n">
        <v>1417.71</v>
      </c>
      <c r="U26" t="n">
        <v>0.71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269.3746314191645</v>
      </c>
      <c r="AB26" t="n">
        <v>368.5702546777116</v>
      </c>
      <c r="AC26" t="n">
        <v>333.3944268628714</v>
      </c>
      <c r="AD26" t="n">
        <v>269374.6314191645</v>
      </c>
      <c r="AE26" t="n">
        <v>368570.2546777116</v>
      </c>
      <c r="AF26" t="n">
        <v>1.71708128796247e-06</v>
      </c>
      <c r="AG26" t="n">
        <v>13</v>
      </c>
      <c r="AH26" t="n">
        <v>333394.4268628714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7.0498</v>
      </c>
      <c r="E27" t="n">
        <v>14.18</v>
      </c>
      <c r="F27" t="n">
        <v>11.76</v>
      </c>
      <c r="G27" t="n">
        <v>141.07</v>
      </c>
      <c r="H27" t="n">
        <v>2.47</v>
      </c>
      <c r="I27" t="n">
        <v>5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122.8</v>
      </c>
      <c r="Q27" t="n">
        <v>194.63</v>
      </c>
      <c r="R27" t="n">
        <v>24.59</v>
      </c>
      <c r="S27" t="n">
        <v>17.82</v>
      </c>
      <c r="T27" t="n">
        <v>1234.08</v>
      </c>
      <c r="U27" t="n">
        <v>0.72</v>
      </c>
      <c r="V27" t="n">
        <v>0.77</v>
      </c>
      <c r="W27" t="n">
        <v>1.14</v>
      </c>
      <c r="X27" t="n">
        <v>0.07000000000000001</v>
      </c>
      <c r="Y27" t="n">
        <v>0.5</v>
      </c>
      <c r="Z27" t="n">
        <v>10</v>
      </c>
      <c r="AA27" t="n">
        <v>267.7649825068444</v>
      </c>
      <c r="AB27" t="n">
        <v>366.3678620231772</v>
      </c>
      <c r="AC27" t="n">
        <v>331.4022274722082</v>
      </c>
      <c r="AD27" t="n">
        <v>267764.9825068444</v>
      </c>
      <c r="AE27" t="n">
        <v>366367.8620231771</v>
      </c>
      <c r="AF27" t="n">
        <v>1.718446333704015e-06</v>
      </c>
      <c r="AG27" t="n">
        <v>13</v>
      </c>
      <c r="AH27" t="n">
        <v>331402.2274722082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7.0474</v>
      </c>
      <c r="E28" t="n">
        <v>14.19</v>
      </c>
      <c r="F28" t="n">
        <v>11.76</v>
      </c>
      <c r="G28" t="n">
        <v>141.13</v>
      </c>
      <c r="H28" t="n">
        <v>2.55</v>
      </c>
      <c r="I28" t="n">
        <v>5</v>
      </c>
      <c r="J28" t="n">
        <v>188.21</v>
      </c>
      <c r="K28" t="n">
        <v>49.1</v>
      </c>
      <c r="L28" t="n">
        <v>27</v>
      </c>
      <c r="M28" t="n">
        <v>3</v>
      </c>
      <c r="N28" t="n">
        <v>37.11</v>
      </c>
      <c r="O28" t="n">
        <v>23446.45</v>
      </c>
      <c r="P28" t="n">
        <v>121.29</v>
      </c>
      <c r="Q28" t="n">
        <v>194.63</v>
      </c>
      <c r="R28" t="n">
        <v>24.69</v>
      </c>
      <c r="S28" t="n">
        <v>17.82</v>
      </c>
      <c r="T28" t="n">
        <v>1285.21</v>
      </c>
      <c r="U28" t="n">
        <v>0.72</v>
      </c>
      <c r="V28" t="n">
        <v>0.77</v>
      </c>
      <c r="W28" t="n">
        <v>1.14</v>
      </c>
      <c r="X28" t="n">
        <v>0.07000000000000001</v>
      </c>
      <c r="Y28" t="n">
        <v>0.5</v>
      </c>
      <c r="Z28" t="n">
        <v>10</v>
      </c>
      <c r="AA28" t="n">
        <v>266.6450012040183</v>
      </c>
      <c r="AB28" t="n">
        <v>364.8354541945626</v>
      </c>
      <c r="AC28" t="n">
        <v>330.0160704960088</v>
      </c>
      <c r="AD28" t="n">
        <v>266645.0012040184</v>
      </c>
      <c r="AE28" t="n">
        <v>364835.4541945626</v>
      </c>
      <c r="AF28" t="n">
        <v>1.717861314100495e-06</v>
      </c>
      <c r="AG28" t="n">
        <v>13</v>
      </c>
      <c r="AH28" t="n">
        <v>330016.0704960087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7.0449</v>
      </c>
      <c r="E29" t="n">
        <v>14.19</v>
      </c>
      <c r="F29" t="n">
        <v>11.77</v>
      </c>
      <c r="G29" t="n">
        <v>141.19</v>
      </c>
      <c r="H29" t="n">
        <v>2.62</v>
      </c>
      <c r="I29" t="n">
        <v>5</v>
      </c>
      <c r="J29" t="n">
        <v>189.73</v>
      </c>
      <c r="K29" t="n">
        <v>49.1</v>
      </c>
      <c r="L29" t="n">
        <v>28</v>
      </c>
      <c r="M29" t="n">
        <v>3</v>
      </c>
      <c r="N29" t="n">
        <v>37.64</v>
      </c>
      <c r="O29" t="n">
        <v>23634.36</v>
      </c>
      <c r="P29" t="n">
        <v>119.94</v>
      </c>
      <c r="Q29" t="n">
        <v>194.63</v>
      </c>
      <c r="R29" t="n">
        <v>24.8</v>
      </c>
      <c r="S29" t="n">
        <v>17.82</v>
      </c>
      <c r="T29" t="n">
        <v>1335.92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265.6840940729455</v>
      </c>
      <c r="AB29" t="n">
        <v>363.520698665598</v>
      </c>
      <c r="AC29" t="n">
        <v>328.8267933894575</v>
      </c>
      <c r="AD29" t="n">
        <v>265684.0940729455</v>
      </c>
      <c r="AE29" t="n">
        <v>363520.698665598</v>
      </c>
      <c r="AF29" t="n">
        <v>1.717251918680163e-06</v>
      </c>
      <c r="AG29" t="n">
        <v>13</v>
      </c>
      <c r="AH29" t="n">
        <v>328826.7933894575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7.0709</v>
      </c>
      <c r="E30" t="n">
        <v>14.14</v>
      </c>
      <c r="F30" t="n">
        <v>11.74</v>
      </c>
      <c r="G30" t="n">
        <v>176.16</v>
      </c>
      <c r="H30" t="n">
        <v>2.69</v>
      </c>
      <c r="I30" t="n">
        <v>4</v>
      </c>
      <c r="J30" t="n">
        <v>191.26</v>
      </c>
      <c r="K30" t="n">
        <v>49.1</v>
      </c>
      <c r="L30" t="n">
        <v>29</v>
      </c>
      <c r="M30" t="n">
        <v>2</v>
      </c>
      <c r="N30" t="n">
        <v>38.17</v>
      </c>
      <c r="O30" t="n">
        <v>23822.99</v>
      </c>
      <c r="P30" t="n">
        <v>119.14</v>
      </c>
      <c r="Q30" t="n">
        <v>194.63</v>
      </c>
      <c r="R30" t="n">
        <v>24.19</v>
      </c>
      <c r="S30" t="n">
        <v>17.82</v>
      </c>
      <c r="T30" t="n">
        <v>1039.01</v>
      </c>
      <c r="U30" t="n">
        <v>0.74</v>
      </c>
      <c r="V30" t="n">
        <v>0.77</v>
      </c>
      <c r="W30" t="n">
        <v>1.14</v>
      </c>
      <c r="X30" t="n">
        <v>0.06</v>
      </c>
      <c r="Y30" t="n">
        <v>0.5</v>
      </c>
      <c r="Z30" t="n">
        <v>10</v>
      </c>
      <c r="AA30" t="n">
        <v>264.476340537992</v>
      </c>
      <c r="AB30" t="n">
        <v>361.868196996749</v>
      </c>
      <c r="AC30" t="n">
        <v>327.3320041605829</v>
      </c>
      <c r="AD30" t="n">
        <v>264476.340537992</v>
      </c>
      <c r="AE30" t="n">
        <v>361868.196996749</v>
      </c>
      <c r="AF30" t="n">
        <v>1.723589631051621e-06</v>
      </c>
      <c r="AG30" t="n">
        <v>13</v>
      </c>
      <c r="AH30" t="n">
        <v>327332.0041605829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7.0702</v>
      </c>
      <c r="E31" t="n">
        <v>14.14</v>
      </c>
      <c r="F31" t="n">
        <v>11.75</v>
      </c>
      <c r="G31" t="n">
        <v>176.18</v>
      </c>
      <c r="H31" t="n">
        <v>2.76</v>
      </c>
      <c r="I31" t="n">
        <v>4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119.91</v>
      </c>
      <c r="Q31" t="n">
        <v>194.63</v>
      </c>
      <c r="R31" t="n">
        <v>24.22</v>
      </c>
      <c r="S31" t="n">
        <v>17.82</v>
      </c>
      <c r="T31" t="n">
        <v>1052.24</v>
      </c>
      <c r="U31" t="n">
        <v>0.74</v>
      </c>
      <c r="V31" t="n">
        <v>0.77</v>
      </c>
      <c r="W31" t="n">
        <v>1.14</v>
      </c>
      <c r="X31" t="n">
        <v>0.06</v>
      </c>
      <c r="Y31" t="n">
        <v>0.5</v>
      </c>
      <c r="Z31" t="n">
        <v>10</v>
      </c>
      <c r="AA31" t="n">
        <v>265.116301856796</v>
      </c>
      <c r="AB31" t="n">
        <v>362.7438203062375</v>
      </c>
      <c r="AC31" t="n">
        <v>328.1240592103588</v>
      </c>
      <c r="AD31" t="n">
        <v>265116.301856796</v>
      </c>
      <c r="AE31" t="n">
        <v>362743.8203062375</v>
      </c>
      <c r="AF31" t="n">
        <v>1.723419000333928e-06</v>
      </c>
      <c r="AG31" t="n">
        <v>13</v>
      </c>
      <c r="AH31" t="n">
        <v>328124.0592103588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7.0717</v>
      </c>
      <c r="E32" t="n">
        <v>14.14</v>
      </c>
      <c r="F32" t="n">
        <v>11.74</v>
      </c>
      <c r="G32" t="n">
        <v>176.13</v>
      </c>
      <c r="H32" t="n">
        <v>2.83</v>
      </c>
      <c r="I32" t="n">
        <v>4</v>
      </c>
      <c r="J32" t="n">
        <v>194.34</v>
      </c>
      <c r="K32" t="n">
        <v>49.1</v>
      </c>
      <c r="L32" t="n">
        <v>31</v>
      </c>
      <c r="M32" t="n">
        <v>1</v>
      </c>
      <c r="N32" t="n">
        <v>39.24</v>
      </c>
      <c r="O32" t="n">
        <v>24202.42</v>
      </c>
      <c r="P32" t="n">
        <v>120.58</v>
      </c>
      <c r="Q32" t="n">
        <v>194.63</v>
      </c>
      <c r="R32" t="n">
        <v>24.13</v>
      </c>
      <c r="S32" t="n">
        <v>17.82</v>
      </c>
      <c r="T32" t="n">
        <v>1007.89</v>
      </c>
      <c r="U32" t="n">
        <v>0.74</v>
      </c>
      <c r="V32" t="n">
        <v>0.77</v>
      </c>
      <c r="W32" t="n">
        <v>1.14</v>
      </c>
      <c r="X32" t="n">
        <v>0.06</v>
      </c>
      <c r="Y32" t="n">
        <v>0.5</v>
      </c>
      <c r="Z32" t="n">
        <v>10</v>
      </c>
      <c r="AA32" t="n">
        <v>265.5695596388878</v>
      </c>
      <c r="AB32" t="n">
        <v>363.3639876000177</v>
      </c>
      <c r="AC32" t="n">
        <v>328.6850386080308</v>
      </c>
      <c r="AD32" t="n">
        <v>265569.5596388878</v>
      </c>
      <c r="AE32" t="n">
        <v>363363.9876000176</v>
      </c>
      <c r="AF32" t="n">
        <v>1.723784637586127e-06</v>
      </c>
      <c r="AG32" t="n">
        <v>13</v>
      </c>
      <c r="AH32" t="n">
        <v>328685.0386080308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7.0699</v>
      </c>
      <c r="E33" t="n">
        <v>14.14</v>
      </c>
      <c r="F33" t="n">
        <v>11.75</v>
      </c>
      <c r="G33" t="n">
        <v>176.19</v>
      </c>
      <c r="H33" t="n">
        <v>2.9</v>
      </c>
      <c r="I33" t="n">
        <v>4</v>
      </c>
      <c r="J33" t="n">
        <v>195.89</v>
      </c>
      <c r="K33" t="n">
        <v>49.1</v>
      </c>
      <c r="L33" t="n">
        <v>32</v>
      </c>
      <c r="M33" t="n">
        <v>0</v>
      </c>
      <c r="N33" t="n">
        <v>39.79</v>
      </c>
      <c r="O33" t="n">
        <v>24393.24</v>
      </c>
      <c r="P33" t="n">
        <v>121.08</v>
      </c>
      <c r="Q33" t="n">
        <v>194.63</v>
      </c>
      <c r="R33" t="n">
        <v>24.22</v>
      </c>
      <c r="S33" t="n">
        <v>17.82</v>
      </c>
      <c r="T33" t="n">
        <v>1053.02</v>
      </c>
      <c r="U33" t="n">
        <v>0.74</v>
      </c>
      <c r="V33" t="n">
        <v>0.77</v>
      </c>
      <c r="W33" t="n">
        <v>1.14</v>
      </c>
      <c r="X33" t="n">
        <v>0.06</v>
      </c>
      <c r="Y33" t="n">
        <v>0.5</v>
      </c>
      <c r="Z33" t="n">
        <v>10</v>
      </c>
      <c r="AA33" t="n">
        <v>266.0225165231233</v>
      </c>
      <c r="AB33" t="n">
        <v>363.9837431920761</v>
      </c>
      <c r="AC33" t="n">
        <v>329.2456455962156</v>
      </c>
      <c r="AD33" t="n">
        <v>266022.5165231233</v>
      </c>
      <c r="AE33" t="n">
        <v>363983.7431920761</v>
      </c>
      <c r="AF33" t="n">
        <v>1.723345872883488e-06</v>
      </c>
      <c r="AG33" t="n">
        <v>13</v>
      </c>
      <c r="AH33" t="n">
        <v>329245.6455962156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4.4628</v>
      </c>
      <c r="E2" t="n">
        <v>22.41</v>
      </c>
      <c r="F2" t="n">
        <v>14.62</v>
      </c>
      <c r="G2" t="n">
        <v>6.13</v>
      </c>
      <c r="H2" t="n">
        <v>0.1</v>
      </c>
      <c r="I2" t="n">
        <v>143</v>
      </c>
      <c r="J2" t="n">
        <v>185.69</v>
      </c>
      <c r="K2" t="n">
        <v>53.44</v>
      </c>
      <c r="L2" t="n">
        <v>1</v>
      </c>
      <c r="M2" t="n">
        <v>141</v>
      </c>
      <c r="N2" t="n">
        <v>36.26</v>
      </c>
      <c r="O2" t="n">
        <v>23136.14</v>
      </c>
      <c r="P2" t="n">
        <v>198</v>
      </c>
      <c r="Q2" t="n">
        <v>194.63</v>
      </c>
      <c r="R2" t="n">
        <v>113.2</v>
      </c>
      <c r="S2" t="n">
        <v>17.82</v>
      </c>
      <c r="T2" t="n">
        <v>44849.89</v>
      </c>
      <c r="U2" t="n">
        <v>0.16</v>
      </c>
      <c r="V2" t="n">
        <v>0.62</v>
      </c>
      <c r="W2" t="n">
        <v>1.39</v>
      </c>
      <c r="X2" t="n">
        <v>2.93</v>
      </c>
      <c r="Y2" t="n">
        <v>0.5</v>
      </c>
      <c r="Z2" t="n">
        <v>10</v>
      </c>
      <c r="AA2" t="n">
        <v>538.5773408963429</v>
      </c>
      <c r="AB2" t="n">
        <v>736.9052781697358</v>
      </c>
      <c r="AC2" t="n">
        <v>666.5760726742691</v>
      </c>
      <c r="AD2" t="n">
        <v>538577.3408963429</v>
      </c>
      <c r="AE2" t="n">
        <v>736905.2781697358</v>
      </c>
      <c r="AF2" t="n">
        <v>1.050012102866072e-06</v>
      </c>
      <c r="AG2" t="n">
        <v>20</v>
      </c>
      <c r="AH2" t="n">
        <v>666576.0726742691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5.611</v>
      </c>
      <c r="E3" t="n">
        <v>17.82</v>
      </c>
      <c r="F3" t="n">
        <v>12.97</v>
      </c>
      <c r="G3" t="n">
        <v>12.16</v>
      </c>
      <c r="H3" t="n">
        <v>0.19</v>
      </c>
      <c r="I3" t="n">
        <v>64</v>
      </c>
      <c r="J3" t="n">
        <v>187.21</v>
      </c>
      <c r="K3" t="n">
        <v>53.44</v>
      </c>
      <c r="L3" t="n">
        <v>2</v>
      </c>
      <c r="M3" t="n">
        <v>62</v>
      </c>
      <c r="N3" t="n">
        <v>36.77</v>
      </c>
      <c r="O3" t="n">
        <v>23322.88</v>
      </c>
      <c r="P3" t="n">
        <v>175.17</v>
      </c>
      <c r="Q3" t="n">
        <v>194.67</v>
      </c>
      <c r="R3" t="n">
        <v>62.28</v>
      </c>
      <c r="S3" t="n">
        <v>17.82</v>
      </c>
      <c r="T3" t="n">
        <v>19782.83</v>
      </c>
      <c r="U3" t="n">
        <v>0.29</v>
      </c>
      <c r="V3" t="n">
        <v>0.7</v>
      </c>
      <c r="W3" t="n">
        <v>1.24</v>
      </c>
      <c r="X3" t="n">
        <v>1.28</v>
      </c>
      <c r="Y3" t="n">
        <v>0.5</v>
      </c>
      <c r="Z3" t="n">
        <v>10</v>
      </c>
      <c r="AA3" t="n">
        <v>399.6598069372863</v>
      </c>
      <c r="AB3" t="n">
        <v>546.832179597892</v>
      </c>
      <c r="AC3" t="n">
        <v>494.6432838608527</v>
      </c>
      <c r="AD3" t="n">
        <v>399659.8069372863</v>
      </c>
      <c r="AE3" t="n">
        <v>546832.179597892</v>
      </c>
      <c r="AF3" t="n">
        <v>1.320161761490888e-06</v>
      </c>
      <c r="AG3" t="n">
        <v>16</v>
      </c>
      <c r="AH3" t="n">
        <v>494643.2838608527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6.0467</v>
      </c>
      <c r="E4" t="n">
        <v>16.54</v>
      </c>
      <c r="F4" t="n">
        <v>12.51</v>
      </c>
      <c r="G4" t="n">
        <v>17.87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168.38</v>
      </c>
      <c r="Q4" t="n">
        <v>194.63</v>
      </c>
      <c r="R4" t="n">
        <v>48.03</v>
      </c>
      <c r="S4" t="n">
        <v>17.82</v>
      </c>
      <c r="T4" t="n">
        <v>12768.04</v>
      </c>
      <c r="U4" t="n">
        <v>0.37</v>
      </c>
      <c r="V4" t="n">
        <v>0.73</v>
      </c>
      <c r="W4" t="n">
        <v>1.2</v>
      </c>
      <c r="X4" t="n">
        <v>0.82</v>
      </c>
      <c r="Y4" t="n">
        <v>0.5</v>
      </c>
      <c r="Z4" t="n">
        <v>10</v>
      </c>
      <c r="AA4" t="n">
        <v>364.4245206553796</v>
      </c>
      <c r="AB4" t="n">
        <v>498.6217064358656</v>
      </c>
      <c r="AC4" t="n">
        <v>451.033950593586</v>
      </c>
      <c r="AD4" t="n">
        <v>364424.5206553796</v>
      </c>
      <c r="AE4" t="n">
        <v>498621.7064358655</v>
      </c>
      <c r="AF4" t="n">
        <v>1.422673698664579e-06</v>
      </c>
      <c r="AG4" t="n">
        <v>15</v>
      </c>
      <c r="AH4" t="n">
        <v>451033.950593586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6.2877</v>
      </c>
      <c r="E5" t="n">
        <v>15.9</v>
      </c>
      <c r="F5" t="n">
        <v>12.28</v>
      </c>
      <c r="G5" t="n">
        <v>23.77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164.96</v>
      </c>
      <c r="Q5" t="n">
        <v>194.66</v>
      </c>
      <c r="R5" t="n">
        <v>40.78</v>
      </c>
      <c r="S5" t="n">
        <v>17.82</v>
      </c>
      <c r="T5" t="n">
        <v>9196.67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342.148408319239</v>
      </c>
      <c r="AB5" t="n">
        <v>468.1425467848409</v>
      </c>
      <c r="AC5" t="n">
        <v>423.4636791618859</v>
      </c>
      <c r="AD5" t="n">
        <v>342148.408319239</v>
      </c>
      <c r="AE5" t="n">
        <v>468142.5467848409</v>
      </c>
      <c r="AF5" t="n">
        <v>1.479376422692257e-06</v>
      </c>
      <c r="AG5" t="n">
        <v>14</v>
      </c>
      <c r="AH5" t="n">
        <v>423463.6791618859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6.4244</v>
      </c>
      <c r="E6" t="n">
        <v>15.57</v>
      </c>
      <c r="F6" t="n">
        <v>12.17</v>
      </c>
      <c r="G6" t="n">
        <v>29.2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162.92</v>
      </c>
      <c r="Q6" t="n">
        <v>194.64</v>
      </c>
      <c r="R6" t="n">
        <v>37.28</v>
      </c>
      <c r="S6" t="n">
        <v>17.82</v>
      </c>
      <c r="T6" t="n">
        <v>7479.14</v>
      </c>
      <c r="U6" t="n">
        <v>0.48</v>
      </c>
      <c r="V6" t="n">
        <v>0.75</v>
      </c>
      <c r="W6" t="n">
        <v>1.18</v>
      </c>
      <c r="X6" t="n">
        <v>0.48</v>
      </c>
      <c r="Y6" t="n">
        <v>0.5</v>
      </c>
      <c r="Z6" t="n">
        <v>10</v>
      </c>
      <c r="AA6" t="n">
        <v>335.820136053549</v>
      </c>
      <c r="AB6" t="n">
        <v>459.4839254872554</v>
      </c>
      <c r="AC6" t="n">
        <v>415.6314245284906</v>
      </c>
      <c r="AD6" t="n">
        <v>335820.1360535491</v>
      </c>
      <c r="AE6" t="n">
        <v>459483.9254872554</v>
      </c>
      <c r="AF6" t="n">
        <v>1.511539337109617e-06</v>
      </c>
      <c r="AG6" t="n">
        <v>14</v>
      </c>
      <c r="AH6" t="n">
        <v>415631.4245284906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6.5234</v>
      </c>
      <c r="E7" t="n">
        <v>15.33</v>
      </c>
      <c r="F7" t="n">
        <v>12.08</v>
      </c>
      <c r="G7" t="n">
        <v>34.51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161.22</v>
      </c>
      <c r="Q7" t="n">
        <v>194.64</v>
      </c>
      <c r="R7" t="n">
        <v>34.62</v>
      </c>
      <c r="S7" t="n">
        <v>17.82</v>
      </c>
      <c r="T7" t="n">
        <v>6166.75</v>
      </c>
      <c r="U7" t="n">
        <v>0.51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  <c r="AA7" t="n">
        <v>331.1748179140825</v>
      </c>
      <c r="AB7" t="n">
        <v>453.1279962718646</v>
      </c>
      <c r="AC7" t="n">
        <v>409.8820962768141</v>
      </c>
      <c r="AD7" t="n">
        <v>331174.8179140825</v>
      </c>
      <c r="AE7" t="n">
        <v>453127.9962718646</v>
      </c>
      <c r="AF7" t="n">
        <v>1.534832157353352e-06</v>
      </c>
      <c r="AG7" t="n">
        <v>14</v>
      </c>
      <c r="AH7" t="n">
        <v>409882.0962768141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6.5962</v>
      </c>
      <c r="E8" t="n">
        <v>15.16</v>
      </c>
      <c r="F8" t="n">
        <v>12.02</v>
      </c>
      <c r="G8" t="n">
        <v>40.07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160.16</v>
      </c>
      <c r="Q8" t="n">
        <v>194.63</v>
      </c>
      <c r="R8" t="n">
        <v>32.78</v>
      </c>
      <c r="S8" t="n">
        <v>17.82</v>
      </c>
      <c r="T8" t="n">
        <v>5260.75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  <c r="AA8" t="n">
        <v>328.0296242696088</v>
      </c>
      <c r="AB8" t="n">
        <v>448.8246035713451</v>
      </c>
      <c r="AC8" t="n">
        <v>405.9894133357826</v>
      </c>
      <c r="AD8" t="n">
        <v>328029.6242696088</v>
      </c>
      <c r="AE8" t="n">
        <v>448824.6035713451</v>
      </c>
      <c r="AF8" t="n">
        <v>1.551960615067937e-06</v>
      </c>
      <c r="AG8" t="n">
        <v>14</v>
      </c>
      <c r="AH8" t="n">
        <v>405989.4133357826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6.6358</v>
      </c>
      <c r="E9" t="n">
        <v>15.07</v>
      </c>
      <c r="F9" t="n">
        <v>12.01</v>
      </c>
      <c r="G9" t="n">
        <v>45.02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14</v>
      </c>
      <c r="N9" t="n">
        <v>39.98</v>
      </c>
      <c r="O9" t="n">
        <v>24458.36</v>
      </c>
      <c r="P9" t="n">
        <v>159.6</v>
      </c>
      <c r="Q9" t="n">
        <v>194.63</v>
      </c>
      <c r="R9" t="n">
        <v>32.45</v>
      </c>
      <c r="S9" t="n">
        <v>17.82</v>
      </c>
      <c r="T9" t="n">
        <v>5106.48</v>
      </c>
      <c r="U9" t="n">
        <v>0.55</v>
      </c>
      <c r="V9" t="n">
        <v>0.76</v>
      </c>
      <c r="W9" t="n">
        <v>1.16</v>
      </c>
      <c r="X9" t="n">
        <v>0.32</v>
      </c>
      <c r="Y9" t="n">
        <v>0.5</v>
      </c>
      <c r="Z9" t="n">
        <v>10</v>
      </c>
      <c r="AA9" t="n">
        <v>326.4521913492648</v>
      </c>
      <c r="AB9" t="n">
        <v>446.6662902583016</v>
      </c>
      <c r="AC9" t="n">
        <v>404.0370864161241</v>
      </c>
      <c r="AD9" t="n">
        <v>326452.1913492648</v>
      </c>
      <c r="AE9" t="n">
        <v>446666.2902583015</v>
      </c>
      <c r="AF9" t="n">
        <v>1.561277743165431e-06</v>
      </c>
      <c r="AG9" t="n">
        <v>14</v>
      </c>
      <c r="AH9" t="n">
        <v>404037.0864161241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6.6968</v>
      </c>
      <c r="E10" t="n">
        <v>14.93</v>
      </c>
      <c r="F10" t="n">
        <v>11.94</v>
      </c>
      <c r="G10" t="n">
        <v>51.18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158.42</v>
      </c>
      <c r="Q10" t="n">
        <v>194.63</v>
      </c>
      <c r="R10" t="n">
        <v>30.41</v>
      </c>
      <c r="S10" t="n">
        <v>17.82</v>
      </c>
      <c r="T10" t="n">
        <v>4096.5</v>
      </c>
      <c r="U10" t="n">
        <v>0.59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313.1612596802826</v>
      </c>
      <c r="AB10" t="n">
        <v>428.4810511942776</v>
      </c>
      <c r="AC10" t="n">
        <v>387.5874210452273</v>
      </c>
      <c r="AD10" t="n">
        <v>313161.2596802826</v>
      </c>
      <c r="AE10" t="n">
        <v>428481.0511942776</v>
      </c>
      <c r="AF10" t="n">
        <v>1.575629884931773e-06</v>
      </c>
      <c r="AG10" t="n">
        <v>13</v>
      </c>
      <c r="AH10" t="n">
        <v>387587.4210452273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6.7213</v>
      </c>
      <c r="E11" t="n">
        <v>14.88</v>
      </c>
      <c r="F11" t="n">
        <v>11.93</v>
      </c>
      <c r="G11" t="n">
        <v>55.04</v>
      </c>
      <c r="H11" t="n">
        <v>0.89</v>
      </c>
      <c r="I11" t="n">
        <v>13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157.85</v>
      </c>
      <c r="Q11" t="n">
        <v>194.63</v>
      </c>
      <c r="R11" t="n">
        <v>29.72</v>
      </c>
      <c r="S11" t="n">
        <v>17.82</v>
      </c>
      <c r="T11" t="n">
        <v>3755.99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  <c r="AA11" t="n">
        <v>312.0178507391919</v>
      </c>
      <c r="AB11" t="n">
        <v>426.916588637435</v>
      </c>
      <c r="AC11" t="n">
        <v>386.1722685990728</v>
      </c>
      <c r="AD11" t="n">
        <v>312017.8507391919</v>
      </c>
      <c r="AE11" t="n">
        <v>426916.5886374351</v>
      </c>
      <c r="AF11" t="n">
        <v>1.581394269739566e-06</v>
      </c>
      <c r="AG11" t="n">
        <v>13</v>
      </c>
      <c r="AH11" t="n">
        <v>386172.2685990728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6.7433</v>
      </c>
      <c r="E12" t="n">
        <v>14.83</v>
      </c>
      <c r="F12" t="n">
        <v>11.91</v>
      </c>
      <c r="G12" t="n">
        <v>59.57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157.19</v>
      </c>
      <c r="Q12" t="n">
        <v>194.66</v>
      </c>
      <c r="R12" t="n">
        <v>29.41</v>
      </c>
      <c r="S12" t="n">
        <v>17.82</v>
      </c>
      <c r="T12" t="n">
        <v>3605.89</v>
      </c>
      <c r="U12" t="n">
        <v>0.61</v>
      </c>
      <c r="V12" t="n">
        <v>0.76</v>
      </c>
      <c r="W12" t="n">
        <v>1.16</v>
      </c>
      <c r="X12" t="n">
        <v>0.23</v>
      </c>
      <c r="Y12" t="n">
        <v>0.5</v>
      </c>
      <c r="Z12" t="n">
        <v>10</v>
      </c>
      <c r="AA12" t="n">
        <v>310.8351141096195</v>
      </c>
      <c r="AB12" t="n">
        <v>425.2983162021965</v>
      </c>
      <c r="AC12" t="n">
        <v>384.7084418137939</v>
      </c>
      <c r="AD12" t="n">
        <v>310835.1141096195</v>
      </c>
      <c r="AE12" t="n">
        <v>425298.3162021965</v>
      </c>
      <c r="AF12" t="n">
        <v>1.586570452015951e-06</v>
      </c>
      <c r="AG12" t="n">
        <v>13</v>
      </c>
      <c r="AH12" t="n">
        <v>384708.4418137938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6.7716</v>
      </c>
      <c r="E13" t="n">
        <v>14.77</v>
      </c>
      <c r="F13" t="n">
        <v>11.89</v>
      </c>
      <c r="G13" t="n">
        <v>64.84999999999999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9</v>
      </c>
      <c r="N13" t="n">
        <v>42.24</v>
      </c>
      <c r="O13" t="n">
        <v>25230.25</v>
      </c>
      <c r="P13" t="n">
        <v>156.43</v>
      </c>
      <c r="Q13" t="n">
        <v>194.63</v>
      </c>
      <c r="R13" t="n">
        <v>28.74</v>
      </c>
      <c r="S13" t="n">
        <v>17.82</v>
      </c>
      <c r="T13" t="n">
        <v>3280.08</v>
      </c>
      <c r="U13" t="n">
        <v>0.62</v>
      </c>
      <c r="V13" t="n">
        <v>0.76</v>
      </c>
      <c r="W13" t="n">
        <v>1.15</v>
      </c>
      <c r="X13" t="n">
        <v>0.2</v>
      </c>
      <c r="Y13" t="n">
        <v>0.5</v>
      </c>
      <c r="Z13" t="n">
        <v>10</v>
      </c>
      <c r="AA13" t="n">
        <v>309.4190288540538</v>
      </c>
      <c r="AB13" t="n">
        <v>423.3607658822592</v>
      </c>
      <c r="AC13" t="n">
        <v>382.9558085770225</v>
      </c>
      <c r="AD13" t="n">
        <v>309419.0288540538</v>
      </c>
      <c r="AE13" t="n">
        <v>423360.7658822592</v>
      </c>
      <c r="AF13" t="n">
        <v>1.593228904671484e-06</v>
      </c>
      <c r="AG13" t="n">
        <v>13</v>
      </c>
      <c r="AH13" t="n">
        <v>382955.8085770225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6.8003</v>
      </c>
      <c r="E14" t="n">
        <v>14.71</v>
      </c>
      <c r="F14" t="n">
        <v>11.86</v>
      </c>
      <c r="G14" t="n">
        <v>71.19</v>
      </c>
      <c r="H14" t="n">
        <v>1.13</v>
      </c>
      <c r="I14" t="n">
        <v>10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155.46</v>
      </c>
      <c r="Q14" t="n">
        <v>194.64</v>
      </c>
      <c r="R14" t="n">
        <v>27.87</v>
      </c>
      <c r="S14" t="n">
        <v>17.82</v>
      </c>
      <c r="T14" t="n">
        <v>2846.28</v>
      </c>
      <c r="U14" t="n">
        <v>0.64</v>
      </c>
      <c r="V14" t="n">
        <v>0.77</v>
      </c>
      <c r="W14" t="n">
        <v>1.15</v>
      </c>
      <c r="X14" t="n">
        <v>0.18</v>
      </c>
      <c r="Y14" t="n">
        <v>0.5</v>
      </c>
      <c r="Z14" t="n">
        <v>10</v>
      </c>
      <c r="AA14" t="n">
        <v>307.7974636411811</v>
      </c>
      <c r="AB14" t="n">
        <v>421.1420688195984</v>
      </c>
      <c r="AC14" t="n">
        <v>380.9488608480611</v>
      </c>
      <c r="AD14" t="n">
        <v>307797.4636411811</v>
      </c>
      <c r="AE14" t="n">
        <v>421142.0688195984</v>
      </c>
      <c r="AF14" t="n">
        <v>1.599981469732041e-06</v>
      </c>
      <c r="AG14" t="n">
        <v>13</v>
      </c>
      <c r="AH14" t="n">
        <v>380948.8608480612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6.8249</v>
      </c>
      <c r="E15" t="n">
        <v>14.65</v>
      </c>
      <c r="F15" t="n">
        <v>11.85</v>
      </c>
      <c r="G15" t="n">
        <v>78.98999999999999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154.87</v>
      </c>
      <c r="Q15" t="n">
        <v>194.63</v>
      </c>
      <c r="R15" t="n">
        <v>27.33</v>
      </c>
      <c r="S15" t="n">
        <v>17.82</v>
      </c>
      <c r="T15" t="n">
        <v>2580.76</v>
      </c>
      <c r="U15" t="n">
        <v>0.65</v>
      </c>
      <c r="V15" t="n">
        <v>0.77</v>
      </c>
      <c r="W15" t="n">
        <v>1.15</v>
      </c>
      <c r="X15" t="n">
        <v>0.16</v>
      </c>
      <c r="Y15" t="n">
        <v>0.5</v>
      </c>
      <c r="Z15" t="n">
        <v>10</v>
      </c>
      <c r="AA15" t="n">
        <v>306.6722156748663</v>
      </c>
      <c r="AB15" t="n">
        <v>419.6024549096499</v>
      </c>
      <c r="AC15" t="n">
        <v>379.5561855288163</v>
      </c>
      <c r="AD15" t="n">
        <v>306672.2156748663</v>
      </c>
      <c r="AE15" t="n">
        <v>419602.4549096499</v>
      </c>
      <c r="AF15" t="n">
        <v>1.60576938264109e-06</v>
      </c>
      <c r="AG15" t="n">
        <v>13</v>
      </c>
      <c r="AH15" t="n">
        <v>379556.1855288164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6.8243</v>
      </c>
      <c r="E16" t="n">
        <v>14.65</v>
      </c>
      <c r="F16" t="n">
        <v>11.85</v>
      </c>
      <c r="G16" t="n">
        <v>79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154.98</v>
      </c>
      <c r="Q16" t="n">
        <v>194.63</v>
      </c>
      <c r="R16" t="n">
        <v>27.52</v>
      </c>
      <c r="S16" t="n">
        <v>17.82</v>
      </c>
      <c r="T16" t="n">
        <v>2676.93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306.7748555442441</v>
      </c>
      <c r="AB16" t="n">
        <v>419.742891307084</v>
      </c>
      <c r="AC16" t="n">
        <v>379.6832188735831</v>
      </c>
      <c r="AD16" t="n">
        <v>306774.8555442441</v>
      </c>
      <c r="AE16" t="n">
        <v>419742.891307084</v>
      </c>
      <c r="AF16" t="n">
        <v>1.605628214033553e-06</v>
      </c>
      <c r="AG16" t="n">
        <v>13</v>
      </c>
      <c r="AH16" t="n">
        <v>379683.2188735831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6.8553</v>
      </c>
      <c r="E17" t="n">
        <v>14.59</v>
      </c>
      <c r="F17" t="n">
        <v>11.82</v>
      </c>
      <c r="G17" t="n">
        <v>88.66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154.06</v>
      </c>
      <c r="Q17" t="n">
        <v>194.63</v>
      </c>
      <c r="R17" t="n">
        <v>26.57</v>
      </c>
      <c r="S17" t="n">
        <v>17.82</v>
      </c>
      <c r="T17" t="n">
        <v>2208.1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305.1600862528922</v>
      </c>
      <c r="AB17" t="n">
        <v>417.533492724063</v>
      </c>
      <c r="AC17" t="n">
        <v>377.6846821904153</v>
      </c>
      <c r="AD17" t="n">
        <v>305160.0862528922</v>
      </c>
      <c r="AE17" t="n">
        <v>417533.492724063</v>
      </c>
      <c r="AF17" t="n">
        <v>1.612921925423005e-06</v>
      </c>
      <c r="AG17" t="n">
        <v>13</v>
      </c>
      <c r="AH17" t="n">
        <v>377684.6821904153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6.8537</v>
      </c>
      <c r="E18" t="n">
        <v>14.59</v>
      </c>
      <c r="F18" t="n">
        <v>11.82</v>
      </c>
      <c r="G18" t="n">
        <v>88.68000000000001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153.52</v>
      </c>
      <c r="Q18" t="n">
        <v>194.63</v>
      </c>
      <c r="R18" t="n">
        <v>26.77</v>
      </c>
      <c r="S18" t="n">
        <v>17.82</v>
      </c>
      <c r="T18" t="n">
        <v>2309.66</v>
      </c>
      <c r="U18" t="n">
        <v>0.67</v>
      </c>
      <c r="V18" t="n">
        <v>0.77</v>
      </c>
      <c r="W18" t="n">
        <v>1.15</v>
      </c>
      <c r="X18" t="n">
        <v>0.14</v>
      </c>
      <c r="Y18" t="n">
        <v>0.5</v>
      </c>
      <c r="Z18" t="n">
        <v>10</v>
      </c>
      <c r="AA18" t="n">
        <v>304.7705841078775</v>
      </c>
      <c r="AB18" t="n">
        <v>417.000558705632</v>
      </c>
      <c r="AC18" t="n">
        <v>377.2026106467256</v>
      </c>
      <c r="AD18" t="n">
        <v>304770.5841078775</v>
      </c>
      <c r="AE18" t="n">
        <v>417000.558705632</v>
      </c>
      <c r="AF18" t="n">
        <v>1.612545475802904e-06</v>
      </c>
      <c r="AG18" t="n">
        <v>13</v>
      </c>
      <c r="AH18" t="n">
        <v>377202.6106467256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6.8539</v>
      </c>
      <c r="E19" t="n">
        <v>14.59</v>
      </c>
      <c r="F19" t="n">
        <v>11.82</v>
      </c>
      <c r="G19" t="n">
        <v>88.68000000000001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152.8</v>
      </c>
      <c r="Q19" t="n">
        <v>194.64</v>
      </c>
      <c r="R19" t="n">
        <v>26.64</v>
      </c>
      <c r="S19" t="n">
        <v>17.82</v>
      </c>
      <c r="T19" t="n">
        <v>2243.28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  <c r="AA19" t="n">
        <v>304.1940111910505</v>
      </c>
      <c r="AB19" t="n">
        <v>416.2116662042275</v>
      </c>
      <c r="AC19" t="n">
        <v>376.4890089384377</v>
      </c>
      <c r="AD19" t="n">
        <v>304194.0111910505</v>
      </c>
      <c r="AE19" t="n">
        <v>416211.6662042275</v>
      </c>
      <c r="AF19" t="n">
        <v>1.612592532005417e-06</v>
      </c>
      <c r="AG19" t="n">
        <v>13</v>
      </c>
      <c r="AH19" t="n">
        <v>376489.0089384377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6.8819</v>
      </c>
      <c r="E20" t="n">
        <v>14.53</v>
      </c>
      <c r="F20" t="n">
        <v>11.8</v>
      </c>
      <c r="G20" t="n">
        <v>101.16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153.16</v>
      </c>
      <c r="Q20" t="n">
        <v>194.63</v>
      </c>
      <c r="R20" t="n">
        <v>25.93</v>
      </c>
      <c r="S20" t="n">
        <v>17.82</v>
      </c>
      <c r="T20" t="n">
        <v>1893.3</v>
      </c>
      <c r="U20" t="n">
        <v>0.6899999999999999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303.7208780939074</v>
      </c>
      <c r="AB20" t="n">
        <v>415.5643046275572</v>
      </c>
      <c r="AC20" t="n">
        <v>375.9034306420671</v>
      </c>
      <c r="AD20" t="n">
        <v>303720.8780939074</v>
      </c>
      <c r="AE20" t="n">
        <v>415564.3046275572</v>
      </c>
      <c r="AF20" t="n">
        <v>1.619180400357181e-06</v>
      </c>
      <c r="AG20" t="n">
        <v>13</v>
      </c>
      <c r="AH20" t="n">
        <v>375903.430642067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6.8805</v>
      </c>
      <c r="E21" t="n">
        <v>14.53</v>
      </c>
      <c r="F21" t="n">
        <v>11.8</v>
      </c>
      <c r="G21" t="n">
        <v>101.18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152.99</v>
      </c>
      <c r="Q21" t="n">
        <v>194.63</v>
      </c>
      <c r="R21" t="n">
        <v>26.12</v>
      </c>
      <c r="S21" t="n">
        <v>17.82</v>
      </c>
      <c r="T21" t="n">
        <v>1988.82</v>
      </c>
      <c r="U21" t="n">
        <v>0.68</v>
      </c>
      <c r="V21" t="n">
        <v>0.77</v>
      </c>
      <c r="W21" t="n">
        <v>1.15</v>
      </c>
      <c r="X21" t="n">
        <v>0.12</v>
      </c>
      <c r="Y21" t="n">
        <v>0.5</v>
      </c>
      <c r="Z21" t="n">
        <v>10</v>
      </c>
      <c r="AA21" t="n">
        <v>303.6203531437157</v>
      </c>
      <c r="AB21" t="n">
        <v>415.426761955857</v>
      </c>
      <c r="AC21" t="n">
        <v>375.7790148499117</v>
      </c>
      <c r="AD21" t="n">
        <v>303620.3531437157</v>
      </c>
      <c r="AE21" t="n">
        <v>415426.761955857</v>
      </c>
      <c r="AF21" t="n">
        <v>1.618851006939592e-06</v>
      </c>
      <c r="AG21" t="n">
        <v>13</v>
      </c>
      <c r="AH21" t="n">
        <v>375779.0148499117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6.8747</v>
      </c>
      <c r="E22" t="n">
        <v>14.55</v>
      </c>
      <c r="F22" t="n">
        <v>11.82</v>
      </c>
      <c r="G22" t="n">
        <v>101.29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152.38</v>
      </c>
      <c r="Q22" t="n">
        <v>194.63</v>
      </c>
      <c r="R22" t="n">
        <v>26.33</v>
      </c>
      <c r="S22" t="n">
        <v>17.82</v>
      </c>
      <c r="T22" t="n">
        <v>2094.31</v>
      </c>
      <c r="U22" t="n">
        <v>0.68</v>
      </c>
      <c r="V22" t="n">
        <v>0.77</v>
      </c>
      <c r="W22" t="n">
        <v>1.15</v>
      </c>
      <c r="X22" t="n">
        <v>0.13</v>
      </c>
      <c r="Y22" t="n">
        <v>0.5</v>
      </c>
      <c r="Z22" t="n">
        <v>10</v>
      </c>
      <c r="AA22" t="n">
        <v>303.3555489584962</v>
      </c>
      <c r="AB22" t="n">
        <v>415.0644451873035</v>
      </c>
      <c r="AC22" t="n">
        <v>375.451277085234</v>
      </c>
      <c r="AD22" t="n">
        <v>303355.5489584962</v>
      </c>
      <c r="AE22" t="n">
        <v>415064.4451873035</v>
      </c>
      <c r="AF22" t="n">
        <v>1.617486377066727e-06</v>
      </c>
      <c r="AG22" t="n">
        <v>13</v>
      </c>
      <c r="AH22" t="n">
        <v>375451.2770852341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6.9105</v>
      </c>
      <c r="E23" t="n">
        <v>14.47</v>
      </c>
      <c r="F23" t="n">
        <v>11.78</v>
      </c>
      <c r="G23" t="n">
        <v>117.79</v>
      </c>
      <c r="H23" t="n">
        <v>1.79</v>
      </c>
      <c r="I23" t="n">
        <v>6</v>
      </c>
      <c r="J23" t="n">
        <v>218.78</v>
      </c>
      <c r="K23" t="n">
        <v>53.44</v>
      </c>
      <c r="L23" t="n">
        <v>22</v>
      </c>
      <c r="M23" t="n">
        <v>4</v>
      </c>
      <c r="N23" t="n">
        <v>48.34</v>
      </c>
      <c r="O23" t="n">
        <v>27216.79</v>
      </c>
      <c r="P23" t="n">
        <v>151.11</v>
      </c>
      <c r="Q23" t="n">
        <v>194.64</v>
      </c>
      <c r="R23" t="n">
        <v>25.21</v>
      </c>
      <c r="S23" t="n">
        <v>17.82</v>
      </c>
      <c r="T23" t="n">
        <v>1536.99</v>
      </c>
      <c r="U23" t="n">
        <v>0.71</v>
      </c>
      <c r="V23" t="n">
        <v>0.77</v>
      </c>
      <c r="W23" t="n">
        <v>1.15</v>
      </c>
      <c r="X23" t="n">
        <v>0.09</v>
      </c>
      <c r="Y23" t="n">
        <v>0.5</v>
      </c>
      <c r="Z23" t="n">
        <v>10</v>
      </c>
      <c r="AA23" t="n">
        <v>301.3392868781401</v>
      </c>
      <c r="AB23" t="n">
        <v>412.3057064577552</v>
      </c>
      <c r="AC23" t="n">
        <v>372.9558285081197</v>
      </c>
      <c r="AD23" t="n">
        <v>301339.2868781401</v>
      </c>
      <c r="AE23" t="n">
        <v>412305.7064577552</v>
      </c>
      <c r="AF23" t="n">
        <v>1.625909437316482e-06</v>
      </c>
      <c r="AG23" t="n">
        <v>13</v>
      </c>
      <c r="AH23" t="n">
        <v>372955.8285081197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6.907</v>
      </c>
      <c r="E24" t="n">
        <v>14.48</v>
      </c>
      <c r="F24" t="n">
        <v>11.79</v>
      </c>
      <c r="G24" t="n">
        <v>117.86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151.67</v>
      </c>
      <c r="Q24" t="n">
        <v>194.63</v>
      </c>
      <c r="R24" t="n">
        <v>25.5</v>
      </c>
      <c r="S24" t="n">
        <v>17.82</v>
      </c>
      <c r="T24" t="n">
        <v>1684.44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  <c r="AA24" t="n">
        <v>301.9023510830244</v>
      </c>
      <c r="AB24" t="n">
        <v>413.0761157435174</v>
      </c>
      <c r="AC24" t="n">
        <v>373.6527110129251</v>
      </c>
      <c r="AD24" t="n">
        <v>301902.3510830244</v>
      </c>
      <c r="AE24" t="n">
        <v>413076.1157435175</v>
      </c>
      <c r="AF24" t="n">
        <v>1.625085953772511e-06</v>
      </c>
      <c r="AG24" t="n">
        <v>13</v>
      </c>
      <c r="AH24" t="n">
        <v>373652.7110129251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6.9095</v>
      </c>
      <c r="E25" t="n">
        <v>14.47</v>
      </c>
      <c r="F25" t="n">
        <v>11.78</v>
      </c>
      <c r="G25" t="n">
        <v>117.81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4</v>
      </c>
      <c r="N25" t="n">
        <v>49.65</v>
      </c>
      <c r="O25" t="n">
        <v>27624.44</v>
      </c>
      <c r="P25" t="n">
        <v>151.31</v>
      </c>
      <c r="Q25" t="n">
        <v>194.63</v>
      </c>
      <c r="R25" t="n">
        <v>25.2</v>
      </c>
      <c r="S25" t="n">
        <v>17.82</v>
      </c>
      <c r="T25" t="n">
        <v>1534.91</v>
      </c>
      <c r="U25" t="n">
        <v>0.71</v>
      </c>
      <c r="V25" t="n">
        <v>0.77</v>
      </c>
      <c r="W25" t="n">
        <v>1.15</v>
      </c>
      <c r="X25" t="n">
        <v>0.09</v>
      </c>
      <c r="Y25" t="n">
        <v>0.5</v>
      </c>
      <c r="Z25" t="n">
        <v>10</v>
      </c>
      <c r="AA25" t="n">
        <v>301.5205988613965</v>
      </c>
      <c r="AB25" t="n">
        <v>412.5537855121668</v>
      </c>
      <c r="AC25" t="n">
        <v>373.1802312457594</v>
      </c>
      <c r="AD25" t="n">
        <v>301520.5988613965</v>
      </c>
      <c r="AE25" t="n">
        <v>412553.7855121668</v>
      </c>
      <c r="AF25" t="n">
        <v>1.625674156303919e-06</v>
      </c>
      <c r="AG25" t="n">
        <v>13</v>
      </c>
      <c r="AH25" t="n">
        <v>373180.2312457594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6.9071</v>
      </c>
      <c r="E26" t="n">
        <v>14.48</v>
      </c>
      <c r="F26" t="n">
        <v>11.79</v>
      </c>
      <c r="G26" t="n">
        <v>117.86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150.87</v>
      </c>
      <c r="Q26" t="n">
        <v>194.63</v>
      </c>
      <c r="R26" t="n">
        <v>25.55</v>
      </c>
      <c r="S26" t="n">
        <v>17.82</v>
      </c>
      <c r="T26" t="n">
        <v>1706.04</v>
      </c>
      <c r="U26" t="n">
        <v>0.7</v>
      </c>
      <c r="V26" t="n">
        <v>0.77</v>
      </c>
      <c r="W26" t="n">
        <v>1.14</v>
      </c>
      <c r="X26" t="n">
        <v>0.1</v>
      </c>
      <c r="Y26" t="n">
        <v>0.5</v>
      </c>
      <c r="Z26" t="n">
        <v>10</v>
      </c>
      <c r="AA26" t="n">
        <v>301.2696598662361</v>
      </c>
      <c r="AB26" t="n">
        <v>412.2104397083411</v>
      </c>
      <c r="AC26" t="n">
        <v>372.869653883562</v>
      </c>
      <c r="AD26" t="n">
        <v>301269.659866236</v>
      </c>
      <c r="AE26" t="n">
        <v>412210.4397083411</v>
      </c>
      <c r="AF26" t="n">
        <v>1.625109481873767e-06</v>
      </c>
      <c r="AG26" t="n">
        <v>13</v>
      </c>
      <c r="AH26" t="n">
        <v>372869.653883562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6.9091</v>
      </c>
      <c r="E27" t="n">
        <v>14.47</v>
      </c>
      <c r="F27" t="n">
        <v>11.78</v>
      </c>
      <c r="G27" t="n">
        <v>117.82</v>
      </c>
      <c r="H27" t="n">
        <v>2.05</v>
      </c>
      <c r="I27" t="n">
        <v>6</v>
      </c>
      <c r="J27" t="n">
        <v>225.42</v>
      </c>
      <c r="K27" t="n">
        <v>53.44</v>
      </c>
      <c r="L27" t="n">
        <v>26</v>
      </c>
      <c r="M27" t="n">
        <v>4</v>
      </c>
      <c r="N27" t="n">
        <v>50.98</v>
      </c>
      <c r="O27" t="n">
        <v>28035.92</v>
      </c>
      <c r="P27" t="n">
        <v>150.24</v>
      </c>
      <c r="Q27" t="n">
        <v>194.63</v>
      </c>
      <c r="R27" t="n">
        <v>25.39</v>
      </c>
      <c r="S27" t="n">
        <v>17.82</v>
      </c>
      <c r="T27" t="n">
        <v>1626.52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  <c r="AA27" t="n">
        <v>300.6873398598066</v>
      </c>
      <c r="AB27" t="n">
        <v>411.4136837853989</v>
      </c>
      <c r="AC27" t="n">
        <v>372.1489392276513</v>
      </c>
      <c r="AD27" t="n">
        <v>300687.3398598066</v>
      </c>
      <c r="AE27" t="n">
        <v>411413.6837853988</v>
      </c>
      <c r="AF27" t="n">
        <v>1.625580043898893e-06</v>
      </c>
      <c r="AG27" t="n">
        <v>13</v>
      </c>
      <c r="AH27" t="n">
        <v>372148.9392276513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6.9325</v>
      </c>
      <c r="E28" t="n">
        <v>14.42</v>
      </c>
      <c r="F28" t="n">
        <v>11.77</v>
      </c>
      <c r="G28" t="n">
        <v>141.24</v>
      </c>
      <c r="H28" t="n">
        <v>2.11</v>
      </c>
      <c r="I28" t="n">
        <v>5</v>
      </c>
      <c r="J28" t="n">
        <v>227.1</v>
      </c>
      <c r="K28" t="n">
        <v>53.44</v>
      </c>
      <c r="L28" t="n">
        <v>27</v>
      </c>
      <c r="M28" t="n">
        <v>3</v>
      </c>
      <c r="N28" t="n">
        <v>51.66</v>
      </c>
      <c r="O28" t="n">
        <v>28243</v>
      </c>
      <c r="P28" t="n">
        <v>149.27</v>
      </c>
      <c r="Q28" t="n">
        <v>194.63</v>
      </c>
      <c r="R28" t="n">
        <v>24.98</v>
      </c>
      <c r="S28" t="n">
        <v>17.82</v>
      </c>
      <c r="T28" t="n">
        <v>1430.14</v>
      </c>
      <c r="U28" t="n">
        <v>0.71</v>
      </c>
      <c r="V28" t="n">
        <v>0.77</v>
      </c>
      <c r="W28" t="n">
        <v>1.15</v>
      </c>
      <c r="X28" t="n">
        <v>0.08</v>
      </c>
      <c r="Y28" t="n">
        <v>0.5</v>
      </c>
      <c r="Z28" t="n">
        <v>10</v>
      </c>
      <c r="AA28" t="n">
        <v>299.3348317789925</v>
      </c>
      <c r="AB28" t="n">
        <v>409.5631225607837</v>
      </c>
      <c r="AC28" t="n">
        <v>370.4749929690345</v>
      </c>
      <c r="AD28" t="n">
        <v>299334.8317789925</v>
      </c>
      <c r="AE28" t="n">
        <v>409563.1225607836</v>
      </c>
      <c r="AF28" t="n">
        <v>1.631085619592867e-06</v>
      </c>
      <c r="AG28" t="n">
        <v>13</v>
      </c>
      <c r="AH28" t="n">
        <v>370474.9929690345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6.9337</v>
      </c>
      <c r="E29" t="n">
        <v>14.42</v>
      </c>
      <c r="F29" t="n">
        <v>11.77</v>
      </c>
      <c r="G29" t="n">
        <v>141.21</v>
      </c>
      <c r="H29" t="n">
        <v>2.18</v>
      </c>
      <c r="I29" t="n">
        <v>5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150.13</v>
      </c>
      <c r="Q29" t="n">
        <v>194.63</v>
      </c>
      <c r="R29" t="n">
        <v>24.88</v>
      </c>
      <c r="S29" t="n">
        <v>17.82</v>
      </c>
      <c r="T29" t="n">
        <v>1378.66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  <c r="AA29" t="n">
        <v>299.9817056835168</v>
      </c>
      <c r="AB29" t="n">
        <v>410.4482039750165</v>
      </c>
      <c r="AC29" t="n">
        <v>371.2756034553124</v>
      </c>
      <c r="AD29" t="n">
        <v>299981.7056835168</v>
      </c>
      <c r="AE29" t="n">
        <v>410448.2039750165</v>
      </c>
      <c r="AF29" t="n">
        <v>1.631367956807943e-06</v>
      </c>
      <c r="AG29" t="n">
        <v>13</v>
      </c>
      <c r="AH29" t="n">
        <v>371275.6034553124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6.9347</v>
      </c>
      <c r="E30" t="n">
        <v>14.42</v>
      </c>
      <c r="F30" t="n">
        <v>11.77</v>
      </c>
      <c r="G30" t="n">
        <v>141.19</v>
      </c>
      <c r="H30" t="n">
        <v>2.24</v>
      </c>
      <c r="I30" t="n">
        <v>5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150.13</v>
      </c>
      <c r="Q30" t="n">
        <v>194.63</v>
      </c>
      <c r="R30" t="n">
        <v>24.97</v>
      </c>
      <c r="S30" t="n">
        <v>17.82</v>
      </c>
      <c r="T30" t="n">
        <v>1424.78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299.9581969731582</v>
      </c>
      <c r="AB30" t="n">
        <v>410.4160383203726</v>
      </c>
      <c r="AC30" t="n">
        <v>371.2465076456031</v>
      </c>
      <c r="AD30" t="n">
        <v>299958.1969731582</v>
      </c>
      <c r="AE30" t="n">
        <v>410416.0383203726</v>
      </c>
      <c r="AF30" t="n">
        <v>1.631603237820506e-06</v>
      </c>
      <c r="AG30" t="n">
        <v>13</v>
      </c>
      <c r="AH30" t="n">
        <v>371246.507645603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6.9345</v>
      </c>
      <c r="E31" t="n">
        <v>14.42</v>
      </c>
      <c r="F31" t="n">
        <v>11.77</v>
      </c>
      <c r="G31" t="n">
        <v>141.19</v>
      </c>
      <c r="H31" t="n">
        <v>2.3</v>
      </c>
      <c r="I31" t="n">
        <v>5</v>
      </c>
      <c r="J31" t="n">
        <v>232.18</v>
      </c>
      <c r="K31" t="n">
        <v>53.44</v>
      </c>
      <c r="L31" t="n">
        <v>30</v>
      </c>
      <c r="M31" t="n">
        <v>3</v>
      </c>
      <c r="N31" t="n">
        <v>53.75</v>
      </c>
      <c r="O31" t="n">
        <v>28870.05</v>
      </c>
      <c r="P31" t="n">
        <v>149.97</v>
      </c>
      <c r="Q31" t="n">
        <v>194.63</v>
      </c>
      <c r="R31" t="n">
        <v>24.9</v>
      </c>
      <c r="S31" t="n">
        <v>17.82</v>
      </c>
      <c r="T31" t="n">
        <v>1387.65</v>
      </c>
      <c r="U31" t="n">
        <v>0.72</v>
      </c>
      <c r="V31" t="n">
        <v>0.77</v>
      </c>
      <c r="W31" t="n">
        <v>1.14</v>
      </c>
      <c r="X31" t="n">
        <v>0.08</v>
      </c>
      <c r="Y31" t="n">
        <v>0.5</v>
      </c>
      <c r="Z31" t="n">
        <v>10</v>
      </c>
      <c r="AA31" t="n">
        <v>299.8373356418855</v>
      </c>
      <c r="AB31" t="n">
        <v>410.2506705148996</v>
      </c>
      <c r="AC31" t="n">
        <v>371.0969223113892</v>
      </c>
      <c r="AD31" t="n">
        <v>299837.3356418855</v>
      </c>
      <c r="AE31" t="n">
        <v>410250.6705148997</v>
      </c>
      <c r="AF31" t="n">
        <v>1.631556181617993e-06</v>
      </c>
      <c r="AG31" t="n">
        <v>13</v>
      </c>
      <c r="AH31" t="n">
        <v>371096.9223113892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6.9374</v>
      </c>
      <c r="E32" t="n">
        <v>14.41</v>
      </c>
      <c r="F32" t="n">
        <v>11.76</v>
      </c>
      <c r="G32" t="n">
        <v>141.12</v>
      </c>
      <c r="H32" t="n">
        <v>2.36</v>
      </c>
      <c r="I32" t="n">
        <v>5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149.21</v>
      </c>
      <c r="Q32" t="n">
        <v>194.63</v>
      </c>
      <c r="R32" t="n">
        <v>24.7</v>
      </c>
      <c r="S32" t="n">
        <v>17.82</v>
      </c>
      <c r="T32" t="n">
        <v>1285.79</v>
      </c>
      <c r="U32" t="n">
        <v>0.72</v>
      </c>
      <c r="V32" t="n">
        <v>0.77</v>
      </c>
      <c r="W32" t="n">
        <v>1.14</v>
      </c>
      <c r="X32" t="n">
        <v>0.07000000000000001</v>
      </c>
      <c r="Y32" t="n">
        <v>0.5</v>
      </c>
      <c r="Z32" t="n">
        <v>10</v>
      </c>
      <c r="AA32" t="n">
        <v>299.1346962586884</v>
      </c>
      <c r="AB32" t="n">
        <v>409.2892883125475</v>
      </c>
      <c r="AC32" t="n">
        <v>370.2272930771213</v>
      </c>
      <c r="AD32" t="n">
        <v>299134.6962586884</v>
      </c>
      <c r="AE32" t="n">
        <v>409289.2883125475</v>
      </c>
      <c r="AF32" t="n">
        <v>1.632238496554426e-06</v>
      </c>
      <c r="AG32" t="n">
        <v>13</v>
      </c>
      <c r="AH32" t="n">
        <v>370227.2930771213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6.9368</v>
      </c>
      <c r="E33" t="n">
        <v>14.42</v>
      </c>
      <c r="F33" t="n">
        <v>11.76</v>
      </c>
      <c r="G33" t="n">
        <v>141.13</v>
      </c>
      <c r="H33" t="n">
        <v>2.41</v>
      </c>
      <c r="I33" t="n">
        <v>5</v>
      </c>
      <c r="J33" t="n">
        <v>235.61</v>
      </c>
      <c r="K33" t="n">
        <v>53.44</v>
      </c>
      <c r="L33" t="n">
        <v>32</v>
      </c>
      <c r="M33" t="n">
        <v>3</v>
      </c>
      <c r="N33" t="n">
        <v>55.18</v>
      </c>
      <c r="O33" t="n">
        <v>29293.06</v>
      </c>
      <c r="P33" t="n">
        <v>147.92</v>
      </c>
      <c r="Q33" t="n">
        <v>194.63</v>
      </c>
      <c r="R33" t="n">
        <v>24.69</v>
      </c>
      <c r="S33" t="n">
        <v>17.82</v>
      </c>
      <c r="T33" t="n">
        <v>1284.62</v>
      </c>
      <c r="U33" t="n">
        <v>0.72</v>
      </c>
      <c r="V33" t="n">
        <v>0.77</v>
      </c>
      <c r="W33" t="n">
        <v>1.14</v>
      </c>
      <c r="X33" t="n">
        <v>0.07000000000000001</v>
      </c>
      <c r="Y33" t="n">
        <v>0.5</v>
      </c>
      <c r="Z33" t="n">
        <v>10</v>
      </c>
      <c r="AA33" t="n">
        <v>298.1367117060421</v>
      </c>
      <c r="AB33" t="n">
        <v>407.9238018196458</v>
      </c>
      <c r="AC33" t="n">
        <v>368.9921266986297</v>
      </c>
      <c r="AD33" t="n">
        <v>298136.7117060421</v>
      </c>
      <c r="AE33" t="n">
        <v>407923.8018196458</v>
      </c>
      <c r="AF33" t="n">
        <v>1.632097327946888e-06</v>
      </c>
      <c r="AG33" t="n">
        <v>13</v>
      </c>
      <c r="AH33" t="n">
        <v>368992.1266986297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6.9364</v>
      </c>
      <c r="E34" t="n">
        <v>14.42</v>
      </c>
      <c r="F34" t="n">
        <v>11.76</v>
      </c>
      <c r="G34" t="n">
        <v>141.14</v>
      </c>
      <c r="H34" t="n">
        <v>2.47</v>
      </c>
      <c r="I34" t="n">
        <v>5</v>
      </c>
      <c r="J34" t="n">
        <v>237.34</v>
      </c>
      <c r="K34" t="n">
        <v>53.44</v>
      </c>
      <c r="L34" t="n">
        <v>33</v>
      </c>
      <c r="M34" t="n">
        <v>3</v>
      </c>
      <c r="N34" t="n">
        <v>55.91</v>
      </c>
      <c r="O34" t="n">
        <v>29506.09</v>
      </c>
      <c r="P34" t="n">
        <v>147.2</v>
      </c>
      <c r="Q34" t="n">
        <v>194.63</v>
      </c>
      <c r="R34" t="n">
        <v>24.77</v>
      </c>
      <c r="S34" t="n">
        <v>17.82</v>
      </c>
      <c r="T34" t="n">
        <v>1324.7</v>
      </c>
      <c r="U34" t="n">
        <v>0.72</v>
      </c>
      <c r="V34" t="n">
        <v>0.77</v>
      </c>
      <c r="W34" t="n">
        <v>1.14</v>
      </c>
      <c r="X34" t="n">
        <v>0.08</v>
      </c>
      <c r="Y34" t="n">
        <v>0.5</v>
      </c>
      <c r="Z34" t="n">
        <v>10</v>
      </c>
      <c r="AA34" t="n">
        <v>297.5811298733462</v>
      </c>
      <c r="AB34" t="n">
        <v>407.1636302456107</v>
      </c>
      <c r="AC34" t="n">
        <v>368.304504832713</v>
      </c>
      <c r="AD34" t="n">
        <v>297581.1298733462</v>
      </c>
      <c r="AE34" t="n">
        <v>407163.6302456107</v>
      </c>
      <c r="AF34" t="n">
        <v>1.632003215541863e-06</v>
      </c>
      <c r="AG34" t="n">
        <v>13</v>
      </c>
      <c r="AH34" t="n">
        <v>368304.504832713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6.9331</v>
      </c>
      <c r="E35" t="n">
        <v>14.42</v>
      </c>
      <c r="F35" t="n">
        <v>11.77</v>
      </c>
      <c r="G35" t="n">
        <v>141.23</v>
      </c>
      <c r="H35" t="n">
        <v>2.53</v>
      </c>
      <c r="I35" t="n">
        <v>5</v>
      </c>
      <c r="J35" t="n">
        <v>239.08</v>
      </c>
      <c r="K35" t="n">
        <v>53.44</v>
      </c>
      <c r="L35" t="n">
        <v>34</v>
      </c>
      <c r="M35" t="n">
        <v>3</v>
      </c>
      <c r="N35" t="n">
        <v>56.64</v>
      </c>
      <c r="O35" t="n">
        <v>29720.17</v>
      </c>
      <c r="P35" t="n">
        <v>146.4</v>
      </c>
      <c r="Q35" t="n">
        <v>194.63</v>
      </c>
      <c r="R35" t="n">
        <v>24.88</v>
      </c>
      <c r="S35" t="n">
        <v>17.82</v>
      </c>
      <c r="T35" t="n">
        <v>1378.09</v>
      </c>
      <c r="U35" t="n">
        <v>0.72</v>
      </c>
      <c r="V35" t="n">
        <v>0.77</v>
      </c>
      <c r="W35" t="n">
        <v>1.15</v>
      </c>
      <c r="X35" t="n">
        <v>0.08</v>
      </c>
      <c r="Y35" t="n">
        <v>0.5</v>
      </c>
      <c r="Z35" t="n">
        <v>10</v>
      </c>
      <c r="AA35" t="n">
        <v>297.0680465782795</v>
      </c>
      <c r="AB35" t="n">
        <v>406.4616070456631</v>
      </c>
      <c r="AC35" t="n">
        <v>367.6694817416726</v>
      </c>
      <c r="AD35" t="n">
        <v>297068.0465782795</v>
      </c>
      <c r="AE35" t="n">
        <v>406461.6070456631</v>
      </c>
      <c r="AF35" t="n">
        <v>1.631226788200405e-06</v>
      </c>
      <c r="AG35" t="n">
        <v>13</v>
      </c>
      <c r="AH35" t="n">
        <v>367669.4817416726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6.9647</v>
      </c>
      <c r="E36" t="n">
        <v>14.36</v>
      </c>
      <c r="F36" t="n">
        <v>11.74</v>
      </c>
      <c r="G36" t="n">
        <v>176.11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2</v>
      </c>
      <c r="N36" t="n">
        <v>57.39</v>
      </c>
      <c r="O36" t="n">
        <v>29935.43</v>
      </c>
      <c r="P36" t="n">
        <v>145.17</v>
      </c>
      <c r="Q36" t="n">
        <v>194.63</v>
      </c>
      <c r="R36" t="n">
        <v>24.06</v>
      </c>
      <c r="S36" t="n">
        <v>17.82</v>
      </c>
      <c r="T36" t="n">
        <v>971.9299999999999</v>
      </c>
      <c r="U36" t="n">
        <v>0.74</v>
      </c>
      <c r="V36" t="n">
        <v>0.77</v>
      </c>
      <c r="W36" t="n">
        <v>1.14</v>
      </c>
      <c r="X36" t="n">
        <v>0.05</v>
      </c>
      <c r="Y36" t="n">
        <v>0.5</v>
      </c>
      <c r="Z36" t="n">
        <v>10</v>
      </c>
      <c r="AA36" t="n">
        <v>295.2658309311465</v>
      </c>
      <c r="AB36" t="n">
        <v>403.9957360891126</v>
      </c>
      <c r="AC36" t="n">
        <v>365.4389500483438</v>
      </c>
      <c r="AD36" t="n">
        <v>295265.8309311465</v>
      </c>
      <c r="AE36" t="n">
        <v>403995.7360891126</v>
      </c>
      <c r="AF36" t="n">
        <v>1.638661668197395e-06</v>
      </c>
      <c r="AG36" t="n">
        <v>13</v>
      </c>
      <c r="AH36" t="n">
        <v>365438.9500483437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6.9627</v>
      </c>
      <c r="E37" t="n">
        <v>14.36</v>
      </c>
      <c r="F37" t="n">
        <v>11.74</v>
      </c>
      <c r="G37" t="n">
        <v>176.17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2</v>
      </c>
      <c r="N37" t="n">
        <v>58.14</v>
      </c>
      <c r="O37" t="n">
        <v>30151.65</v>
      </c>
      <c r="P37" t="n">
        <v>146.06</v>
      </c>
      <c r="Q37" t="n">
        <v>194.63</v>
      </c>
      <c r="R37" t="n">
        <v>24.21</v>
      </c>
      <c r="S37" t="n">
        <v>17.82</v>
      </c>
      <c r="T37" t="n">
        <v>1045.64</v>
      </c>
      <c r="U37" t="n">
        <v>0.74</v>
      </c>
      <c r="V37" t="n">
        <v>0.77</v>
      </c>
      <c r="W37" t="n">
        <v>1.14</v>
      </c>
      <c r="X37" t="n">
        <v>0.06</v>
      </c>
      <c r="Y37" t="n">
        <v>0.5</v>
      </c>
      <c r="Z37" t="n">
        <v>10</v>
      </c>
      <c r="AA37" t="n">
        <v>296.0069174467993</v>
      </c>
      <c r="AB37" t="n">
        <v>405.0097233542585</v>
      </c>
      <c r="AC37" t="n">
        <v>366.3561637920442</v>
      </c>
      <c r="AD37" t="n">
        <v>296006.9174467993</v>
      </c>
      <c r="AE37" t="n">
        <v>405009.7233542585</v>
      </c>
      <c r="AF37" t="n">
        <v>1.638191106172269e-06</v>
      </c>
      <c r="AG37" t="n">
        <v>13</v>
      </c>
      <c r="AH37" t="n">
        <v>366356.1637920442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6.9639</v>
      </c>
      <c r="E38" t="n">
        <v>14.36</v>
      </c>
      <c r="F38" t="n">
        <v>11.74</v>
      </c>
      <c r="G38" t="n">
        <v>176.13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2</v>
      </c>
      <c r="N38" t="n">
        <v>58.9</v>
      </c>
      <c r="O38" t="n">
        <v>30368.96</v>
      </c>
      <c r="P38" t="n">
        <v>146.81</v>
      </c>
      <c r="Q38" t="n">
        <v>194.63</v>
      </c>
      <c r="R38" t="n">
        <v>24.17</v>
      </c>
      <c r="S38" t="n">
        <v>17.82</v>
      </c>
      <c r="T38" t="n">
        <v>1025.82</v>
      </c>
      <c r="U38" t="n">
        <v>0.74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296.565599743592</v>
      </c>
      <c r="AB38" t="n">
        <v>405.7741371200536</v>
      </c>
      <c r="AC38" t="n">
        <v>367.0476229808933</v>
      </c>
      <c r="AD38" t="n">
        <v>296565.599743592</v>
      </c>
      <c r="AE38" t="n">
        <v>405774.1371200536</v>
      </c>
      <c r="AF38" t="n">
        <v>1.638473443387345e-06</v>
      </c>
      <c r="AG38" t="n">
        <v>13</v>
      </c>
      <c r="AH38" t="n">
        <v>367047.6229808933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6.9651</v>
      </c>
      <c r="E39" t="n">
        <v>14.36</v>
      </c>
      <c r="F39" t="n">
        <v>11.74</v>
      </c>
      <c r="G39" t="n">
        <v>176.1</v>
      </c>
      <c r="H39" t="n">
        <v>2.75</v>
      </c>
      <c r="I39" t="n">
        <v>4</v>
      </c>
      <c r="J39" t="n">
        <v>246.11</v>
      </c>
      <c r="K39" t="n">
        <v>53.44</v>
      </c>
      <c r="L39" t="n">
        <v>38</v>
      </c>
      <c r="M39" t="n">
        <v>2</v>
      </c>
      <c r="N39" t="n">
        <v>59.67</v>
      </c>
      <c r="O39" t="n">
        <v>30587.38</v>
      </c>
      <c r="P39" t="n">
        <v>147.11</v>
      </c>
      <c r="Q39" t="n">
        <v>194.63</v>
      </c>
      <c r="R39" t="n">
        <v>24.04</v>
      </c>
      <c r="S39" t="n">
        <v>17.82</v>
      </c>
      <c r="T39" t="n">
        <v>964.9400000000001</v>
      </c>
      <c r="U39" t="n">
        <v>0.74</v>
      </c>
      <c r="V39" t="n">
        <v>0.77</v>
      </c>
      <c r="W39" t="n">
        <v>1.14</v>
      </c>
      <c r="X39" t="n">
        <v>0.05</v>
      </c>
      <c r="Y39" t="n">
        <v>0.5</v>
      </c>
      <c r="Z39" t="n">
        <v>10</v>
      </c>
      <c r="AA39" t="n">
        <v>296.772496395865</v>
      </c>
      <c r="AB39" t="n">
        <v>406.0572222473296</v>
      </c>
      <c r="AC39" t="n">
        <v>367.3036908609345</v>
      </c>
      <c r="AD39" t="n">
        <v>296772.496395865</v>
      </c>
      <c r="AE39" t="n">
        <v>406057.2222473296</v>
      </c>
      <c r="AF39" t="n">
        <v>1.638755780602421e-06</v>
      </c>
      <c r="AG39" t="n">
        <v>13</v>
      </c>
      <c r="AH39" t="n">
        <v>367303.6908609344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6.9607</v>
      </c>
      <c r="E40" t="n">
        <v>14.37</v>
      </c>
      <c r="F40" t="n">
        <v>11.75</v>
      </c>
      <c r="G40" t="n">
        <v>176.23</v>
      </c>
      <c r="H40" t="n">
        <v>2.8</v>
      </c>
      <c r="I40" t="n">
        <v>4</v>
      </c>
      <c r="J40" t="n">
        <v>247.89</v>
      </c>
      <c r="K40" t="n">
        <v>53.44</v>
      </c>
      <c r="L40" t="n">
        <v>39</v>
      </c>
      <c r="M40" t="n">
        <v>2</v>
      </c>
      <c r="N40" t="n">
        <v>60.45</v>
      </c>
      <c r="O40" t="n">
        <v>30806.92</v>
      </c>
      <c r="P40" t="n">
        <v>147.47</v>
      </c>
      <c r="Q40" t="n">
        <v>194.63</v>
      </c>
      <c r="R40" t="n">
        <v>24.32</v>
      </c>
      <c r="S40" t="n">
        <v>17.82</v>
      </c>
      <c r="T40" t="n">
        <v>1105.38</v>
      </c>
      <c r="U40" t="n">
        <v>0.73</v>
      </c>
      <c r="V40" t="n">
        <v>0.77</v>
      </c>
      <c r="W40" t="n">
        <v>1.14</v>
      </c>
      <c r="X40" t="n">
        <v>0.06</v>
      </c>
      <c r="Y40" t="n">
        <v>0.5</v>
      </c>
      <c r="Z40" t="n">
        <v>10</v>
      </c>
      <c r="AA40" t="n">
        <v>297.193221892302</v>
      </c>
      <c r="AB40" t="n">
        <v>406.6328774326537</v>
      </c>
      <c r="AC40" t="n">
        <v>367.8244063233084</v>
      </c>
      <c r="AD40" t="n">
        <v>297193.221892302</v>
      </c>
      <c r="AE40" t="n">
        <v>406632.8774326537</v>
      </c>
      <c r="AF40" t="n">
        <v>1.637720544147143e-06</v>
      </c>
      <c r="AG40" t="n">
        <v>13</v>
      </c>
      <c r="AH40" t="n">
        <v>367824.4063233084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6.9642</v>
      </c>
      <c r="E41" t="n">
        <v>14.36</v>
      </c>
      <c r="F41" t="n">
        <v>11.74</v>
      </c>
      <c r="G41" t="n">
        <v>176.12</v>
      </c>
      <c r="H41" t="n">
        <v>2.85</v>
      </c>
      <c r="I41" t="n">
        <v>4</v>
      </c>
      <c r="J41" t="n">
        <v>249.68</v>
      </c>
      <c r="K41" t="n">
        <v>53.44</v>
      </c>
      <c r="L41" t="n">
        <v>40</v>
      </c>
      <c r="M41" t="n">
        <v>2</v>
      </c>
      <c r="N41" t="n">
        <v>61.24</v>
      </c>
      <c r="O41" t="n">
        <v>31027.6</v>
      </c>
      <c r="P41" t="n">
        <v>147.3</v>
      </c>
      <c r="Q41" t="n">
        <v>194.63</v>
      </c>
      <c r="R41" t="n">
        <v>24.17</v>
      </c>
      <c r="S41" t="n">
        <v>17.82</v>
      </c>
      <c r="T41" t="n">
        <v>1025.82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  <c r="AA41" t="n">
        <v>296.941619497975</v>
      </c>
      <c r="AB41" t="n">
        <v>406.2886239368212</v>
      </c>
      <c r="AC41" t="n">
        <v>367.5130078979554</v>
      </c>
      <c r="AD41" t="n">
        <v>296941.619497975</v>
      </c>
      <c r="AE41" t="n">
        <v>406288.6239368212</v>
      </c>
      <c r="AF41" t="n">
        <v>1.638544027691114e-06</v>
      </c>
      <c r="AG41" t="n">
        <v>13</v>
      </c>
      <c r="AH41" t="n">
        <v>367513.0078979554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5.5149</v>
      </c>
      <c r="E2" t="n">
        <v>18.13</v>
      </c>
      <c r="F2" t="n">
        <v>13.68</v>
      </c>
      <c r="G2" t="n">
        <v>8.289999999999999</v>
      </c>
      <c r="H2" t="n">
        <v>0.15</v>
      </c>
      <c r="I2" t="n">
        <v>99</v>
      </c>
      <c r="J2" t="n">
        <v>116.05</v>
      </c>
      <c r="K2" t="n">
        <v>43.4</v>
      </c>
      <c r="L2" t="n">
        <v>1</v>
      </c>
      <c r="M2" t="n">
        <v>97</v>
      </c>
      <c r="N2" t="n">
        <v>16.65</v>
      </c>
      <c r="O2" t="n">
        <v>14546.17</v>
      </c>
      <c r="P2" t="n">
        <v>136.2</v>
      </c>
      <c r="Q2" t="n">
        <v>194.65</v>
      </c>
      <c r="R2" t="n">
        <v>84.53</v>
      </c>
      <c r="S2" t="n">
        <v>17.82</v>
      </c>
      <c r="T2" t="n">
        <v>30734.09</v>
      </c>
      <c r="U2" t="n">
        <v>0.21</v>
      </c>
      <c r="V2" t="n">
        <v>0.66</v>
      </c>
      <c r="W2" t="n">
        <v>1.3</v>
      </c>
      <c r="X2" t="n">
        <v>2</v>
      </c>
      <c r="Y2" t="n">
        <v>0.5</v>
      </c>
      <c r="Z2" t="n">
        <v>10</v>
      </c>
      <c r="AA2" t="n">
        <v>343.930711199465</v>
      </c>
      <c r="AB2" t="n">
        <v>470.5811722152198</v>
      </c>
      <c r="AC2" t="n">
        <v>425.6695656038218</v>
      </c>
      <c r="AD2" t="n">
        <v>343930.711199465</v>
      </c>
      <c r="AE2" t="n">
        <v>470581.1722152198</v>
      </c>
      <c r="AF2" t="n">
        <v>1.403751976544337e-06</v>
      </c>
      <c r="AG2" t="n">
        <v>16</v>
      </c>
      <c r="AH2" t="n">
        <v>425669.5656038218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6.3401</v>
      </c>
      <c r="E3" t="n">
        <v>15.77</v>
      </c>
      <c r="F3" t="n">
        <v>12.59</v>
      </c>
      <c r="G3" t="n">
        <v>16.42</v>
      </c>
      <c r="H3" t="n">
        <v>0.3</v>
      </c>
      <c r="I3" t="n">
        <v>46</v>
      </c>
      <c r="J3" t="n">
        <v>117.34</v>
      </c>
      <c r="K3" t="n">
        <v>43.4</v>
      </c>
      <c r="L3" t="n">
        <v>2</v>
      </c>
      <c r="M3" t="n">
        <v>44</v>
      </c>
      <c r="N3" t="n">
        <v>16.94</v>
      </c>
      <c r="O3" t="n">
        <v>14705.49</v>
      </c>
      <c r="P3" t="n">
        <v>124.23</v>
      </c>
      <c r="Q3" t="n">
        <v>194.65</v>
      </c>
      <c r="R3" t="n">
        <v>50.57</v>
      </c>
      <c r="S3" t="n">
        <v>17.82</v>
      </c>
      <c r="T3" t="n">
        <v>14015.75</v>
      </c>
      <c r="U3" t="n">
        <v>0.35</v>
      </c>
      <c r="V3" t="n">
        <v>0.72</v>
      </c>
      <c r="W3" t="n">
        <v>1.21</v>
      </c>
      <c r="X3" t="n">
        <v>0.9</v>
      </c>
      <c r="Y3" t="n">
        <v>0.5</v>
      </c>
      <c r="Z3" t="n">
        <v>10</v>
      </c>
      <c r="AA3" t="n">
        <v>286.2100614776199</v>
      </c>
      <c r="AB3" t="n">
        <v>391.6052328104456</v>
      </c>
      <c r="AC3" t="n">
        <v>354.230979012412</v>
      </c>
      <c r="AD3" t="n">
        <v>286210.0614776199</v>
      </c>
      <c r="AE3" t="n">
        <v>391605.2328104455</v>
      </c>
      <c r="AF3" t="n">
        <v>1.613796788063021e-06</v>
      </c>
      <c r="AG3" t="n">
        <v>14</v>
      </c>
      <c r="AH3" t="n">
        <v>354230.979012412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6.6383</v>
      </c>
      <c r="E4" t="n">
        <v>15.06</v>
      </c>
      <c r="F4" t="n">
        <v>12.26</v>
      </c>
      <c r="G4" t="n">
        <v>24.53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120.14</v>
      </c>
      <c r="Q4" t="n">
        <v>194.65</v>
      </c>
      <c r="R4" t="n">
        <v>40.31</v>
      </c>
      <c r="S4" t="n">
        <v>17.82</v>
      </c>
      <c r="T4" t="n">
        <v>8966.85</v>
      </c>
      <c r="U4" t="n">
        <v>0.44</v>
      </c>
      <c r="V4" t="n">
        <v>0.74</v>
      </c>
      <c r="W4" t="n">
        <v>1.19</v>
      </c>
      <c r="X4" t="n">
        <v>0.58</v>
      </c>
      <c r="Y4" t="n">
        <v>0.5</v>
      </c>
      <c r="Z4" t="n">
        <v>10</v>
      </c>
      <c r="AA4" t="n">
        <v>275.1003527898346</v>
      </c>
      <c r="AB4" t="n">
        <v>376.4044392580616</v>
      </c>
      <c r="AC4" t="n">
        <v>340.4809278622199</v>
      </c>
      <c r="AD4" t="n">
        <v>275100.3527898346</v>
      </c>
      <c r="AE4" t="n">
        <v>376404.4392580616</v>
      </c>
      <c r="AF4" t="n">
        <v>1.68970003914745e-06</v>
      </c>
      <c r="AG4" t="n">
        <v>14</v>
      </c>
      <c r="AH4" t="n">
        <v>340480.9278622199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6.796</v>
      </c>
      <c r="E5" t="n">
        <v>14.71</v>
      </c>
      <c r="F5" t="n">
        <v>12.1</v>
      </c>
      <c r="G5" t="n">
        <v>33.01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117.41</v>
      </c>
      <c r="Q5" t="n">
        <v>194.63</v>
      </c>
      <c r="R5" t="n">
        <v>35.43</v>
      </c>
      <c r="S5" t="n">
        <v>17.82</v>
      </c>
      <c r="T5" t="n">
        <v>6569.93</v>
      </c>
      <c r="U5" t="n">
        <v>0.5</v>
      </c>
      <c r="V5" t="n">
        <v>0.75</v>
      </c>
      <c r="W5" t="n">
        <v>1.17</v>
      </c>
      <c r="X5" t="n">
        <v>0.42</v>
      </c>
      <c r="Y5" t="n">
        <v>0.5</v>
      </c>
      <c r="Z5" t="n">
        <v>10</v>
      </c>
      <c r="AA5" t="n">
        <v>259.517476806208</v>
      </c>
      <c r="AB5" t="n">
        <v>355.0832608692945</v>
      </c>
      <c r="AC5" t="n">
        <v>321.1946128144149</v>
      </c>
      <c r="AD5" t="n">
        <v>259517.476806208</v>
      </c>
      <c r="AE5" t="n">
        <v>355083.2608692945</v>
      </c>
      <c r="AF5" t="n">
        <v>1.729840692051591e-06</v>
      </c>
      <c r="AG5" t="n">
        <v>13</v>
      </c>
      <c r="AH5" t="n">
        <v>321194.6128144149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6.8853</v>
      </c>
      <c r="E6" t="n">
        <v>14.52</v>
      </c>
      <c r="F6" t="n">
        <v>12.01</v>
      </c>
      <c r="G6" t="n">
        <v>40.03</v>
      </c>
      <c r="H6" t="n">
        <v>0.73</v>
      </c>
      <c r="I6" t="n">
        <v>18</v>
      </c>
      <c r="J6" t="n">
        <v>121.23</v>
      </c>
      <c r="K6" t="n">
        <v>43.4</v>
      </c>
      <c r="L6" t="n">
        <v>5</v>
      </c>
      <c r="M6" t="n">
        <v>16</v>
      </c>
      <c r="N6" t="n">
        <v>17.83</v>
      </c>
      <c r="O6" t="n">
        <v>15186.08</v>
      </c>
      <c r="P6" t="n">
        <v>115.62</v>
      </c>
      <c r="Q6" t="n">
        <v>194.63</v>
      </c>
      <c r="R6" t="n">
        <v>32.4</v>
      </c>
      <c r="S6" t="n">
        <v>17.82</v>
      </c>
      <c r="T6" t="n">
        <v>5074.35</v>
      </c>
      <c r="U6" t="n">
        <v>0.55</v>
      </c>
      <c r="V6" t="n">
        <v>0.76</v>
      </c>
      <c r="W6" t="n">
        <v>1.16</v>
      </c>
      <c r="X6" t="n">
        <v>0.32</v>
      </c>
      <c r="Y6" t="n">
        <v>0.5</v>
      </c>
      <c r="Z6" t="n">
        <v>10</v>
      </c>
      <c r="AA6" t="n">
        <v>256.1110018414236</v>
      </c>
      <c r="AB6" t="n">
        <v>350.4223715392417</v>
      </c>
      <c r="AC6" t="n">
        <v>316.9785522205285</v>
      </c>
      <c r="AD6" t="n">
        <v>256111.0018414236</v>
      </c>
      <c r="AE6" t="n">
        <v>350422.3715392418</v>
      </c>
      <c r="AF6" t="n">
        <v>1.752570941286465e-06</v>
      </c>
      <c r="AG6" t="n">
        <v>13</v>
      </c>
      <c r="AH6" t="n">
        <v>316978.5522205285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6.9439</v>
      </c>
      <c r="E7" t="n">
        <v>14.4</v>
      </c>
      <c r="F7" t="n">
        <v>11.96</v>
      </c>
      <c r="G7" t="n">
        <v>47.83</v>
      </c>
      <c r="H7" t="n">
        <v>0.86</v>
      </c>
      <c r="I7" t="n">
        <v>15</v>
      </c>
      <c r="J7" t="n">
        <v>122.54</v>
      </c>
      <c r="K7" t="n">
        <v>43.4</v>
      </c>
      <c r="L7" t="n">
        <v>6</v>
      </c>
      <c r="M7" t="n">
        <v>13</v>
      </c>
      <c r="N7" t="n">
        <v>18.14</v>
      </c>
      <c r="O7" t="n">
        <v>15347.16</v>
      </c>
      <c r="P7" t="n">
        <v>114.16</v>
      </c>
      <c r="Q7" t="n">
        <v>194.63</v>
      </c>
      <c r="R7" t="n">
        <v>30.84</v>
      </c>
      <c r="S7" t="n">
        <v>17.82</v>
      </c>
      <c r="T7" t="n">
        <v>4306.1</v>
      </c>
      <c r="U7" t="n">
        <v>0.58</v>
      </c>
      <c r="V7" t="n">
        <v>0.76</v>
      </c>
      <c r="W7" t="n">
        <v>1.16</v>
      </c>
      <c r="X7" t="n">
        <v>0.27</v>
      </c>
      <c r="Y7" t="n">
        <v>0.5</v>
      </c>
      <c r="Z7" t="n">
        <v>10</v>
      </c>
      <c r="AA7" t="n">
        <v>253.7274476106224</v>
      </c>
      <c r="AB7" t="n">
        <v>347.16108748567</v>
      </c>
      <c r="AC7" t="n">
        <v>314.0285205397877</v>
      </c>
      <c r="AD7" t="n">
        <v>253727.4476106224</v>
      </c>
      <c r="AE7" t="n">
        <v>347161.0874856699</v>
      </c>
      <c r="AF7" t="n">
        <v>1.767486871915397e-06</v>
      </c>
      <c r="AG7" t="n">
        <v>13</v>
      </c>
      <c r="AH7" t="n">
        <v>314028.5205397877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6.9869</v>
      </c>
      <c r="E8" t="n">
        <v>14.31</v>
      </c>
      <c r="F8" t="n">
        <v>11.92</v>
      </c>
      <c r="G8" t="n">
        <v>55.01</v>
      </c>
      <c r="H8" t="n">
        <v>1</v>
      </c>
      <c r="I8" t="n">
        <v>13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112.82</v>
      </c>
      <c r="Q8" t="n">
        <v>194.63</v>
      </c>
      <c r="R8" t="n">
        <v>29.61</v>
      </c>
      <c r="S8" t="n">
        <v>17.82</v>
      </c>
      <c r="T8" t="n">
        <v>3703.97</v>
      </c>
      <c r="U8" t="n">
        <v>0.6</v>
      </c>
      <c r="V8" t="n">
        <v>0.76</v>
      </c>
      <c r="W8" t="n">
        <v>1.16</v>
      </c>
      <c r="X8" t="n">
        <v>0.23</v>
      </c>
      <c r="Y8" t="n">
        <v>0.5</v>
      </c>
      <c r="Z8" t="n">
        <v>10</v>
      </c>
      <c r="AA8" t="n">
        <v>251.7844761915696</v>
      </c>
      <c r="AB8" t="n">
        <v>344.5026282722739</v>
      </c>
      <c r="AC8" t="n">
        <v>311.6237809425463</v>
      </c>
      <c r="AD8" t="n">
        <v>251784.4761915696</v>
      </c>
      <c r="AE8" t="n">
        <v>344502.6282722739</v>
      </c>
      <c r="AF8" t="n">
        <v>1.778432008725023e-06</v>
      </c>
      <c r="AG8" t="n">
        <v>13</v>
      </c>
      <c r="AH8" t="n">
        <v>311623.7809425463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7.0323</v>
      </c>
      <c r="E9" t="n">
        <v>14.22</v>
      </c>
      <c r="F9" t="n">
        <v>11.87</v>
      </c>
      <c r="G9" t="n">
        <v>64.76000000000001</v>
      </c>
      <c r="H9" t="n">
        <v>1.13</v>
      </c>
      <c r="I9" t="n">
        <v>11</v>
      </c>
      <c r="J9" t="n">
        <v>125.16</v>
      </c>
      <c r="K9" t="n">
        <v>43.4</v>
      </c>
      <c r="L9" t="n">
        <v>8</v>
      </c>
      <c r="M9" t="n">
        <v>9</v>
      </c>
      <c r="N9" t="n">
        <v>18.76</v>
      </c>
      <c r="O9" t="n">
        <v>15670.68</v>
      </c>
      <c r="P9" t="n">
        <v>110.85</v>
      </c>
      <c r="Q9" t="n">
        <v>194.63</v>
      </c>
      <c r="R9" t="n">
        <v>28.24</v>
      </c>
      <c r="S9" t="n">
        <v>17.82</v>
      </c>
      <c r="T9" t="n">
        <v>3029.97</v>
      </c>
      <c r="U9" t="n">
        <v>0.63</v>
      </c>
      <c r="V9" t="n">
        <v>0.76</v>
      </c>
      <c r="W9" t="n">
        <v>1.15</v>
      </c>
      <c r="X9" t="n">
        <v>0.19</v>
      </c>
      <c r="Y9" t="n">
        <v>0.5</v>
      </c>
      <c r="Z9" t="n">
        <v>10</v>
      </c>
      <c r="AA9" t="n">
        <v>249.3056080290246</v>
      </c>
      <c r="AB9" t="n">
        <v>341.1109314923365</v>
      </c>
      <c r="AC9" t="n">
        <v>308.5557829430088</v>
      </c>
      <c r="AD9" t="n">
        <v>249305.6080290246</v>
      </c>
      <c r="AE9" t="n">
        <v>341110.9314923366</v>
      </c>
      <c r="AF9" t="n">
        <v>1.789988036891466e-06</v>
      </c>
      <c r="AG9" t="n">
        <v>13</v>
      </c>
      <c r="AH9" t="n">
        <v>308555.7829430088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7.0475</v>
      </c>
      <c r="E10" t="n">
        <v>14.19</v>
      </c>
      <c r="F10" t="n">
        <v>11.87</v>
      </c>
      <c r="G10" t="n">
        <v>71.2</v>
      </c>
      <c r="H10" t="n">
        <v>1.26</v>
      </c>
      <c r="I10" t="n">
        <v>10</v>
      </c>
      <c r="J10" t="n">
        <v>126.48</v>
      </c>
      <c r="K10" t="n">
        <v>43.4</v>
      </c>
      <c r="L10" t="n">
        <v>9</v>
      </c>
      <c r="M10" t="n">
        <v>8</v>
      </c>
      <c r="N10" t="n">
        <v>19.08</v>
      </c>
      <c r="O10" t="n">
        <v>15833.12</v>
      </c>
      <c r="P10" t="n">
        <v>109.71</v>
      </c>
      <c r="Q10" t="n">
        <v>194.63</v>
      </c>
      <c r="R10" t="n">
        <v>28.05</v>
      </c>
      <c r="S10" t="n">
        <v>17.82</v>
      </c>
      <c r="T10" t="n">
        <v>2935.84</v>
      </c>
      <c r="U10" t="n">
        <v>0.64</v>
      </c>
      <c r="V10" t="n">
        <v>0.77</v>
      </c>
      <c r="W10" t="n">
        <v>1.15</v>
      </c>
      <c r="X10" t="n">
        <v>0.18</v>
      </c>
      <c r="Y10" t="n">
        <v>0.5</v>
      </c>
      <c r="Z10" t="n">
        <v>10</v>
      </c>
      <c r="AA10" t="n">
        <v>248.1625566517106</v>
      </c>
      <c r="AB10" t="n">
        <v>339.5469581700286</v>
      </c>
      <c r="AC10" t="n">
        <v>307.1410730395311</v>
      </c>
      <c r="AD10" t="n">
        <v>248162.5566517106</v>
      </c>
      <c r="AE10" t="n">
        <v>339546.9581700286</v>
      </c>
      <c r="AF10" t="n">
        <v>1.793857015484636e-06</v>
      </c>
      <c r="AG10" t="n">
        <v>13</v>
      </c>
      <c r="AH10" t="n">
        <v>307141.0730395311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7.0662</v>
      </c>
      <c r="E11" t="n">
        <v>14.15</v>
      </c>
      <c r="F11" t="n">
        <v>11.85</v>
      </c>
      <c r="G11" t="n">
        <v>79.02</v>
      </c>
      <c r="H11" t="n">
        <v>1.38</v>
      </c>
      <c r="I11" t="n">
        <v>9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109.11</v>
      </c>
      <c r="Q11" t="n">
        <v>194.63</v>
      </c>
      <c r="R11" t="n">
        <v>27.63</v>
      </c>
      <c r="S11" t="n">
        <v>17.82</v>
      </c>
      <c r="T11" t="n">
        <v>2735.3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247.3206378380335</v>
      </c>
      <c r="AB11" t="n">
        <v>338.3950077063195</v>
      </c>
      <c r="AC11" t="n">
        <v>306.0990631113053</v>
      </c>
      <c r="AD11" t="n">
        <v>247320.6378380336</v>
      </c>
      <c r="AE11" t="n">
        <v>338395.0077063194</v>
      </c>
      <c r="AF11" t="n">
        <v>1.798616877306496e-06</v>
      </c>
      <c r="AG11" t="n">
        <v>13</v>
      </c>
      <c r="AH11" t="n">
        <v>306099.0631113054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7.0904</v>
      </c>
      <c r="E12" t="n">
        <v>14.1</v>
      </c>
      <c r="F12" t="n">
        <v>11.83</v>
      </c>
      <c r="G12" t="n">
        <v>88.70999999999999</v>
      </c>
      <c r="H12" t="n">
        <v>1.5</v>
      </c>
      <c r="I12" t="n">
        <v>8</v>
      </c>
      <c r="J12" t="n">
        <v>129.13</v>
      </c>
      <c r="K12" t="n">
        <v>43.4</v>
      </c>
      <c r="L12" t="n">
        <v>11</v>
      </c>
      <c r="M12" t="n">
        <v>6</v>
      </c>
      <c r="N12" t="n">
        <v>19.73</v>
      </c>
      <c r="O12" t="n">
        <v>16159.39</v>
      </c>
      <c r="P12" t="n">
        <v>107.38</v>
      </c>
      <c r="Q12" t="n">
        <v>194.63</v>
      </c>
      <c r="R12" t="n">
        <v>26.85</v>
      </c>
      <c r="S12" t="n">
        <v>17.82</v>
      </c>
      <c r="T12" t="n">
        <v>2350.15</v>
      </c>
      <c r="U12" t="n">
        <v>0.66</v>
      </c>
      <c r="V12" t="n">
        <v>0.77</v>
      </c>
      <c r="W12" t="n">
        <v>1.15</v>
      </c>
      <c r="X12" t="n">
        <v>0.14</v>
      </c>
      <c r="Y12" t="n">
        <v>0.5</v>
      </c>
      <c r="Z12" t="n">
        <v>10</v>
      </c>
      <c r="AA12" t="n">
        <v>245.5235621034884</v>
      </c>
      <c r="AB12" t="n">
        <v>335.9361694049301</v>
      </c>
      <c r="AC12" t="n">
        <v>303.8748928863986</v>
      </c>
      <c r="AD12" t="n">
        <v>245523.5621034884</v>
      </c>
      <c r="AE12" t="n">
        <v>335936.1694049301</v>
      </c>
      <c r="AF12" t="n">
        <v>1.804776698487728e-06</v>
      </c>
      <c r="AG12" t="n">
        <v>13</v>
      </c>
      <c r="AH12" t="n">
        <v>303874.8928863986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7.0943</v>
      </c>
      <c r="E13" t="n">
        <v>14.1</v>
      </c>
      <c r="F13" t="n">
        <v>11.82</v>
      </c>
      <c r="G13" t="n">
        <v>88.65000000000001</v>
      </c>
      <c r="H13" t="n">
        <v>1.63</v>
      </c>
      <c r="I13" t="n">
        <v>8</v>
      </c>
      <c r="J13" t="n">
        <v>130.45</v>
      </c>
      <c r="K13" t="n">
        <v>43.4</v>
      </c>
      <c r="L13" t="n">
        <v>12</v>
      </c>
      <c r="M13" t="n">
        <v>6</v>
      </c>
      <c r="N13" t="n">
        <v>20.05</v>
      </c>
      <c r="O13" t="n">
        <v>16323.22</v>
      </c>
      <c r="P13" t="n">
        <v>106.42</v>
      </c>
      <c r="Q13" t="n">
        <v>194.63</v>
      </c>
      <c r="R13" t="n">
        <v>26.67</v>
      </c>
      <c r="S13" t="n">
        <v>17.82</v>
      </c>
      <c r="T13" t="n">
        <v>2255.82</v>
      </c>
      <c r="U13" t="n">
        <v>0.67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244.6921568935344</v>
      </c>
      <c r="AB13" t="n">
        <v>334.7986041176623</v>
      </c>
      <c r="AC13" t="n">
        <v>302.8458952335644</v>
      </c>
      <c r="AD13" t="n">
        <v>244692.1568935344</v>
      </c>
      <c r="AE13" t="n">
        <v>334798.6041176623</v>
      </c>
      <c r="AF13" t="n">
        <v>1.805769396942554e-06</v>
      </c>
      <c r="AG13" t="n">
        <v>13</v>
      </c>
      <c r="AH13" t="n">
        <v>302845.8952335644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7.1165</v>
      </c>
      <c r="E14" t="n">
        <v>14.05</v>
      </c>
      <c r="F14" t="n">
        <v>11.8</v>
      </c>
      <c r="G14" t="n">
        <v>101.15</v>
      </c>
      <c r="H14" t="n">
        <v>1.74</v>
      </c>
      <c r="I14" t="n">
        <v>7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105.6</v>
      </c>
      <c r="Q14" t="n">
        <v>194.63</v>
      </c>
      <c r="R14" t="n">
        <v>26.01</v>
      </c>
      <c r="S14" t="n">
        <v>17.82</v>
      </c>
      <c r="T14" t="n">
        <v>1934.6</v>
      </c>
      <c r="U14" t="n">
        <v>0.68</v>
      </c>
      <c r="V14" t="n">
        <v>0.77</v>
      </c>
      <c r="W14" t="n">
        <v>1.15</v>
      </c>
      <c r="X14" t="n">
        <v>0.11</v>
      </c>
      <c r="Y14" t="n">
        <v>0.5</v>
      </c>
      <c r="Z14" t="n">
        <v>10</v>
      </c>
      <c r="AA14" t="n">
        <v>243.6394258613512</v>
      </c>
      <c r="AB14" t="n">
        <v>333.3582110762148</v>
      </c>
      <c r="AC14" t="n">
        <v>301.5429712823878</v>
      </c>
      <c r="AD14" t="n">
        <v>243639.4258613513</v>
      </c>
      <c r="AE14" t="n">
        <v>333358.2110762148</v>
      </c>
      <c r="AF14" t="n">
        <v>1.811420141993106e-06</v>
      </c>
      <c r="AG14" t="n">
        <v>13</v>
      </c>
      <c r="AH14" t="n">
        <v>301542.9712823878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7.1121</v>
      </c>
      <c r="E15" t="n">
        <v>14.06</v>
      </c>
      <c r="F15" t="n">
        <v>11.81</v>
      </c>
      <c r="G15" t="n">
        <v>101.22</v>
      </c>
      <c r="H15" t="n">
        <v>1.86</v>
      </c>
      <c r="I15" t="n">
        <v>7</v>
      </c>
      <c r="J15" t="n">
        <v>133.12</v>
      </c>
      <c r="K15" t="n">
        <v>43.4</v>
      </c>
      <c r="L15" t="n">
        <v>14</v>
      </c>
      <c r="M15" t="n">
        <v>5</v>
      </c>
      <c r="N15" t="n">
        <v>20.72</v>
      </c>
      <c r="O15" t="n">
        <v>16652.31</v>
      </c>
      <c r="P15" t="n">
        <v>104.34</v>
      </c>
      <c r="Q15" t="n">
        <v>194.63</v>
      </c>
      <c r="R15" t="n">
        <v>26.22</v>
      </c>
      <c r="S15" t="n">
        <v>17.82</v>
      </c>
      <c r="T15" t="n">
        <v>2038.62</v>
      </c>
      <c r="U15" t="n">
        <v>0.68</v>
      </c>
      <c r="V15" t="n">
        <v>0.77</v>
      </c>
      <c r="W15" t="n">
        <v>1.15</v>
      </c>
      <c r="X15" t="n">
        <v>0.12</v>
      </c>
      <c r="Y15" t="n">
        <v>0.5</v>
      </c>
      <c r="Z15" t="n">
        <v>10</v>
      </c>
      <c r="AA15" t="n">
        <v>242.7772085037766</v>
      </c>
      <c r="AB15" t="n">
        <v>332.1784872492366</v>
      </c>
      <c r="AC15" t="n">
        <v>300.4758386417032</v>
      </c>
      <c r="AD15" t="n">
        <v>242777.2085037766</v>
      </c>
      <c r="AE15" t="n">
        <v>332178.4872492366</v>
      </c>
      <c r="AF15" t="n">
        <v>1.810300174505609e-06</v>
      </c>
      <c r="AG15" t="n">
        <v>13</v>
      </c>
      <c r="AH15" t="n">
        <v>300475.8386417032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7.1385</v>
      </c>
      <c r="E16" t="n">
        <v>14.01</v>
      </c>
      <c r="F16" t="n">
        <v>11.78</v>
      </c>
      <c r="G16" t="n">
        <v>117.81</v>
      </c>
      <c r="H16" t="n">
        <v>1.97</v>
      </c>
      <c r="I16" t="n">
        <v>6</v>
      </c>
      <c r="J16" t="n">
        <v>134.46</v>
      </c>
      <c r="K16" t="n">
        <v>43.4</v>
      </c>
      <c r="L16" t="n">
        <v>15</v>
      </c>
      <c r="M16" t="n">
        <v>4</v>
      </c>
      <c r="N16" t="n">
        <v>21.06</v>
      </c>
      <c r="O16" t="n">
        <v>16817.7</v>
      </c>
      <c r="P16" t="n">
        <v>102.48</v>
      </c>
      <c r="Q16" t="n">
        <v>194.63</v>
      </c>
      <c r="R16" t="n">
        <v>25.38</v>
      </c>
      <c r="S16" t="n">
        <v>17.82</v>
      </c>
      <c r="T16" t="n">
        <v>1624.24</v>
      </c>
      <c r="U16" t="n">
        <v>0.7</v>
      </c>
      <c r="V16" t="n">
        <v>0.77</v>
      </c>
      <c r="W16" t="n">
        <v>1.14</v>
      </c>
      <c r="X16" t="n">
        <v>0.09</v>
      </c>
      <c r="Y16" t="n">
        <v>0.5</v>
      </c>
      <c r="Z16" t="n">
        <v>10</v>
      </c>
      <c r="AA16" t="n">
        <v>240.8430874673556</v>
      </c>
      <c r="AB16" t="n">
        <v>329.5321375198087</v>
      </c>
      <c r="AC16" t="n">
        <v>298.082052816276</v>
      </c>
      <c r="AD16" t="n">
        <v>240843.0874673557</v>
      </c>
      <c r="AE16" t="n">
        <v>329532.1375198087</v>
      </c>
      <c r="AF16" t="n">
        <v>1.817019979430588e-06</v>
      </c>
      <c r="AG16" t="n">
        <v>13</v>
      </c>
      <c r="AH16" t="n">
        <v>298082.052816276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7.1403</v>
      </c>
      <c r="E17" t="n">
        <v>14</v>
      </c>
      <c r="F17" t="n">
        <v>11.78</v>
      </c>
      <c r="G17" t="n">
        <v>117.78</v>
      </c>
      <c r="H17" t="n">
        <v>2.08</v>
      </c>
      <c r="I17" t="n">
        <v>6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102.07</v>
      </c>
      <c r="Q17" t="n">
        <v>194.63</v>
      </c>
      <c r="R17" t="n">
        <v>25.17</v>
      </c>
      <c r="S17" t="n">
        <v>17.82</v>
      </c>
      <c r="T17" t="n">
        <v>1517.37</v>
      </c>
      <c r="U17" t="n">
        <v>0.71</v>
      </c>
      <c r="V17" t="n">
        <v>0.77</v>
      </c>
      <c r="W17" t="n">
        <v>1.15</v>
      </c>
      <c r="X17" t="n">
        <v>0.09</v>
      </c>
      <c r="Y17" t="n">
        <v>0.5</v>
      </c>
      <c r="Z17" t="n">
        <v>10</v>
      </c>
      <c r="AA17" t="n">
        <v>240.5020282451809</v>
      </c>
      <c r="AB17" t="n">
        <v>329.0654852455584</v>
      </c>
      <c r="AC17" t="n">
        <v>297.6599371801295</v>
      </c>
      <c r="AD17" t="n">
        <v>240502.0282451809</v>
      </c>
      <c r="AE17" t="n">
        <v>329065.4852455584</v>
      </c>
      <c r="AF17" t="n">
        <v>1.8174781479482e-06</v>
      </c>
      <c r="AG17" t="n">
        <v>13</v>
      </c>
      <c r="AH17" t="n">
        <v>297659.9371801295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7.1375</v>
      </c>
      <c r="E18" t="n">
        <v>14.01</v>
      </c>
      <c r="F18" t="n">
        <v>11.78</v>
      </c>
      <c r="G18" t="n">
        <v>117.83</v>
      </c>
      <c r="H18" t="n">
        <v>2.19</v>
      </c>
      <c r="I18" t="n">
        <v>6</v>
      </c>
      <c r="J18" t="n">
        <v>137.15</v>
      </c>
      <c r="K18" t="n">
        <v>43.4</v>
      </c>
      <c r="L18" t="n">
        <v>17</v>
      </c>
      <c r="M18" t="n">
        <v>4</v>
      </c>
      <c r="N18" t="n">
        <v>21.75</v>
      </c>
      <c r="O18" t="n">
        <v>17149.71</v>
      </c>
      <c r="P18" t="n">
        <v>100.8</v>
      </c>
      <c r="Q18" t="n">
        <v>194.63</v>
      </c>
      <c r="R18" t="n">
        <v>25.4</v>
      </c>
      <c r="S18" t="n">
        <v>17.82</v>
      </c>
      <c r="T18" t="n">
        <v>1634.58</v>
      </c>
      <c r="U18" t="n">
        <v>0.7</v>
      </c>
      <c r="V18" t="n">
        <v>0.77</v>
      </c>
      <c r="W18" t="n">
        <v>1.15</v>
      </c>
      <c r="X18" t="n">
        <v>0.1</v>
      </c>
      <c r="Y18" t="n">
        <v>0.5</v>
      </c>
      <c r="Z18" t="n">
        <v>10</v>
      </c>
      <c r="AA18" t="n">
        <v>239.5780615436475</v>
      </c>
      <c r="AB18" t="n">
        <v>327.8012732419871</v>
      </c>
      <c r="AC18" t="n">
        <v>296.5163797958458</v>
      </c>
      <c r="AD18" t="n">
        <v>239578.0615436475</v>
      </c>
      <c r="AE18" t="n">
        <v>327801.2732419871</v>
      </c>
      <c r="AF18" t="n">
        <v>1.816765441365248e-06</v>
      </c>
      <c r="AG18" t="n">
        <v>13</v>
      </c>
      <c r="AH18" t="n">
        <v>296516.3797958458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7.1572</v>
      </c>
      <c r="E19" t="n">
        <v>13.97</v>
      </c>
      <c r="F19" t="n">
        <v>11.77</v>
      </c>
      <c r="G19" t="n">
        <v>141.22</v>
      </c>
      <c r="H19" t="n">
        <v>2.3</v>
      </c>
      <c r="I19" t="n">
        <v>5</v>
      </c>
      <c r="J19" t="n">
        <v>138.51</v>
      </c>
      <c r="K19" t="n">
        <v>43.4</v>
      </c>
      <c r="L19" t="n">
        <v>18</v>
      </c>
      <c r="M19" t="n">
        <v>2</v>
      </c>
      <c r="N19" t="n">
        <v>22.11</v>
      </c>
      <c r="O19" t="n">
        <v>17316.45</v>
      </c>
      <c r="P19" t="n">
        <v>99.01000000000001</v>
      </c>
      <c r="Q19" t="n">
        <v>194.63</v>
      </c>
      <c r="R19" t="n">
        <v>24.91</v>
      </c>
      <c r="S19" t="n">
        <v>17.82</v>
      </c>
      <c r="T19" t="n">
        <v>1391.31</v>
      </c>
      <c r="U19" t="n">
        <v>0.72</v>
      </c>
      <c r="V19" t="n">
        <v>0.77</v>
      </c>
      <c r="W19" t="n">
        <v>1.15</v>
      </c>
      <c r="X19" t="n">
        <v>0.08</v>
      </c>
      <c r="Y19" t="n">
        <v>0.5</v>
      </c>
      <c r="Z19" t="n">
        <v>10</v>
      </c>
      <c r="AA19" t="n">
        <v>237.8786398494461</v>
      </c>
      <c r="AB19" t="n">
        <v>325.476049506788</v>
      </c>
      <c r="AC19" t="n">
        <v>294.4130721504615</v>
      </c>
      <c r="AD19" t="n">
        <v>237878.6398494461</v>
      </c>
      <c r="AE19" t="n">
        <v>325476.049506788</v>
      </c>
      <c r="AF19" t="n">
        <v>1.821779841252449e-06</v>
      </c>
      <c r="AG19" t="n">
        <v>13</v>
      </c>
      <c r="AH19" t="n">
        <v>294413.0721504614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7.1588</v>
      </c>
      <c r="E20" t="n">
        <v>13.97</v>
      </c>
      <c r="F20" t="n">
        <v>11.77</v>
      </c>
      <c r="G20" t="n">
        <v>141.18</v>
      </c>
      <c r="H20" t="n">
        <v>2.4</v>
      </c>
      <c r="I20" t="n">
        <v>5</v>
      </c>
      <c r="J20" t="n">
        <v>139.86</v>
      </c>
      <c r="K20" t="n">
        <v>43.4</v>
      </c>
      <c r="L20" t="n">
        <v>19</v>
      </c>
      <c r="M20" t="n">
        <v>2</v>
      </c>
      <c r="N20" t="n">
        <v>22.46</v>
      </c>
      <c r="O20" t="n">
        <v>17483.7</v>
      </c>
      <c r="P20" t="n">
        <v>99.75</v>
      </c>
      <c r="Q20" t="n">
        <v>194.63</v>
      </c>
      <c r="R20" t="n">
        <v>24.84</v>
      </c>
      <c r="S20" t="n">
        <v>17.82</v>
      </c>
      <c r="T20" t="n">
        <v>1357.73</v>
      </c>
      <c r="U20" t="n">
        <v>0.72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238.416495897457</v>
      </c>
      <c r="AB20" t="n">
        <v>326.2119678802104</v>
      </c>
      <c r="AC20" t="n">
        <v>295.0787555071925</v>
      </c>
      <c r="AD20" t="n">
        <v>238416.495897457</v>
      </c>
      <c r="AE20" t="n">
        <v>326211.9678802104</v>
      </c>
      <c r="AF20" t="n">
        <v>1.822187102156993e-06</v>
      </c>
      <c r="AG20" t="n">
        <v>13</v>
      </c>
      <c r="AH20" t="n">
        <v>295078.7555071925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7.1565</v>
      </c>
      <c r="E21" t="n">
        <v>13.97</v>
      </c>
      <c r="F21" t="n">
        <v>11.77</v>
      </c>
      <c r="G21" t="n">
        <v>141.24</v>
      </c>
      <c r="H21" t="n">
        <v>2.5</v>
      </c>
      <c r="I21" t="n">
        <v>5</v>
      </c>
      <c r="J21" t="n">
        <v>141.22</v>
      </c>
      <c r="K21" t="n">
        <v>43.4</v>
      </c>
      <c r="L21" t="n">
        <v>20</v>
      </c>
      <c r="M21" t="n">
        <v>1</v>
      </c>
      <c r="N21" t="n">
        <v>22.82</v>
      </c>
      <c r="O21" t="n">
        <v>17651.44</v>
      </c>
      <c r="P21" t="n">
        <v>99.91</v>
      </c>
      <c r="Q21" t="n">
        <v>194.63</v>
      </c>
      <c r="R21" t="n">
        <v>24.9</v>
      </c>
      <c r="S21" t="n">
        <v>17.82</v>
      </c>
      <c r="T21" t="n">
        <v>1387.34</v>
      </c>
      <c r="U21" t="n">
        <v>0.72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238.5738183725154</v>
      </c>
      <c r="AB21" t="n">
        <v>326.427223431163</v>
      </c>
      <c r="AC21" t="n">
        <v>295.2734673704753</v>
      </c>
      <c r="AD21" t="n">
        <v>238573.8183725154</v>
      </c>
      <c r="AE21" t="n">
        <v>326427.223431163</v>
      </c>
      <c r="AF21" t="n">
        <v>1.821601664606711e-06</v>
      </c>
      <c r="AG21" t="n">
        <v>13</v>
      </c>
      <c r="AH21" t="n">
        <v>295273.4673704753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7.1539</v>
      </c>
      <c r="E22" t="n">
        <v>13.98</v>
      </c>
      <c r="F22" t="n">
        <v>11.77</v>
      </c>
      <c r="G22" t="n">
        <v>141.3</v>
      </c>
      <c r="H22" t="n">
        <v>2.61</v>
      </c>
      <c r="I22" t="n">
        <v>5</v>
      </c>
      <c r="J22" t="n">
        <v>142.59</v>
      </c>
      <c r="K22" t="n">
        <v>43.4</v>
      </c>
      <c r="L22" t="n">
        <v>21</v>
      </c>
      <c r="M22" t="n">
        <v>0</v>
      </c>
      <c r="N22" t="n">
        <v>23.19</v>
      </c>
      <c r="O22" t="n">
        <v>17819.69</v>
      </c>
      <c r="P22" t="n">
        <v>100.79</v>
      </c>
      <c r="Q22" t="n">
        <v>194.63</v>
      </c>
      <c r="R22" t="n">
        <v>24.94</v>
      </c>
      <c r="S22" t="n">
        <v>17.82</v>
      </c>
      <c r="T22" t="n">
        <v>1407.46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239.2836102175981</v>
      </c>
      <c r="AB22" t="n">
        <v>327.3983919474109</v>
      </c>
      <c r="AC22" t="n">
        <v>296.1519489265764</v>
      </c>
      <c r="AD22" t="n">
        <v>239283.6102175981</v>
      </c>
      <c r="AE22" t="n">
        <v>327398.3919474109</v>
      </c>
      <c r="AF22" t="n">
        <v>1.820939865636827e-06</v>
      </c>
      <c r="AG22" t="n">
        <v>13</v>
      </c>
      <c r="AH22" t="n">
        <v>296151.9489265764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5.9579</v>
      </c>
      <c r="E2" t="n">
        <v>16.78</v>
      </c>
      <c r="F2" t="n">
        <v>13.31</v>
      </c>
      <c r="G2" t="n">
        <v>9.859999999999999</v>
      </c>
      <c r="H2" t="n">
        <v>0.2</v>
      </c>
      <c r="I2" t="n">
        <v>81</v>
      </c>
      <c r="J2" t="n">
        <v>89.87</v>
      </c>
      <c r="K2" t="n">
        <v>37.55</v>
      </c>
      <c r="L2" t="n">
        <v>1</v>
      </c>
      <c r="M2" t="n">
        <v>79</v>
      </c>
      <c r="N2" t="n">
        <v>11.32</v>
      </c>
      <c r="O2" t="n">
        <v>11317.98</v>
      </c>
      <c r="P2" t="n">
        <v>111.27</v>
      </c>
      <c r="Q2" t="n">
        <v>194.64</v>
      </c>
      <c r="R2" t="n">
        <v>73.03</v>
      </c>
      <c r="S2" t="n">
        <v>17.82</v>
      </c>
      <c r="T2" t="n">
        <v>25074.41</v>
      </c>
      <c r="U2" t="n">
        <v>0.24</v>
      </c>
      <c r="V2" t="n">
        <v>0.68</v>
      </c>
      <c r="W2" t="n">
        <v>1.27</v>
      </c>
      <c r="X2" t="n">
        <v>1.63</v>
      </c>
      <c r="Y2" t="n">
        <v>0.5</v>
      </c>
      <c r="Z2" t="n">
        <v>10</v>
      </c>
      <c r="AA2" t="n">
        <v>285.109824395927</v>
      </c>
      <c r="AB2" t="n">
        <v>390.0998398962387</v>
      </c>
      <c r="AC2" t="n">
        <v>352.869258685105</v>
      </c>
      <c r="AD2" t="n">
        <v>285109.824395927</v>
      </c>
      <c r="AE2" t="n">
        <v>390099.8398962388</v>
      </c>
      <c r="AF2" t="n">
        <v>1.579703153162932e-06</v>
      </c>
      <c r="AG2" t="n">
        <v>15</v>
      </c>
      <c r="AH2" t="n">
        <v>352869.258685105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6.6226</v>
      </c>
      <c r="E3" t="n">
        <v>15.1</v>
      </c>
      <c r="F3" t="n">
        <v>12.44</v>
      </c>
      <c r="G3" t="n">
        <v>19.65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102.54</v>
      </c>
      <c r="Q3" t="n">
        <v>194.65</v>
      </c>
      <c r="R3" t="n">
        <v>45.89</v>
      </c>
      <c r="S3" t="n">
        <v>17.82</v>
      </c>
      <c r="T3" t="n">
        <v>11715.9</v>
      </c>
      <c r="U3" t="n">
        <v>0.39</v>
      </c>
      <c r="V3" t="n">
        <v>0.73</v>
      </c>
      <c r="W3" t="n">
        <v>1.2</v>
      </c>
      <c r="X3" t="n">
        <v>0.76</v>
      </c>
      <c r="Y3" t="n">
        <v>0.5</v>
      </c>
      <c r="Z3" t="n">
        <v>10</v>
      </c>
      <c r="AA3" t="n">
        <v>251.7195201096976</v>
      </c>
      <c r="AB3" t="n">
        <v>344.4137524953967</v>
      </c>
      <c r="AC3" t="n">
        <v>311.5433873450763</v>
      </c>
      <c r="AD3" t="n">
        <v>251719.5201096977</v>
      </c>
      <c r="AE3" t="n">
        <v>344413.7524953968</v>
      </c>
      <c r="AF3" t="n">
        <v>1.755944561361693e-06</v>
      </c>
      <c r="AG3" t="n">
        <v>14</v>
      </c>
      <c r="AH3" t="n">
        <v>311543.3873450763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6.8577</v>
      </c>
      <c r="E4" t="n">
        <v>14.58</v>
      </c>
      <c r="F4" t="n">
        <v>12.17</v>
      </c>
      <c r="G4" t="n">
        <v>29.21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23</v>
      </c>
      <c r="N4" t="n">
        <v>11.77</v>
      </c>
      <c r="O4" t="n">
        <v>11620.34</v>
      </c>
      <c r="P4" t="n">
        <v>98.93000000000001</v>
      </c>
      <c r="Q4" t="n">
        <v>194.63</v>
      </c>
      <c r="R4" t="n">
        <v>37.4</v>
      </c>
      <c r="S4" t="n">
        <v>17.82</v>
      </c>
      <c r="T4" t="n">
        <v>7539.11</v>
      </c>
      <c r="U4" t="n">
        <v>0.48</v>
      </c>
      <c r="V4" t="n">
        <v>0.75</v>
      </c>
      <c r="W4" t="n">
        <v>1.18</v>
      </c>
      <c r="X4" t="n">
        <v>0.48</v>
      </c>
      <c r="Y4" t="n">
        <v>0.5</v>
      </c>
      <c r="Z4" t="n">
        <v>10</v>
      </c>
      <c r="AA4" t="n">
        <v>234.6802296664584</v>
      </c>
      <c r="AB4" t="n">
        <v>321.0998435905278</v>
      </c>
      <c r="AC4" t="n">
        <v>290.4545251848041</v>
      </c>
      <c r="AD4" t="n">
        <v>234680.2296664584</v>
      </c>
      <c r="AE4" t="n">
        <v>321099.8435905278</v>
      </c>
      <c r="AF4" t="n">
        <v>1.818279983458171e-06</v>
      </c>
      <c r="AG4" t="n">
        <v>13</v>
      </c>
      <c r="AH4" t="n">
        <v>290454.5251848041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6.9722</v>
      </c>
      <c r="E5" t="n">
        <v>14.34</v>
      </c>
      <c r="F5" t="n">
        <v>12.04</v>
      </c>
      <c r="G5" t="n">
        <v>38.03</v>
      </c>
      <c r="H5" t="n">
        <v>0.75</v>
      </c>
      <c r="I5" t="n">
        <v>19</v>
      </c>
      <c r="J5" t="n">
        <v>93.55</v>
      </c>
      <c r="K5" t="n">
        <v>37.55</v>
      </c>
      <c r="L5" t="n">
        <v>4</v>
      </c>
      <c r="M5" t="n">
        <v>17</v>
      </c>
      <c r="N5" t="n">
        <v>12</v>
      </c>
      <c r="O5" t="n">
        <v>11772.07</v>
      </c>
      <c r="P5" t="n">
        <v>96.47</v>
      </c>
      <c r="Q5" t="n">
        <v>194.63</v>
      </c>
      <c r="R5" t="n">
        <v>33.54</v>
      </c>
      <c r="S5" t="n">
        <v>17.82</v>
      </c>
      <c r="T5" t="n">
        <v>5638.32</v>
      </c>
      <c r="U5" t="n">
        <v>0.53</v>
      </c>
      <c r="V5" t="n">
        <v>0.75</v>
      </c>
      <c r="W5" t="n">
        <v>1.17</v>
      </c>
      <c r="X5" t="n">
        <v>0.36</v>
      </c>
      <c r="Y5" t="n">
        <v>0.5</v>
      </c>
      <c r="Z5" t="n">
        <v>10</v>
      </c>
      <c r="AA5" t="n">
        <v>230.5732839225964</v>
      </c>
      <c r="AB5" t="n">
        <v>315.4805392381198</v>
      </c>
      <c r="AC5" t="n">
        <v>285.371519353045</v>
      </c>
      <c r="AD5" t="n">
        <v>230573.2839225964</v>
      </c>
      <c r="AE5" t="n">
        <v>315480.5392381198</v>
      </c>
      <c r="AF5" t="n">
        <v>1.84863900442817e-06</v>
      </c>
      <c r="AG5" t="n">
        <v>13</v>
      </c>
      <c r="AH5" t="n">
        <v>285371.519353045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7.054</v>
      </c>
      <c r="E6" t="n">
        <v>14.18</v>
      </c>
      <c r="F6" t="n">
        <v>11.95</v>
      </c>
      <c r="G6" t="n">
        <v>47.81</v>
      </c>
      <c r="H6" t="n">
        <v>0.93</v>
      </c>
      <c r="I6" t="n">
        <v>15</v>
      </c>
      <c r="J6" t="n">
        <v>94.79000000000001</v>
      </c>
      <c r="K6" t="n">
        <v>37.55</v>
      </c>
      <c r="L6" t="n">
        <v>5</v>
      </c>
      <c r="M6" t="n">
        <v>13</v>
      </c>
      <c r="N6" t="n">
        <v>12.23</v>
      </c>
      <c r="O6" t="n">
        <v>11924.18</v>
      </c>
      <c r="P6" t="n">
        <v>94.23999999999999</v>
      </c>
      <c r="Q6" t="n">
        <v>194.63</v>
      </c>
      <c r="R6" t="n">
        <v>30.65</v>
      </c>
      <c r="S6" t="n">
        <v>17.82</v>
      </c>
      <c r="T6" t="n">
        <v>4214.39</v>
      </c>
      <c r="U6" t="n">
        <v>0.58</v>
      </c>
      <c r="V6" t="n">
        <v>0.76</v>
      </c>
      <c r="W6" t="n">
        <v>1.16</v>
      </c>
      <c r="X6" t="n">
        <v>0.27</v>
      </c>
      <c r="Y6" t="n">
        <v>0.5</v>
      </c>
      <c r="Z6" t="n">
        <v>10</v>
      </c>
      <c r="AA6" t="n">
        <v>227.3639798496451</v>
      </c>
      <c r="AB6" t="n">
        <v>311.089427821007</v>
      </c>
      <c r="AC6" t="n">
        <v>281.3994894466164</v>
      </c>
      <c r="AD6" t="n">
        <v>227363.9798496451</v>
      </c>
      <c r="AE6" t="n">
        <v>311089.427821007</v>
      </c>
      <c r="AF6" t="n">
        <v>1.870327807182283e-06</v>
      </c>
      <c r="AG6" t="n">
        <v>13</v>
      </c>
      <c r="AH6" t="n">
        <v>281399.4894466164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7.0876</v>
      </c>
      <c r="E7" t="n">
        <v>14.11</v>
      </c>
      <c r="F7" t="n">
        <v>11.92</v>
      </c>
      <c r="G7" t="n">
        <v>55.03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92.53</v>
      </c>
      <c r="Q7" t="n">
        <v>194.64</v>
      </c>
      <c r="R7" t="n">
        <v>29.78</v>
      </c>
      <c r="S7" t="n">
        <v>17.82</v>
      </c>
      <c r="T7" t="n">
        <v>3786.86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225.4760105688756</v>
      </c>
      <c r="AB7" t="n">
        <v>308.5062249597332</v>
      </c>
      <c r="AC7" t="n">
        <v>279.0628238408738</v>
      </c>
      <c r="AD7" t="n">
        <v>225476.0105688756</v>
      </c>
      <c r="AE7" t="n">
        <v>308506.2249597332</v>
      </c>
      <c r="AF7" t="n">
        <v>1.879236655257322e-06</v>
      </c>
      <c r="AG7" t="n">
        <v>13</v>
      </c>
      <c r="AH7" t="n">
        <v>279062.8238408738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7.1266</v>
      </c>
      <c r="E8" t="n">
        <v>14.03</v>
      </c>
      <c r="F8" t="n">
        <v>11.88</v>
      </c>
      <c r="G8" t="n">
        <v>64.81999999999999</v>
      </c>
      <c r="H8" t="n">
        <v>1.27</v>
      </c>
      <c r="I8" t="n">
        <v>11</v>
      </c>
      <c r="J8" t="n">
        <v>97.26000000000001</v>
      </c>
      <c r="K8" t="n">
        <v>37.55</v>
      </c>
      <c r="L8" t="n">
        <v>7</v>
      </c>
      <c r="M8" t="n">
        <v>9</v>
      </c>
      <c r="N8" t="n">
        <v>12.71</v>
      </c>
      <c r="O8" t="n">
        <v>12229.54</v>
      </c>
      <c r="P8" t="n">
        <v>90.59999999999999</v>
      </c>
      <c r="Q8" t="n">
        <v>194.63</v>
      </c>
      <c r="R8" t="n">
        <v>28.59</v>
      </c>
      <c r="S8" t="n">
        <v>17.82</v>
      </c>
      <c r="T8" t="n">
        <v>3203.14</v>
      </c>
      <c r="U8" t="n">
        <v>0.62</v>
      </c>
      <c r="V8" t="n">
        <v>0.76</v>
      </c>
      <c r="W8" t="n">
        <v>1.15</v>
      </c>
      <c r="X8" t="n">
        <v>0.2</v>
      </c>
      <c r="Y8" t="n">
        <v>0.5</v>
      </c>
      <c r="Z8" t="n">
        <v>10</v>
      </c>
      <c r="AA8" t="n">
        <v>223.3351557648172</v>
      </c>
      <c r="AB8" t="n">
        <v>305.5770129689739</v>
      </c>
      <c r="AC8" t="n">
        <v>276.4131717313366</v>
      </c>
      <c r="AD8" t="n">
        <v>223335.1557648172</v>
      </c>
      <c r="AE8" t="n">
        <v>305577.0129689738</v>
      </c>
      <c r="AF8" t="n">
        <v>1.889577282487277e-06</v>
      </c>
      <c r="AG8" t="n">
        <v>13</v>
      </c>
      <c r="AH8" t="n">
        <v>276413.1717313366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7.1622</v>
      </c>
      <c r="E9" t="n">
        <v>13.96</v>
      </c>
      <c r="F9" t="n">
        <v>11.85</v>
      </c>
      <c r="G9" t="n">
        <v>79.01000000000001</v>
      </c>
      <c r="H9" t="n">
        <v>1.43</v>
      </c>
      <c r="I9" t="n">
        <v>9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88.56</v>
      </c>
      <c r="Q9" t="n">
        <v>194.63</v>
      </c>
      <c r="R9" t="n">
        <v>27.48</v>
      </c>
      <c r="S9" t="n">
        <v>17.82</v>
      </c>
      <c r="T9" t="n">
        <v>2657.32</v>
      </c>
      <c r="U9" t="n">
        <v>0.65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221.2069499278855</v>
      </c>
      <c r="AB9" t="n">
        <v>302.6651078530701</v>
      </c>
      <c r="AC9" t="n">
        <v>273.7791747528094</v>
      </c>
      <c r="AD9" t="n">
        <v>221206.9499278855</v>
      </c>
      <c r="AE9" t="n">
        <v>302665.1078530701</v>
      </c>
      <c r="AF9" t="n">
        <v>1.899016419138212e-06</v>
      </c>
      <c r="AG9" t="n">
        <v>13</v>
      </c>
      <c r="AH9" t="n">
        <v>273779.1747528093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7.1911</v>
      </c>
      <c r="E10" t="n">
        <v>13.91</v>
      </c>
      <c r="F10" t="n">
        <v>11.81</v>
      </c>
      <c r="G10" t="n">
        <v>88.61</v>
      </c>
      <c r="H10" t="n">
        <v>1.59</v>
      </c>
      <c r="I10" t="n">
        <v>8</v>
      </c>
      <c r="J10" t="n">
        <v>99.75</v>
      </c>
      <c r="K10" t="n">
        <v>37.55</v>
      </c>
      <c r="L10" t="n">
        <v>9</v>
      </c>
      <c r="M10" t="n">
        <v>6</v>
      </c>
      <c r="N10" t="n">
        <v>13.2</v>
      </c>
      <c r="O10" t="n">
        <v>12536.43</v>
      </c>
      <c r="P10" t="n">
        <v>86.86</v>
      </c>
      <c r="Q10" t="n">
        <v>194.63</v>
      </c>
      <c r="R10" t="n">
        <v>26.5</v>
      </c>
      <c r="S10" t="n">
        <v>17.82</v>
      </c>
      <c r="T10" t="n">
        <v>2173.27</v>
      </c>
      <c r="U10" t="n">
        <v>0.67</v>
      </c>
      <c r="V10" t="n">
        <v>0.77</v>
      </c>
      <c r="W10" t="n">
        <v>1.14</v>
      </c>
      <c r="X10" t="n">
        <v>0.13</v>
      </c>
      <c r="Y10" t="n">
        <v>0.5</v>
      </c>
      <c r="Z10" t="n">
        <v>10</v>
      </c>
      <c r="AA10" t="n">
        <v>219.4206609208794</v>
      </c>
      <c r="AB10" t="n">
        <v>300.2210284281765</v>
      </c>
      <c r="AC10" t="n">
        <v>271.5683548379398</v>
      </c>
      <c r="AD10" t="n">
        <v>219420.6609208794</v>
      </c>
      <c r="AE10" t="n">
        <v>300221.0284281765</v>
      </c>
      <c r="AF10" t="n">
        <v>1.906679089059897e-06</v>
      </c>
      <c r="AG10" t="n">
        <v>13</v>
      </c>
      <c r="AH10" t="n">
        <v>271568.3548379397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7.1882</v>
      </c>
      <c r="E11" t="n">
        <v>13.91</v>
      </c>
      <c r="F11" t="n">
        <v>11.82</v>
      </c>
      <c r="G11" t="n">
        <v>88.65000000000001</v>
      </c>
      <c r="H11" t="n">
        <v>1.74</v>
      </c>
      <c r="I11" t="n">
        <v>8</v>
      </c>
      <c r="J11" t="n">
        <v>101</v>
      </c>
      <c r="K11" t="n">
        <v>37.55</v>
      </c>
      <c r="L11" t="n">
        <v>10</v>
      </c>
      <c r="M11" t="n">
        <v>6</v>
      </c>
      <c r="N11" t="n">
        <v>13.45</v>
      </c>
      <c r="O11" t="n">
        <v>12690.46</v>
      </c>
      <c r="P11" t="n">
        <v>84.34999999999999</v>
      </c>
      <c r="Q11" t="n">
        <v>194.64</v>
      </c>
      <c r="R11" t="n">
        <v>26.49</v>
      </c>
      <c r="S11" t="n">
        <v>17.82</v>
      </c>
      <c r="T11" t="n">
        <v>2170.23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217.5855126688779</v>
      </c>
      <c r="AB11" t="n">
        <v>297.7100976287623</v>
      </c>
      <c r="AC11" t="n">
        <v>269.2970637499074</v>
      </c>
      <c r="AD11" t="n">
        <v>217585.5126688779</v>
      </c>
      <c r="AE11" t="n">
        <v>297710.0976287623</v>
      </c>
      <c r="AF11" t="n">
        <v>1.905910170624849e-06</v>
      </c>
      <c r="AG11" t="n">
        <v>13</v>
      </c>
      <c r="AH11" t="n">
        <v>269297.0637499074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7.2045</v>
      </c>
      <c r="E12" t="n">
        <v>13.88</v>
      </c>
      <c r="F12" t="n">
        <v>11.81</v>
      </c>
      <c r="G12" t="n">
        <v>101.21</v>
      </c>
      <c r="H12" t="n">
        <v>1.89</v>
      </c>
      <c r="I12" t="n">
        <v>7</v>
      </c>
      <c r="J12" t="n">
        <v>102.25</v>
      </c>
      <c r="K12" t="n">
        <v>37.55</v>
      </c>
      <c r="L12" t="n">
        <v>11</v>
      </c>
      <c r="M12" t="n">
        <v>5</v>
      </c>
      <c r="N12" t="n">
        <v>13.7</v>
      </c>
      <c r="O12" t="n">
        <v>12844.88</v>
      </c>
      <c r="P12" t="n">
        <v>83.73</v>
      </c>
      <c r="Q12" t="n">
        <v>194.63</v>
      </c>
      <c r="R12" t="n">
        <v>26.21</v>
      </c>
      <c r="S12" t="n">
        <v>17.82</v>
      </c>
      <c r="T12" t="n">
        <v>2034.37</v>
      </c>
      <c r="U12" t="n">
        <v>0.68</v>
      </c>
      <c r="V12" t="n">
        <v>0.77</v>
      </c>
      <c r="W12" t="n">
        <v>1.15</v>
      </c>
      <c r="X12" t="n">
        <v>0.12</v>
      </c>
      <c r="Y12" t="n">
        <v>0.5</v>
      </c>
      <c r="Z12" t="n">
        <v>10</v>
      </c>
      <c r="AA12" t="n">
        <v>216.8767663362351</v>
      </c>
      <c r="AB12" t="n">
        <v>296.7403596287594</v>
      </c>
      <c r="AC12" t="n">
        <v>268.4198761835887</v>
      </c>
      <c r="AD12" t="n">
        <v>216876.7663362351</v>
      </c>
      <c r="AE12" t="n">
        <v>296740.3596287594</v>
      </c>
      <c r="AF12" t="n">
        <v>1.910232022518395e-06</v>
      </c>
      <c r="AG12" t="n">
        <v>13</v>
      </c>
      <c r="AH12" t="n">
        <v>268419.8761835887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7.2053</v>
      </c>
      <c r="E13" t="n">
        <v>13.88</v>
      </c>
      <c r="F13" t="n">
        <v>11.81</v>
      </c>
      <c r="G13" t="n">
        <v>101.2</v>
      </c>
      <c r="H13" t="n">
        <v>2.04</v>
      </c>
      <c r="I13" t="n">
        <v>7</v>
      </c>
      <c r="J13" t="n">
        <v>103.51</v>
      </c>
      <c r="K13" t="n">
        <v>37.55</v>
      </c>
      <c r="L13" t="n">
        <v>12</v>
      </c>
      <c r="M13" t="n">
        <v>2</v>
      </c>
      <c r="N13" t="n">
        <v>13.95</v>
      </c>
      <c r="O13" t="n">
        <v>12999.7</v>
      </c>
      <c r="P13" t="n">
        <v>82.02</v>
      </c>
      <c r="Q13" t="n">
        <v>194.65</v>
      </c>
      <c r="R13" t="n">
        <v>26.01</v>
      </c>
      <c r="S13" t="n">
        <v>17.82</v>
      </c>
      <c r="T13" t="n">
        <v>1930.86</v>
      </c>
      <c r="U13" t="n">
        <v>0.6899999999999999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215.5748112183116</v>
      </c>
      <c r="AB13" t="n">
        <v>294.9589671982114</v>
      </c>
      <c r="AC13" t="n">
        <v>266.8084973464116</v>
      </c>
      <c r="AD13" t="n">
        <v>215574.8112183116</v>
      </c>
      <c r="AE13" t="n">
        <v>294958.9671982115</v>
      </c>
      <c r="AF13" t="n">
        <v>1.910444137948753e-06</v>
      </c>
      <c r="AG13" t="n">
        <v>13</v>
      </c>
      <c r="AH13" t="n">
        <v>266808.4973464116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7.2256</v>
      </c>
      <c r="E14" t="n">
        <v>13.84</v>
      </c>
      <c r="F14" t="n">
        <v>11.79</v>
      </c>
      <c r="G14" t="n">
        <v>117.86</v>
      </c>
      <c r="H14" t="n">
        <v>2.18</v>
      </c>
      <c r="I14" t="n">
        <v>6</v>
      </c>
      <c r="J14" t="n">
        <v>104.76</v>
      </c>
      <c r="K14" t="n">
        <v>37.55</v>
      </c>
      <c r="L14" t="n">
        <v>13</v>
      </c>
      <c r="M14" t="n">
        <v>0</v>
      </c>
      <c r="N14" t="n">
        <v>14.21</v>
      </c>
      <c r="O14" t="n">
        <v>13154.91</v>
      </c>
      <c r="P14" t="n">
        <v>82.77</v>
      </c>
      <c r="Q14" t="n">
        <v>194.68</v>
      </c>
      <c r="R14" t="n">
        <v>25.34</v>
      </c>
      <c r="S14" t="n">
        <v>17.82</v>
      </c>
      <c r="T14" t="n">
        <v>1605.36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215.8271553708786</v>
      </c>
      <c r="AB14" t="n">
        <v>295.3042356003917</v>
      </c>
      <c r="AC14" t="n">
        <v>267.1208138168752</v>
      </c>
      <c r="AD14" t="n">
        <v>215827.1553708786</v>
      </c>
      <c r="AE14" t="n">
        <v>295304.2356003917</v>
      </c>
      <c r="AF14" t="n">
        <v>1.915826566994088e-06</v>
      </c>
      <c r="AG14" t="n">
        <v>13</v>
      </c>
      <c r="AH14" t="n">
        <v>267120.8138168752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4.3375</v>
      </c>
      <c r="E2" t="n">
        <v>23.05</v>
      </c>
      <c r="F2" t="n">
        <v>14.74</v>
      </c>
      <c r="G2" t="n">
        <v>5.94</v>
      </c>
      <c r="H2" t="n">
        <v>0.09</v>
      </c>
      <c r="I2" t="n">
        <v>149</v>
      </c>
      <c r="J2" t="n">
        <v>194.77</v>
      </c>
      <c r="K2" t="n">
        <v>54.38</v>
      </c>
      <c r="L2" t="n">
        <v>1</v>
      </c>
      <c r="M2" t="n">
        <v>147</v>
      </c>
      <c r="N2" t="n">
        <v>39.4</v>
      </c>
      <c r="O2" t="n">
        <v>24256.19</v>
      </c>
      <c r="P2" t="n">
        <v>205.92</v>
      </c>
      <c r="Q2" t="n">
        <v>194.69</v>
      </c>
      <c r="R2" t="n">
        <v>117.32</v>
      </c>
      <c r="S2" t="n">
        <v>17.82</v>
      </c>
      <c r="T2" t="n">
        <v>46879.09</v>
      </c>
      <c r="U2" t="n">
        <v>0.15</v>
      </c>
      <c r="V2" t="n">
        <v>0.62</v>
      </c>
      <c r="W2" t="n">
        <v>1.39</v>
      </c>
      <c r="X2" t="n">
        <v>3.05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5.5283</v>
      </c>
      <c r="E3" t="n">
        <v>18.09</v>
      </c>
      <c r="F3" t="n">
        <v>13.01</v>
      </c>
      <c r="G3" t="n">
        <v>11.82</v>
      </c>
      <c r="H3" t="n">
        <v>0.18</v>
      </c>
      <c r="I3" t="n">
        <v>66</v>
      </c>
      <c r="J3" t="n">
        <v>196.32</v>
      </c>
      <c r="K3" t="n">
        <v>54.38</v>
      </c>
      <c r="L3" t="n">
        <v>2</v>
      </c>
      <c r="M3" t="n">
        <v>64</v>
      </c>
      <c r="N3" t="n">
        <v>39.95</v>
      </c>
      <c r="O3" t="n">
        <v>24447.22</v>
      </c>
      <c r="P3" t="n">
        <v>181.14</v>
      </c>
      <c r="Q3" t="n">
        <v>194.67</v>
      </c>
      <c r="R3" t="n">
        <v>63.57</v>
      </c>
      <c r="S3" t="n">
        <v>17.82</v>
      </c>
      <c r="T3" t="n">
        <v>20420.39</v>
      </c>
      <c r="U3" t="n">
        <v>0.28</v>
      </c>
      <c r="V3" t="n">
        <v>0.7</v>
      </c>
      <c r="W3" t="n">
        <v>1.24</v>
      </c>
      <c r="X3" t="n">
        <v>1.32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5.9781</v>
      </c>
      <c r="E4" t="n">
        <v>16.73</v>
      </c>
      <c r="F4" t="n">
        <v>12.54</v>
      </c>
      <c r="G4" t="n">
        <v>17.5</v>
      </c>
      <c r="H4" t="n">
        <v>0.27</v>
      </c>
      <c r="I4" t="n">
        <v>43</v>
      </c>
      <c r="J4" t="n">
        <v>197.88</v>
      </c>
      <c r="K4" t="n">
        <v>54.38</v>
      </c>
      <c r="L4" t="n">
        <v>3</v>
      </c>
      <c r="M4" t="n">
        <v>41</v>
      </c>
      <c r="N4" t="n">
        <v>40.5</v>
      </c>
      <c r="O4" t="n">
        <v>24639</v>
      </c>
      <c r="P4" t="n">
        <v>174.21</v>
      </c>
      <c r="Q4" t="n">
        <v>194.65</v>
      </c>
      <c r="R4" t="n">
        <v>49.03</v>
      </c>
      <c r="S4" t="n">
        <v>17.82</v>
      </c>
      <c r="T4" t="n">
        <v>13261.91</v>
      </c>
      <c r="U4" t="n">
        <v>0.36</v>
      </c>
      <c r="V4" t="n">
        <v>0.72</v>
      </c>
      <c r="W4" t="n">
        <v>1.2</v>
      </c>
      <c r="X4" t="n">
        <v>0.85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6.2211</v>
      </c>
      <c r="E5" t="n">
        <v>16.07</v>
      </c>
      <c r="F5" t="n">
        <v>12.31</v>
      </c>
      <c r="G5" t="n">
        <v>23.09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170.64</v>
      </c>
      <c r="Q5" t="n">
        <v>194.63</v>
      </c>
      <c r="R5" t="n">
        <v>41.76</v>
      </c>
      <c r="S5" t="n">
        <v>17.82</v>
      </c>
      <c r="T5" t="n">
        <v>9681.969999999999</v>
      </c>
      <c r="U5" t="n">
        <v>0.43</v>
      </c>
      <c r="V5" t="n">
        <v>0.74</v>
      </c>
      <c r="W5" t="n">
        <v>1.19</v>
      </c>
      <c r="X5" t="n">
        <v>0.63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6.3617</v>
      </c>
      <c r="E6" t="n">
        <v>15.72</v>
      </c>
      <c r="F6" t="n">
        <v>12.19</v>
      </c>
      <c r="G6" t="n">
        <v>28.13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168.5</v>
      </c>
      <c r="Q6" t="n">
        <v>194.63</v>
      </c>
      <c r="R6" t="n">
        <v>37.92</v>
      </c>
      <c r="S6" t="n">
        <v>17.82</v>
      </c>
      <c r="T6" t="n">
        <v>7795.25</v>
      </c>
      <c r="U6" t="n">
        <v>0.47</v>
      </c>
      <c r="V6" t="n">
        <v>0.74</v>
      </c>
      <c r="W6" t="n">
        <v>1.18</v>
      </c>
      <c r="X6" t="n">
        <v>0.51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6.4898</v>
      </c>
      <c r="E7" t="n">
        <v>15.41</v>
      </c>
      <c r="F7" t="n">
        <v>12.08</v>
      </c>
      <c r="G7" t="n">
        <v>34.5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166.55</v>
      </c>
      <c r="Q7" t="n">
        <v>194.64</v>
      </c>
      <c r="R7" t="n">
        <v>34.55</v>
      </c>
      <c r="S7" t="n">
        <v>17.82</v>
      </c>
      <c r="T7" t="n">
        <v>6134.41</v>
      </c>
      <c r="U7" t="n">
        <v>0.52</v>
      </c>
      <c r="V7" t="n">
        <v>0.75</v>
      </c>
      <c r="W7" t="n">
        <v>1.17</v>
      </c>
      <c r="X7" t="n">
        <v>0.39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6.5618</v>
      </c>
      <c r="E8" t="n">
        <v>15.24</v>
      </c>
      <c r="F8" t="n">
        <v>12.02</v>
      </c>
      <c r="G8" t="n">
        <v>40.08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165.59</v>
      </c>
      <c r="Q8" t="n">
        <v>194.64</v>
      </c>
      <c r="R8" t="n">
        <v>32.83</v>
      </c>
      <c r="S8" t="n">
        <v>17.82</v>
      </c>
      <c r="T8" t="n">
        <v>5288.25</v>
      </c>
      <c r="U8" t="n">
        <v>0.54</v>
      </c>
      <c r="V8" t="n">
        <v>0.76</v>
      </c>
      <c r="W8" t="n">
        <v>1.17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6.6124</v>
      </c>
      <c r="E9" t="n">
        <v>15.12</v>
      </c>
      <c r="F9" t="n">
        <v>11.98</v>
      </c>
      <c r="G9" t="n">
        <v>44.94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164.59</v>
      </c>
      <c r="Q9" t="n">
        <v>194.64</v>
      </c>
      <c r="R9" t="n">
        <v>31.59</v>
      </c>
      <c r="S9" t="n">
        <v>17.82</v>
      </c>
      <c r="T9" t="n">
        <v>4676.81</v>
      </c>
      <c r="U9" t="n">
        <v>0.5600000000000001</v>
      </c>
      <c r="V9" t="n">
        <v>0.76</v>
      </c>
      <c r="W9" t="n">
        <v>1.16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6.635</v>
      </c>
      <c r="E10" t="n">
        <v>15.07</v>
      </c>
      <c r="F10" t="n">
        <v>11.97</v>
      </c>
      <c r="G10" t="n">
        <v>47.89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13</v>
      </c>
      <c r="N10" t="n">
        <v>43.96</v>
      </c>
      <c r="O10" t="n">
        <v>25806.1</v>
      </c>
      <c r="P10" t="n">
        <v>164.06</v>
      </c>
      <c r="Q10" t="n">
        <v>194.64</v>
      </c>
      <c r="R10" t="n">
        <v>31.27</v>
      </c>
      <c r="S10" t="n">
        <v>17.82</v>
      </c>
      <c r="T10" t="n">
        <v>4520.66</v>
      </c>
      <c r="U10" t="n">
        <v>0.57</v>
      </c>
      <c r="V10" t="n">
        <v>0.76</v>
      </c>
      <c r="W10" t="n">
        <v>1.16</v>
      </c>
      <c r="X10" t="n">
        <v>0.28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6.6893</v>
      </c>
      <c r="E11" t="n">
        <v>14.95</v>
      </c>
      <c r="F11" t="n">
        <v>11.93</v>
      </c>
      <c r="G11" t="n">
        <v>55.05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163.23</v>
      </c>
      <c r="Q11" t="n">
        <v>194.64</v>
      </c>
      <c r="R11" t="n">
        <v>29.86</v>
      </c>
      <c r="S11" t="n">
        <v>17.82</v>
      </c>
      <c r="T11" t="n">
        <v>3826.07</v>
      </c>
      <c r="U11" t="n">
        <v>0.6</v>
      </c>
      <c r="V11" t="n">
        <v>0.76</v>
      </c>
      <c r="W11" t="n">
        <v>1.16</v>
      </c>
      <c r="X11" t="n">
        <v>0.24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6.7154</v>
      </c>
      <c r="E12" t="n">
        <v>14.89</v>
      </c>
      <c r="F12" t="n">
        <v>11.91</v>
      </c>
      <c r="G12" t="n">
        <v>59.54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162.81</v>
      </c>
      <c r="Q12" t="n">
        <v>194.63</v>
      </c>
      <c r="R12" t="n">
        <v>29.21</v>
      </c>
      <c r="S12" t="n">
        <v>17.82</v>
      </c>
      <c r="T12" t="n">
        <v>3509.63</v>
      </c>
      <c r="U12" t="n">
        <v>0.61</v>
      </c>
      <c r="V12" t="n">
        <v>0.76</v>
      </c>
      <c r="W12" t="n">
        <v>1.16</v>
      </c>
      <c r="X12" t="n">
        <v>0.22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6.7455</v>
      </c>
      <c r="E13" t="n">
        <v>14.82</v>
      </c>
      <c r="F13" t="n">
        <v>11.88</v>
      </c>
      <c r="G13" t="n">
        <v>64.8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161.72</v>
      </c>
      <c r="Q13" t="n">
        <v>194.64</v>
      </c>
      <c r="R13" t="n">
        <v>28.44</v>
      </c>
      <c r="S13" t="n">
        <v>17.82</v>
      </c>
      <c r="T13" t="n">
        <v>3127.21</v>
      </c>
      <c r="U13" t="n">
        <v>0.63</v>
      </c>
      <c r="V13" t="n">
        <v>0.76</v>
      </c>
      <c r="W13" t="n">
        <v>1.15</v>
      </c>
      <c r="X13" t="n">
        <v>0.19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6.772</v>
      </c>
      <c r="E14" t="n">
        <v>14.77</v>
      </c>
      <c r="F14" t="n">
        <v>11.86</v>
      </c>
      <c r="G14" t="n">
        <v>71.17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160.89</v>
      </c>
      <c r="Q14" t="n">
        <v>194.63</v>
      </c>
      <c r="R14" t="n">
        <v>27.8</v>
      </c>
      <c r="S14" t="n">
        <v>17.82</v>
      </c>
      <c r="T14" t="n">
        <v>2813.83</v>
      </c>
      <c r="U14" t="n">
        <v>0.64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6.7757</v>
      </c>
      <c r="E15" t="n">
        <v>14.76</v>
      </c>
      <c r="F15" t="n">
        <v>11.85</v>
      </c>
      <c r="G15" t="n">
        <v>71.12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160.95</v>
      </c>
      <c r="Q15" t="n">
        <v>194.63</v>
      </c>
      <c r="R15" t="n">
        <v>27.53</v>
      </c>
      <c r="S15" t="n">
        <v>17.82</v>
      </c>
      <c r="T15" t="n">
        <v>2675.84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6.7944</v>
      </c>
      <c r="E16" t="n">
        <v>14.72</v>
      </c>
      <c r="F16" t="n">
        <v>11.85</v>
      </c>
      <c r="G16" t="n">
        <v>79.01000000000001</v>
      </c>
      <c r="H16" t="n">
        <v>1.23</v>
      </c>
      <c r="I16" t="n">
        <v>9</v>
      </c>
      <c r="J16" t="n">
        <v>217.04</v>
      </c>
      <c r="K16" t="n">
        <v>54.38</v>
      </c>
      <c r="L16" t="n">
        <v>15</v>
      </c>
      <c r="M16" t="n">
        <v>7</v>
      </c>
      <c r="N16" t="n">
        <v>47.66</v>
      </c>
      <c r="O16" t="n">
        <v>27002.55</v>
      </c>
      <c r="P16" t="n">
        <v>160.85</v>
      </c>
      <c r="Q16" t="n">
        <v>194.63</v>
      </c>
      <c r="R16" t="n">
        <v>27.58</v>
      </c>
      <c r="S16" t="n">
        <v>17.82</v>
      </c>
      <c r="T16" t="n">
        <v>2706.75</v>
      </c>
      <c r="U16" t="n">
        <v>0.65</v>
      </c>
      <c r="V16" t="n">
        <v>0.77</v>
      </c>
      <c r="W16" t="n">
        <v>1.15</v>
      </c>
      <c r="X16" t="n">
        <v>0.17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6.7922</v>
      </c>
      <c r="E17" t="n">
        <v>14.72</v>
      </c>
      <c r="F17" t="n">
        <v>11.86</v>
      </c>
      <c r="G17" t="n">
        <v>79.04000000000001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160.3</v>
      </c>
      <c r="Q17" t="n">
        <v>194.64</v>
      </c>
      <c r="R17" t="n">
        <v>27.65</v>
      </c>
      <c r="S17" t="n">
        <v>17.82</v>
      </c>
      <c r="T17" t="n">
        <v>2745.39</v>
      </c>
      <c r="U17" t="n">
        <v>0.64</v>
      </c>
      <c r="V17" t="n">
        <v>0.77</v>
      </c>
      <c r="W17" t="n">
        <v>1.15</v>
      </c>
      <c r="X17" t="n">
        <v>0.17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6.8298</v>
      </c>
      <c r="E18" t="n">
        <v>14.64</v>
      </c>
      <c r="F18" t="n">
        <v>11.81</v>
      </c>
      <c r="G18" t="n">
        <v>88.59999999999999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159.2</v>
      </c>
      <c r="Q18" t="n">
        <v>194.64</v>
      </c>
      <c r="R18" t="n">
        <v>26.39</v>
      </c>
      <c r="S18" t="n">
        <v>17.82</v>
      </c>
      <c r="T18" t="n">
        <v>2119.94</v>
      </c>
      <c r="U18" t="n">
        <v>0.68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6.8243</v>
      </c>
      <c r="E19" t="n">
        <v>14.65</v>
      </c>
      <c r="F19" t="n">
        <v>11.83</v>
      </c>
      <c r="G19" t="n">
        <v>88.69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159.23</v>
      </c>
      <c r="Q19" t="n">
        <v>194.63</v>
      </c>
      <c r="R19" t="n">
        <v>26.73</v>
      </c>
      <c r="S19" t="n">
        <v>17.82</v>
      </c>
      <c r="T19" t="n">
        <v>2287.17</v>
      </c>
      <c r="U19" t="n">
        <v>0.67</v>
      </c>
      <c r="V19" t="n">
        <v>0.77</v>
      </c>
      <c r="W19" t="n">
        <v>1.15</v>
      </c>
      <c r="X19" t="n">
        <v>0.14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6.8556</v>
      </c>
      <c r="E20" t="n">
        <v>14.59</v>
      </c>
      <c r="F20" t="n">
        <v>11.8</v>
      </c>
      <c r="G20" t="n">
        <v>101.12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158.05</v>
      </c>
      <c r="Q20" t="n">
        <v>194.63</v>
      </c>
      <c r="R20" t="n">
        <v>25.82</v>
      </c>
      <c r="S20" t="n">
        <v>17.82</v>
      </c>
      <c r="T20" t="n">
        <v>1836.26</v>
      </c>
      <c r="U20" t="n">
        <v>0.6899999999999999</v>
      </c>
      <c r="V20" t="n">
        <v>0.77</v>
      </c>
      <c r="W20" t="n">
        <v>1.15</v>
      </c>
      <c r="X20" t="n">
        <v>0.11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6.8554</v>
      </c>
      <c r="E21" t="n">
        <v>14.59</v>
      </c>
      <c r="F21" t="n">
        <v>11.8</v>
      </c>
      <c r="G21" t="n">
        <v>101.13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158.91</v>
      </c>
      <c r="Q21" t="n">
        <v>194.63</v>
      </c>
      <c r="R21" t="n">
        <v>25.84</v>
      </c>
      <c r="S21" t="n">
        <v>17.82</v>
      </c>
      <c r="T21" t="n">
        <v>1846.83</v>
      </c>
      <c r="U21" t="n">
        <v>0.6899999999999999</v>
      </c>
      <c r="V21" t="n">
        <v>0.77</v>
      </c>
      <c r="W21" t="n">
        <v>1.15</v>
      </c>
      <c r="X21" t="n">
        <v>0.11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6.8496</v>
      </c>
      <c r="E22" t="n">
        <v>14.6</v>
      </c>
      <c r="F22" t="n">
        <v>11.81</v>
      </c>
      <c r="G22" t="n">
        <v>101.23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158.55</v>
      </c>
      <c r="Q22" t="n">
        <v>194.63</v>
      </c>
      <c r="R22" t="n">
        <v>26.2</v>
      </c>
      <c r="S22" t="n">
        <v>17.82</v>
      </c>
      <c r="T22" t="n">
        <v>2025.96</v>
      </c>
      <c r="U22" t="n">
        <v>0.68</v>
      </c>
      <c r="V22" t="n">
        <v>0.77</v>
      </c>
      <c r="W22" t="n">
        <v>1.15</v>
      </c>
      <c r="X22" t="n">
        <v>0.12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6.851</v>
      </c>
      <c r="E23" t="n">
        <v>14.6</v>
      </c>
      <c r="F23" t="n">
        <v>11.81</v>
      </c>
      <c r="G23" t="n">
        <v>101.21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157.72</v>
      </c>
      <c r="Q23" t="n">
        <v>194.63</v>
      </c>
      <c r="R23" t="n">
        <v>26.2</v>
      </c>
      <c r="S23" t="n">
        <v>17.82</v>
      </c>
      <c r="T23" t="n">
        <v>2025.89</v>
      </c>
      <c r="U23" t="n">
        <v>0.68</v>
      </c>
      <c r="V23" t="n">
        <v>0.77</v>
      </c>
      <c r="W23" t="n">
        <v>1.15</v>
      </c>
      <c r="X23" t="n">
        <v>0.12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6.8817</v>
      </c>
      <c r="E24" t="n">
        <v>14.53</v>
      </c>
      <c r="F24" t="n">
        <v>11.78</v>
      </c>
      <c r="G24" t="n">
        <v>117.81</v>
      </c>
      <c r="H24" t="n">
        <v>1.77</v>
      </c>
      <c r="I24" t="n">
        <v>6</v>
      </c>
      <c r="J24" t="n">
        <v>230.38</v>
      </c>
      <c r="K24" t="n">
        <v>54.38</v>
      </c>
      <c r="L24" t="n">
        <v>23</v>
      </c>
      <c r="M24" t="n">
        <v>4</v>
      </c>
      <c r="N24" t="n">
        <v>53</v>
      </c>
      <c r="O24" t="n">
        <v>28647.87</v>
      </c>
      <c r="P24" t="n">
        <v>157.02</v>
      </c>
      <c r="Q24" t="n">
        <v>194.63</v>
      </c>
      <c r="R24" t="n">
        <v>25.31</v>
      </c>
      <c r="S24" t="n">
        <v>17.82</v>
      </c>
      <c r="T24" t="n">
        <v>1588.13</v>
      </c>
      <c r="U24" t="n">
        <v>0.7</v>
      </c>
      <c r="V24" t="n">
        <v>0.77</v>
      </c>
      <c r="W24" t="n">
        <v>1.15</v>
      </c>
      <c r="X24" t="n">
        <v>0.1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6.8785</v>
      </c>
      <c r="E25" t="n">
        <v>14.54</v>
      </c>
      <c r="F25" t="n">
        <v>11.79</v>
      </c>
      <c r="G25" t="n">
        <v>117.88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157.61</v>
      </c>
      <c r="Q25" t="n">
        <v>194.63</v>
      </c>
      <c r="R25" t="n">
        <v>25.55</v>
      </c>
      <c r="S25" t="n">
        <v>17.82</v>
      </c>
      <c r="T25" t="n">
        <v>1709.02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6.8831</v>
      </c>
      <c r="E26" t="n">
        <v>14.53</v>
      </c>
      <c r="F26" t="n">
        <v>11.78</v>
      </c>
      <c r="G26" t="n">
        <v>117.78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157.17</v>
      </c>
      <c r="Q26" t="n">
        <v>194.63</v>
      </c>
      <c r="R26" t="n">
        <v>25.2</v>
      </c>
      <c r="S26" t="n">
        <v>17.82</v>
      </c>
      <c r="T26" t="n">
        <v>1534.24</v>
      </c>
      <c r="U26" t="n">
        <v>0.71</v>
      </c>
      <c r="V26" t="n">
        <v>0.77</v>
      </c>
      <c r="W26" t="n">
        <v>1.15</v>
      </c>
      <c r="X26" t="n">
        <v>0.09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6.8793</v>
      </c>
      <c r="E27" t="n">
        <v>14.54</v>
      </c>
      <c r="F27" t="n">
        <v>11.79</v>
      </c>
      <c r="G27" t="n">
        <v>117.86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4</v>
      </c>
      <c r="N27" t="n">
        <v>55.14</v>
      </c>
      <c r="O27" t="n">
        <v>29280.69</v>
      </c>
      <c r="P27" t="n">
        <v>156.91</v>
      </c>
      <c r="Q27" t="n">
        <v>194.63</v>
      </c>
      <c r="R27" t="n">
        <v>25.57</v>
      </c>
      <c r="S27" t="n">
        <v>17.82</v>
      </c>
      <c r="T27" t="n">
        <v>1719.63</v>
      </c>
      <c r="U27" t="n">
        <v>0.7</v>
      </c>
      <c r="V27" t="n">
        <v>0.77</v>
      </c>
      <c r="W27" t="n">
        <v>1.14</v>
      </c>
      <c r="X27" t="n">
        <v>0.1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6.8814</v>
      </c>
      <c r="E28" t="n">
        <v>14.53</v>
      </c>
      <c r="F28" t="n">
        <v>11.78</v>
      </c>
      <c r="G28" t="n">
        <v>117.82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4</v>
      </c>
      <c r="N28" t="n">
        <v>55.86</v>
      </c>
      <c r="O28" t="n">
        <v>29493.67</v>
      </c>
      <c r="P28" t="n">
        <v>156.3</v>
      </c>
      <c r="Q28" t="n">
        <v>194.63</v>
      </c>
      <c r="R28" t="n">
        <v>25.35</v>
      </c>
      <c r="S28" t="n">
        <v>17.82</v>
      </c>
      <c r="T28" t="n">
        <v>1608.86</v>
      </c>
      <c r="U28" t="n">
        <v>0.7</v>
      </c>
      <c r="V28" t="n">
        <v>0.77</v>
      </c>
      <c r="W28" t="n">
        <v>1.15</v>
      </c>
      <c r="X28" t="n">
        <v>0.1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6.9067</v>
      </c>
      <c r="E29" t="n">
        <v>14.48</v>
      </c>
      <c r="F29" t="n">
        <v>11.77</v>
      </c>
      <c r="G29" t="n">
        <v>141.21</v>
      </c>
      <c r="H29" t="n">
        <v>2.08</v>
      </c>
      <c r="I29" t="n">
        <v>5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155.03</v>
      </c>
      <c r="Q29" t="n">
        <v>194.63</v>
      </c>
      <c r="R29" t="n">
        <v>24.9</v>
      </c>
      <c r="S29" t="n">
        <v>17.82</v>
      </c>
      <c r="T29" t="n">
        <v>1387.98</v>
      </c>
      <c r="U29" t="n">
        <v>0.72</v>
      </c>
      <c r="V29" t="n">
        <v>0.77</v>
      </c>
      <c r="W29" t="n">
        <v>1.15</v>
      </c>
      <c r="X29" t="n">
        <v>0.08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6.907</v>
      </c>
      <c r="E30" t="n">
        <v>14.48</v>
      </c>
      <c r="F30" t="n">
        <v>11.77</v>
      </c>
      <c r="G30" t="n">
        <v>141.2</v>
      </c>
      <c r="H30" t="n">
        <v>2.14</v>
      </c>
      <c r="I30" t="n">
        <v>5</v>
      </c>
      <c r="J30" t="n">
        <v>240.72</v>
      </c>
      <c r="K30" t="n">
        <v>54.38</v>
      </c>
      <c r="L30" t="n">
        <v>29</v>
      </c>
      <c r="M30" t="n">
        <v>3</v>
      </c>
      <c r="N30" t="n">
        <v>57.34</v>
      </c>
      <c r="O30" t="n">
        <v>29922.88</v>
      </c>
      <c r="P30" t="n">
        <v>155.97</v>
      </c>
      <c r="Q30" t="n">
        <v>194.63</v>
      </c>
      <c r="R30" t="n">
        <v>24.92</v>
      </c>
      <c r="S30" t="n">
        <v>17.82</v>
      </c>
      <c r="T30" t="n">
        <v>1398.9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6.9063</v>
      </c>
      <c r="E31" t="n">
        <v>14.48</v>
      </c>
      <c r="F31" t="n">
        <v>11.77</v>
      </c>
      <c r="G31" t="n">
        <v>141.22</v>
      </c>
      <c r="H31" t="n">
        <v>2.2</v>
      </c>
      <c r="I31" t="n">
        <v>5</v>
      </c>
      <c r="J31" t="n">
        <v>242.47</v>
      </c>
      <c r="K31" t="n">
        <v>54.38</v>
      </c>
      <c r="L31" t="n">
        <v>30</v>
      </c>
      <c r="M31" t="n">
        <v>3</v>
      </c>
      <c r="N31" t="n">
        <v>58.1</v>
      </c>
      <c r="O31" t="n">
        <v>30139.04</v>
      </c>
      <c r="P31" t="n">
        <v>156.35</v>
      </c>
      <c r="Q31" t="n">
        <v>194.63</v>
      </c>
      <c r="R31" t="n">
        <v>24.9</v>
      </c>
      <c r="S31" t="n">
        <v>17.82</v>
      </c>
      <c r="T31" t="n">
        <v>1387.29</v>
      </c>
      <c r="U31" t="n">
        <v>0.72</v>
      </c>
      <c r="V31" t="n">
        <v>0.77</v>
      </c>
      <c r="W31" t="n">
        <v>1.15</v>
      </c>
      <c r="X31" t="n">
        <v>0.08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6.9033</v>
      </c>
      <c r="E32" t="n">
        <v>14.49</v>
      </c>
      <c r="F32" t="n">
        <v>11.77</v>
      </c>
      <c r="G32" t="n">
        <v>141.3</v>
      </c>
      <c r="H32" t="n">
        <v>2.26</v>
      </c>
      <c r="I32" t="n">
        <v>5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156.54</v>
      </c>
      <c r="Q32" t="n">
        <v>194.63</v>
      </c>
      <c r="R32" t="n">
        <v>25.13</v>
      </c>
      <c r="S32" t="n">
        <v>17.82</v>
      </c>
      <c r="T32" t="n">
        <v>1504.27</v>
      </c>
      <c r="U32" t="n">
        <v>0.71</v>
      </c>
      <c r="V32" t="n">
        <v>0.77</v>
      </c>
      <c r="W32" t="n">
        <v>1.15</v>
      </c>
      <c r="X32" t="n">
        <v>0.09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6.9089</v>
      </c>
      <c r="E33" t="n">
        <v>14.47</v>
      </c>
      <c r="F33" t="n">
        <v>11.76</v>
      </c>
      <c r="G33" t="n">
        <v>141.16</v>
      </c>
      <c r="H33" t="n">
        <v>2.31</v>
      </c>
      <c r="I33" t="n">
        <v>5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155.94</v>
      </c>
      <c r="Q33" t="n">
        <v>194.63</v>
      </c>
      <c r="R33" t="n">
        <v>24.79</v>
      </c>
      <c r="S33" t="n">
        <v>17.82</v>
      </c>
      <c r="T33" t="n">
        <v>1331.84</v>
      </c>
      <c r="U33" t="n">
        <v>0.72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6.9128</v>
      </c>
      <c r="E34" t="n">
        <v>14.47</v>
      </c>
      <c r="F34" t="n">
        <v>11.75</v>
      </c>
      <c r="G34" t="n">
        <v>141.06</v>
      </c>
      <c r="H34" t="n">
        <v>2.37</v>
      </c>
      <c r="I34" t="n">
        <v>5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154.76</v>
      </c>
      <c r="Q34" t="n">
        <v>194.63</v>
      </c>
      <c r="R34" t="n">
        <v>24.57</v>
      </c>
      <c r="S34" t="n">
        <v>17.82</v>
      </c>
      <c r="T34" t="n">
        <v>1225.2</v>
      </c>
      <c r="U34" t="n">
        <v>0.73</v>
      </c>
      <c r="V34" t="n">
        <v>0.77</v>
      </c>
      <c r="W34" t="n">
        <v>1.14</v>
      </c>
      <c r="X34" t="n">
        <v>0.07000000000000001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6.9097</v>
      </c>
      <c r="E35" t="n">
        <v>14.47</v>
      </c>
      <c r="F35" t="n">
        <v>11.76</v>
      </c>
      <c r="G35" t="n">
        <v>141.14</v>
      </c>
      <c r="H35" t="n">
        <v>2.42</v>
      </c>
      <c r="I35" t="n">
        <v>5</v>
      </c>
      <c r="J35" t="n">
        <v>249.57</v>
      </c>
      <c r="K35" t="n">
        <v>54.38</v>
      </c>
      <c r="L35" t="n">
        <v>34</v>
      </c>
      <c r="M35" t="n">
        <v>3</v>
      </c>
      <c r="N35" t="n">
        <v>61.2</v>
      </c>
      <c r="O35" t="n">
        <v>31014.73</v>
      </c>
      <c r="P35" t="n">
        <v>153.68</v>
      </c>
      <c r="Q35" t="n">
        <v>194.63</v>
      </c>
      <c r="R35" t="n">
        <v>24.74</v>
      </c>
      <c r="S35" t="n">
        <v>17.82</v>
      </c>
      <c r="T35" t="n">
        <v>1306.66</v>
      </c>
      <c r="U35" t="n">
        <v>0.72</v>
      </c>
      <c r="V35" t="n">
        <v>0.77</v>
      </c>
      <c r="W35" t="n">
        <v>1.14</v>
      </c>
      <c r="X35" t="n">
        <v>0.07000000000000001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6.9066</v>
      </c>
      <c r="E36" t="n">
        <v>14.48</v>
      </c>
      <c r="F36" t="n">
        <v>11.77</v>
      </c>
      <c r="G36" t="n">
        <v>141.21</v>
      </c>
      <c r="H36" t="n">
        <v>2.48</v>
      </c>
      <c r="I36" t="n">
        <v>5</v>
      </c>
      <c r="J36" t="n">
        <v>251.37</v>
      </c>
      <c r="K36" t="n">
        <v>54.38</v>
      </c>
      <c r="L36" t="n">
        <v>35</v>
      </c>
      <c r="M36" t="n">
        <v>3</v>
      </c>
      <c r="N36" t="n">
        <v>61.99</v>
      </c>
      <c r="O36" t="n">
        <v>31236.5</v>
      </c>
      <c r="P36" t="n">
        <v>153.6</v>
      </c>
      <c r="Q36" t="n">
        <v>194.63</v>
      </c>
      <c r="R36" t="n">
        <v>24.94</v>
      </c>
      <c r="S36" t="n">
        <v>17.82</v>
      </c>
      <c r="T36" t="n">
        <v>1406.11</v>
      </c>
      <c r="U36" t="n">
        <v>0.71</v>
      </c>
      <c r="V36" t="n">
        <v>0.77</v>
      </c>
      <c r="W36" t="n">
        <v>1.14</v>
      </c>
      <c r="X36" t="n">
        <v>0.08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6.9086</v>
      </c>
      <c r="E37" t="n">
        <v>14.47</v>
      </c>
      <c r="F37" t="n">
        <v>11.76</v>
      </c>
      <c r="G37" t="n">
        <v>141.16</v>
      </c>
      <c r="H37" t="n">
        <v>2.53</v>
      </c>
      <c r="I37" t="n">
        <v>5</v>
      </c>
      <c r="J37" t="n">
        <v>253.18</v>
      </c>
      <c r="K37" t="n">
        <v>54.38</v>
      </c>
      <c r="L37" t="n">
        <v>36</v>
      </c>
      <c r="M37" t="n">
        <v>3</v>
      </c>
      <c r="N37" t="n">
        <v>62.8</v>
      </c>
      <c r="O37" t="n">
        <v>31459.45</v>
      </c>
      <c r="P37" t="n">
        <v>152.14</v>
      </c>
      <c r="Q37" t="n">
        <v>194.63</v>
      </c>
      <c r="R37" t="n">
        <v>24.69</v>
      </c>
      <c r="S37" t="n">
        <v>17.82</v>
      </c>
      <c r="T37" t="n">
        <v>1284.81</v>
      </c>
      <c r="U37" t="n">
        <v>0.72</v>
      </c>
      <c r="V37" t="n">
        <v>0.77</v>
      </c>
      <c r="W37" t="n">
        <v>1.15</v>
      </c>
      <c r="X37" t="n">
        <v>0.08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6.9388</v>
      </c>
      <c r="E38" t="n">
        <v>14.41</v>
      </c>
      <c r="F38" t="n">
        <v>11.74</v>
      </c>
      <c r="G38" t="n">
        <v>176.09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152.01</v>
      </c>
      <c r="Q38" t="n">
        <v>194.63</v>
      </c>
      <c r="R38" t="n">
        <v>24.05</v>
      </c>
      <c r="S38" t="n">
        <v>17.82</v>
      </c>
      <c r="T38" t="n">
        <v>968.4400000000001</v>
      </c>
      <c r="U38" t="n">
        <v>0.74</v>
      </c>
      <c r="V38" t="n">
        <v>0.77</v>
      </c>
      <c r="W38" t="n">
        <v>1.14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6.9368</v>
      </c>
      <c r="E39" t="n">
        <v>14.42</v>
      </c>
      <c r="F39" t="n">
        <v>11.74</v>
      </c>
      <c r="G39" t="n">
        <v>176.15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153.08</v>
      </c>
      <c r="Q39" t="n">
        <v>194.63</v>
      </c>
      <c r="R39" t="n">
        <v>24.18</v>
      </c>
      <c r="S39" t="n">
        <v>17.82</v>
      </c>
      <c r="T39" t="n">
        <v>1033.99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6.938</v>
      </c>
      <c r="E40" t="n">
        <v>14.41</v>
      </c>
      <c r="F40" t="n">
        <v>11.74</v>
      </c>
      <c r="G40" t="n">
        <v>176.12</v>
      </c>
      <c r="H40" t="n">
        <v>2.68</v>
      </c>
      <c r="I40" t="n">
        <v>4</v>
      </c>
      <c r="J40" t="n">
        <v>258.66</v>
      </c>
      <c r="K40" t="n">
        <v>54.38</v>
      </c>
      <c r="L40" t="n">
        <v>39</v>
      </c>
      <c r="M40" t="n">
        <v>2</v>
      </c>
      <c r="N40" t="n">
        <v>65.28</v>
      </c>
      <c r="O40" t="n">
        <v>32135.68</v>
      </c>
      <c r="P40" t="n">
        <v>153.86</v>
      </c>
      <c r="Q40" t="n">
        <v>194.63</v>
      </c>
      <c r="R40" t="n">
        <v>24.11</v>
      </c>
      <c r="S40" t="n">
        <v>17.82</v>
      </c>
      <c r="T40" t="n">
        <v>995.47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6.9375</v>
      </c>
      <c r="E41" t="n">
        <v>14.41</v>
      </c>
      <c r="F41" t="n">
        <v>11.74</v>
      </c>
      <c r="G41" t="n">
        <v>176.13</v>
      </c>
      <c r="H41" t="n">
        <v>2.73</v>
      </c>
      <c r="I41" t="n">
        <v>4</v>
      </c>
      <c r="J41" t="n">
        <v>260.51</v>
      </c>
      <c r="K41" t="n">
        <v>54.38</v>
      </c>
      <c r="L41" t="n">
        <v>40</v>
      </c>
      <c r="M41" t="n">
        <v>2</v>
      </c>
      <c r="N41" t="n">
        <v>66.13</v>
      </c>
      <c r="O41" t="n">
        <v>32363.54</v>
      </c>
      <c r="P41" t="n">
        <v>154.18</v>
      </c>
      <c r="Q41" t="n">
        <v>194.63</v>
      </c>
      <c r="R41" t="n">
        <v>24.1</v>
      </c>
      <c r="S41" t="n">
        <v>17.82</v>
      </c>
      <c r="T41" t="n">
        <v>991.04</v>
      </c>
      <c r="U41" t="n">
        <v>0.74</v>
      </c>
      <c r="V41" t="n">
        <v>0.77</v>
      </c>
      <c r="W41" t="n">
        <v>1.14</v>
      </c>
      <c r="X41" t="n">
        <v>0.06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5.9579</v>
      </c>
      <c r="E42" t="n">
        <v>16.78</v>
      </c>
      <c r="F42" t="n">
        <v>13.31</v>
      </c>
      <c r="G42" t="n">
        <v>9.859999999999999</v>
      </c>
      <c r="H42" t="n">
        <v>0.2</v>
      </c>
      <c r="I42" t="n">
        <v>81</v>
      </c>
      <c r="J42" t="n">
        <v>89.87</v>
      </c>
      <c r="K42" t="n">
        <v>37.55</v>
      </c>
      <c r="L42" t="n">
        <v>1</v>
      </c>
      <c r="M42" t="n">
        <v>79</v>
      </c>
      <c r="N42" t="n">
        <v>11.32</v>
      </c>
      <c r="O42" t="n">
        <v>11317.98</v>
      </c>
      <c r="P42" t="n">
        <v>111.27</v>
      </c>
      <c r="Q42" t="n">
        <v>194.64</v>
      </c>
      <c r="R42" t="n">
        <v>73.03</v>
      </c>
      <c r="S42" t="n">
        <v>17.82</v>
      </c>
      <c r="T42" t="n">
        <v>25074.41</v>
      </c>
      <c r="U42" t="n">
        <v>0.24</v>
      </c>
      <c r="V42" t="n">
        <v>0.68</v>
      </c>
      <c r="W42" t="n">
        <v>1.27</v>
      </c>
      <c r="X42" t="n">
        <v>1.63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6.6226</v>
      </c>
      <c r="E43" t="n">
        <v>15.1</v>
      </c>
      <c r="F43" t="n">
        <v>12.44</v>
      </c>
      <c r="G43" t="n">
        <v>19.65</v>
      </c>
      <c r="H43" t="n">
        <v>0.39</v>
      </c>
      <c r="I43" t="n">
        <v>38</v>
      </c>
      <c r="J43" t="n">
        <v>91.09999999999999</v>
      </c>
      <c r="K43" t="n">
        <v>37.55</v>
      </c>
      <c r="L43" t="n">
        <v>2</v>
      </c>
      <c r="M43" t="n">
        <v>36</v>
      </c>
      <c r="N43" t="n">
        <v>11.54</v>
      </c>
      <c r="O43" t="n">
        <v>11468.97</v>
      </c>
      <c r="P43" t="n">
        <v>102.54</v>
      </c>
      <c r="Q43" t="n">
        <v>194.65</v>
      </c>
      <c r="R43" t="n">
        <v>45.89</v>
      </c>
      <c r="S43" t="n">
        <v>17.82</v>
      </c>
      <c r="T43" t="n">
        <v>11715.9</v>
      </c>
      <c r="U43" t="n">
        <v>0.39</v>
      </c>
      <c r="V43" t="n">
        <v>0.73</v>
      </c>
      <c r="W43" t="n">
        <v>1.2</v>
      </c>
      <c r="X43" t="n">
        <v>0.76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6.8577</v>
      </c>
      <c r="E44" t="n">
        <v>14.58</v>
      </c>
      <c r="F44" t="n">
        <v>12.17</v>
      </c>
      <c r="G44" t="n">
        <v>29.21</v>
      </c>
      <c r="H44" t="n">
        <v>0.57</v>
      </c>
      <c r="I44" t="n">
        <v>25</v>
      </c>
      <c r="J44" t="n">
        <v>92.31999999999999</v>
      </c>
      <c r="K44" t="n">
        <v>37.55</v>
      </c>
      <c r="L44" t="n">
        <v>3</v>
      </c>
      <c r="M44" t="n">
        <v>23</v>
      </c>
      <c r="N44" t="n">
        <v>11.77</v>
      </c>
      <c r="O44" t="n">
        <v>11620.34</v>
      </c>
      <c r="P44" t="n">
        <v>98.93000000000001</v>
      </c>
      <c r="Q44" t="n">
        <v>194.63</v>
      </c>
      <c r="R44" t="n">
        <v>37.4</v>
      </c>
      <c r="S44" t="n">
        <v>17.82</v>
      </c>
      <c r="T44" t="n">
        <v>7539.11</v>
      </c>
      <c r="U44" t="n">
        <v>0.48</v>
      </c>
      <c r="V44" t="n">
        <v>0.75</v>
      </c>
      <c r="W44" t="n">
        <v>1.18</v>
      </c>
      <c r="X44" t="n">
        <v>0.48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6.9722</v>
      </c>
      <c r="E45" t="n">
        <v>14.34</v>
      </c>
      <c r="F45" t="n">
        <v>12.04</v>
      </c>
      <c r="G45" t="n">
        <v>38.03</v>
      </c>
      <c r="H45" t="n">
        <v>0.75</v>
      </c>
      <c r="I45" t="n">
        <v>19</v>
      </c>
      <c r="J45" t="n">
        <v>93.55</v>
      </c>
      <c r="K45" t="n">
        <v>37.55</v>
      </c>
      <c r="L45" t="n">
        <v>4</v>
      </c>
      <c r="M45" t="n">
        <v>17</v>
      </c>
      <c r="N45" t="n">
        <v>12</v>
      </c>
      <c r="O45" t="n">
        <v>11772.07</v>
      </c>
      <c r="P45" t="n">
        <v>96.47</v>
      </c>
      <c r="Q45" t="n">
        <v>194.63</v>
      </c>
      <c r="R45" t="n">
        <v>33.54</v>
      </c>
      <c r="S45" t="n">
        <v>17.82</v>
      </c>
      <c r="T45" t="n">
        <v>5638.32</v>
      </c>
      <c r="U45" t="n">
        <v>0.53</v>
      </c>
      <c r="V45" t="n">
        <v>0.75</v>
      </c>
      <c r="W45" t="n">
        <v>1.17</v>
      </c>
      <c r="X45" t="n">
        <v>0.36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7.054</v>
      </c>
      <c r="E46" t="n">
        <v>14.18</v>
      </c>
      <c r="F46" t="n">
        <v>11.95</v>
      </c>
      <c r="G46" t="n">
        <v>47.81</v>
      </c>
      <c r="H46" t="n">
        <v>0.93</v>
      </c>
      <c r="I46" t="n">
        <v>15</v>
      </c>
      <c r="J46" t="n">
        <v>94.79000000000001</v>
      </c>
      <c r="K46" t="n">
        <v>37.55</v>
      </c>
      <c r="L46" t="n">
        <v>5</v>
      </c>
      <c r="M46" t="n">
        <v>13</v>
      </c>
      <c r="N46" t="n">
        <v>12.23</v>
      </c>
      <c r="O46" t="n">
        <v>11924.18</v>
      </c>
      <c r="P46" t="n">
        <v>94.23999999999999</v>
      </c>
      <c r="Q46" t="n">
        <v>194.63</v>
      </c>
      <c r="R46" t="n">
        <v>30.65</v>
      </c>
      <c r="S46" t="n">
        <v>17.82</v>
      </c>
      <c r="T46" t="n">
        <v>4214.39</v>
      </c>
      <c r="U46" t="n">
        <v>0.58</v>
      </c>
      <c r="V46" t="n">
        <v>0.76</v>
      </c>
      <c r="W46" t="n">
        <v>1.16</v>
      </c>
      <c r="X46" t="n">
        <v>0.27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7.0876</v>
      </c>
      <c r="E47" t="n">
        <v>14.11</v>
      </c>
      <c r="F47" t="n">
        <v>11.92</v>
      </c>
      <c r="G47" t="n">
        <v>55.03</v>
      </c>
      <c r="H47" t="n">
        <v>1.1</v>
      </c>
      <c r="I47" t="n">
        <v>13</v>
      </c>
      <c r="J47" t="n">
        <v>96.02</v>
      </c>
      <c r="K47" t="n">
        <v>37.55</v>
      </c>
      <c r="L47" t="n">
        <v>6</v>
      </c>
      <c r="M47" t="n">
        <v>11</v>
      </c>
      <c r="N47" t="n">
        <v>12.47</v>
      </c>
      <c r="O47" t="n">
        <v>12076.67</v>
      </c>
      <c r="P47" t="n">
        <v>92.53</v>
      </c>
      <c r="Q47" t="n">
        <v>194.64</v>
      </c>
      <c r="R47" t="n">
        <v>29.78</v>
      </c>
      <c r="S47" t="n">
        <v>17.82</v>
      </c>
      <c r="T47" t="n">
        <v>3786.86</v>
      </c>
      <c r="U47" t="n">
        <v>0.6</v>
      </c>
      <c r="V47" t="n">
        <v>0.76</v>
      </c>
      <c r="W47" t="n">
        <v>1.16</v>
      </c>
      <c r="X47" t="n">
        <v>0.24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7.1266</v>
      </c>
      <c r="E48" t="n">
        <v>14.03</v>
      </c>
      <c r="F48" t="n">
        <v>11.88</v>
      </c>
      <c r="G48" t="n">
        <v>64.81999999999999</v>
      </c>
      <c r="H48" t="n">
        <v>1.27</v>
      </c>
      <c r="I48" t="n">
        <v>11</v>
      </c>
      <c r="J48" t="n">
        <v>97.26000000000001</v>
      </c>
      <c r="K48" t="n">
        <v>37.55</v>
      </c>
      <c r="L48" t="n">
        <v>7</v>
      </c>
      <c r="M48" t="n">
        <v>9</v>
      </c>
      <c r="N48" t="n">
        <v>12.71</v>
      </c>
      <c r="O48" t="n">
        <v>12229.54</v>
      </c>
      <c r="P48" t="n">
        <v>90.59999999999999</v>
      </c>
      <c r="Q48" t="n">
        <v>194.63</v>
      </c>
      <c r="R48" t="n">
        <v>28.59</v>
      </c>
      <c r="S48" t="n">
        <v>17.82</v>
      </c>
      <c r="T48" t="n">
        <v>3203.14</v>
      </c>
      <c r="U48" t="n">
        <v>0.62</v>
      </c>
      <c r="V48" t="n">
        <v>0.76</v>
      </c>
      <c r="W48" t="n">
        <v>1.15</v>
      </c>
      <c r="X48" t="n">
        <v>0.2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11.85</v>
      </c>
      <c r="G49" t="n">
        <v>79.01000000000001</v>
      </c>
      <c r="H49" t="n">
        <v>1.43</v>
      </c>
      <c r="I49" t="n">
        <v>9</v>
      </c>
      <c r="J49" t="n">
        <v>98.5</v>
      </c>
      <c r="K49" t="n">
        <v>37.55</v>
      </c>
      <c r="L49" t="n">
        <v>8</v>
      </c>
      <c r="M49" t="n">
        <v>7</v>
      </c>
      <c r="N49" t="n">
        <v>12.95</v>
      </c>
      <c r="O49" t="n">
        <v>12382.79</v>
      </c>
      <c r="P49" t="n">
        <v>88.56</v>
      </c>
      <c r="Q49" t="n">
        <v>194.63</v>
      </c>
      <c r="R49" t="n">
        <v>27.48</v>
      </c>
      <c r="S49" t="n">
        <v>17.82</v>
      </c>
      <c r="T49" t="n">
        <v>2657.32</v>
      </c>
      <c r="U49" t="n">
        <v>0.65</v>
      </c>
      <c r="V49" t="n">
        <v>0.77</v>
      </c>
      <c r="W49" t="n">
        <v>1.15</v>
      </c>
      <c r="X49" t="n">
        <v>0.17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7.1911</v>
      </c>
      <c r="E50" t="n">
        <v>13.91</v>
      </c>
      <c r="F50" t="n">
        <v>11.81</v>
      </c>
      <c r="G50" t="n">
        <v>88.61</v>
      </c>
      <c r="H50" t="n">
        <v>1.59</v>
      </c>
      <c r="I50" t="n">
        <v>8</v>
      </c>
      <c r="J50" t="n">
        <v>99.75</v>
      </c>
      <c r="K50" t="n">
        <v>37.55</v>
      </c>
      <c r="L50" t="n">
        <v>9</v>
      </c>
      <c r="M50" t="n">
        <v>6</v>
      </c>
      <c r="N50" t="n">
        <v>13.2</v>
      </c>
      <c r="O50" t="n">
        <v>12536.43</v>
      </c>
      <c r="P50" t="n">
        <v>86.86</v>
      </c>
      <c r="Q50" t="n">
        <v>194.63</v>
      </c>
      <c r="R50" t="n">
        <v>26.5</v>
      </c>
      <c r="S50" t="n">
        <v>17.82</v>
      </c>
      <c r="T50" t="n">
        <v>2173.27</v>
      </c>
      <c r="U50" t="n">
        <v>0.67</v>
      </c>
      <c r="V50" t="n">
        <v>0.77</v>
      </c>
      <c r="W50" t="n">
        <v>1.14</v>
      </c>
      <c r="X50" t="n">
        <v>0.13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7.1882</v>
      </c>
      <c r="E51" t="n">
        <v>13.91</v>
      </c>
      <c r="F51" t="n">
        <v>11.82</v>
      </c>
      <c r="G51" t="n">
        <v>88.65000000000001</v>
      </c>
      <c r="H51" t="n">
        <v>1.74</v>
      </c>
      <c r="I51" t="n">
        <v>8</v>
      </c>
      <c r="J51" t="n">
        <v>101</v>
      </c>
      <c r="K51" t="n">
        <v>37.55</v>
      </c>
      <c r="L51" t="n">
        <v>10</v>
      </c>
      <c r="M51" t="n">
        <v>6</v>
      </c>
      <c r="N51" t="n">
        <v>13.45</v>
      </c>
      <c r="O51" t="n">
        <v>12690.46</v>
      </c>
      <c r="P51" t="n">
        <v>84.34999999999999</v>
      </c>
      <c r="Q51" t="n">
        <v>194.64</v>
      </c>
      <c r="R51" t="n">
        <v>26.49</v>
      </c>
      <c r="S51" t="n">
        <v>17.82</v>
      </c>
      <c r="T51" t="n">
        <v>2170.23</v>
      </c>
      <c r="U51" t="n">
        <v>0.67</v>
      </c>
      <c r="V51" t="n">
        <v>0.77</v>
      </c>
      <c r="W51" t="n">
        <v>1.15</v>
      </c>
      <c r="X51" t="n">
        <v>0.13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7.2045</v>
      </c>
      <c r="E52" t="n">
        <v>13.88</v>
      </c>
      <c r="F52" t="n">
        <v>11.81</v>
      </c>
      <c r="G52" t="n">
        <v>101.21</v>
      </c>
      <c r="H52" t="n">
        <v>1.89</v>
      </c>
      <c r="I52" t="n">
        <v>7</v>
      </c>
      <c r="J52" t="n">
        <v>102.25</v>
      </c>
      <c r="K52" t="n">
        <v>37.55</v>
      </c>
      <c r="L52" t="n">
        <v>11</v>
      </c>
      <c r="M52" t="n">
        <v>5</v>
      </c>
      <c r="N52" t="n">
        <v>13.7</v>
      </c>
      <c r="O52" t="n">
        <v>12844.88</v>
      </c>
      <c r="P52" t="n">
        <v>83.73</v>
      </c>
      <c r="Q52" t="n">
        <v>194.63</v>
      </c>
      <c r="R52" t="n">
        <v>26.21</v>
      </c>
      <c r="S52" t="n">
        <v>17.82</v>
      </c>
      <c r="T52" t="n">
        <v>2034.37</v>
      </c>
      <c r="U52" t="n">
        <v>0.68</v>
      </c>
      <c r="V52" t="n">
        <v>0.77</v>
      </c>
      <c r="W52" t="n">
        <v>1.15</v>
      </c>
      <c r="X52" t="n">
        <v>0.12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7.2053</v>
      </c>
      <c r="E53" t="n">
        <v>13.88</v>
      </c>
      <c r="F53" t="n">
        <v>11.81</v>
      </c>
      <c r="G53" t="n">
        <v>101.2</v>
      </c>
      <c r="H53" t="n">
        <v>2.04</v>
      </c>
      <c r="I53" t="n">
        <v>7</v>
      </c>
      <c r="J53" t="n">
        <v>103.51</v>
      </c>
      <c r="K53" t="n">
        <v>37.55</v>
      </c>
      <c r="L53" t="n">
        <v>12</v>
      </c>
      <c r="M53" t="n">
        <v>2</v>
      </c>
      <c r="N53" t="n">
        <v>13.95</v>
      </c>
      <c r="O53" t="n">
        <v>12999.7</v>
      </c>
      <c r="P53" t="n">
        <v>82.02</v>
      </c>
      <c r="Q53" t="n">
        <v>194.65</v>
      </c>
      <c r="R53" t="n">
        <v>26.01</v>
      </c>
      <c r="S53" t="n">
        <v>17.82</v>
      </c>
      <c r="T53" t="n">
        <v>1930.86</v>
      </c>
      <c r="U53" t="n">
        <v>0.6899999999999999</v>
      </c>
      <c r="V53" t="n">
        <v>0.77</v>
      </c>
      <c r="W53" t="n">
        <v>1.15</v>
      </c>
      <c r="X53" t="n">
        <v>0.12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7.2256</v>
      </c>
      <c r="E54" t="n">
        <v>13.84</v>
      </c>
      <c r="F54" t="n">
        <v>11.79</v>
      </c>
      <c r="G54" t="n">
        <v>117.86</v>
      </c>
      <c r="H54" t="n">
        <v>2.18</v>
      </c>
      <c r="I54" t="n">
        <v>6</v>
      </c>
      <c r="J54" t="n">
        <v>104.76</v>
      </c>
      <c r="K54" t="n">
        <v>37.55</v>
      </c>
      <c r="L54" t="n">
        <v>13</v>
      </c>
      <c r="M54" t="n">
        <v>0</v>
      </c>
      <c r="N54" t="n">
        <v>14.21</v>
      </c>
      <c r="O54" t="n">
        <v>13154.91</v>
      </c>
      <c r="P54" t="n">
        <v>82.77</v>
      </c>
      <c r="Q54" t="n">
        <v>194.68</v>
      </c>
      <c r="R54" t="n">
        <v>25.34</v>
      </c>
      <c r="S54" t="n">
        <v>17.82</v>
      </c>
      <c r="T54" t="n">
        <v>1605.36</v>
      </c>
      <c r="U54" t="n">
        <v>0.7</v>
      </c>
      <c r="V54" t="n">
        <v>0.77</v>
      </c>
      <c r="W54" t="n">
        <v>1.15</v>
      </c>
      <c r="X54" t="n">
        <v>0.1</v>
      </c>
      <c r="Y54" t="n">
        <v>0.5</v>
      </c>
      <c r="Z54" t="n">
        <v>10</v>
      </c>
    </row>
    <row r="55">
      <c r="A55" t="n">
        <v>0</v>
      </c>
      <c r="B55" t="n">
        <v>30</v>
      </c>
      <c r="C55" t="inlineStr">
        <is>
          <t xml:space="preserve">CONCLUIDO	</t>
        </is>
      </c>
      <c r="D55" t="n">
        <v>6.2661</v>
      </c>
      <c r="E55" t="n">
        <v>15.96</v>
      </c>
      <c r="F55" t="n">
        <v>13.06</v>
      </c>
      <c r="G55" t="n">
        <v>11.52</v>
      </c>
      <c r="H55" t="n">
        <v>0.24</v>
      </c>
      <c r="I55" t="n">
        <v>68</v>
      </c>
      <c r="J55" t="n">
        <v>71.52</v>
      </c>
      <c r="K55" t="n">
        <v>32.27</v>
      </c>
      <c r="L55" t="n">
        <v>1</v>
      </c>
      <c r="M55" t="n">
        <v>66</v>
      </c>
      <c r="N55" t="n">
        <v>8.25</v>
      </c>
      <c r="O55" t="n">
        <v>9054.6</v>
      </c>
      <c r="P55" t="n">
        <v>92.83</v>
      </c>
      <c r="Q55" t="n">
        <v>194.66</v>
      </c>
      <c r="R55" t="n">
        <v>64.87</v>
      </c>
      <c r="S55" t="n">
        <v>17.82</v>
      </c>
      <c r="T55" t="n">
        <v>21058.43</v>
      </c>
      <c r="U55" t="n">
        <v>0.27</v>
      </c>
      <c r="V55" t="n">
        <v>0.7</v>
      </c>
      <c r="W55" t="n">
        <v>1.25</v>
      </c>
      <c r="X55" t="n">
        <v>1.37</v>
      </c>
      <c r="Y55" t="n">
        <v>0.5</v>
      </c>
      <c r="Z55" t="n">
        <v>10</v>
      </c>
    </row>
    <row r="56">
      <c r="A56" t="n">
        <v>1</v>
      </c>
      <c r="B56" t="n">
        <v>30</v>
      </c>
      <c r="C56" t="inlineStr">
        <is>
          <t xml:space="preserve">CONCLUIDO	</t>
        </is>
      </c>
      <c r="D56" t="n">
        <v>6.8228</v>
      </c>
      <c r="E56" t="n">
        <v>14.66</v>
      </c>
      <c r="F56" t="n">
        <v>12.31</v>
      </c>
      <c r="G56" t="n">
        <v>23.09</v>
      </c>
      <c r="H56" t="n">
        <v>0.48</v>
      </c>
      <c r="I56" t="n">
        <v>32</v>
      </c>
      <c r="J56" t="n">
        <v>72.7</v>
      </c>
      <c r="K56" t="n">
        <v>32.27</v>
      </c>
      <c r="L56" t="n">
        <v>2</v>
      </c>
      <c r="M56" t="n">
        <v>30</v>
      </c>
      <c r="N56" t="n">
        <v>8.43</v>
      </c>
      <c r="O56" t="n">
        <v>9200.25</v>
      </c>
      <c r="P56" t="n">
        <v>85.65000000000001</v>
      </c>
      <c r="Q56" t="n">
        <v>194.64</v>
      </c>
      <c r="R56" t="n">
        <v>41.67</v>
      </c>
      <c r="S56" t="n">
        <v>17.82</v>
      </c>
      <c r="T56" t="n">
        <v>9640.209999999999</v>
      </c>
      <c r="U56" t="n">
        <v>0.43</v>
      </c>
      <c r="V56" t="n">
        <v>0.74</v>
      </c>
      <c r="W56" t="n">
        <v>1.2</v>
      </c>
      <c r="X56" t="n">
        <v>0.63</v>
      </c>
      <c r="Y56" t="n">
        <v>0.5</v>
      </c>
      <c r="Z56" t="n">
        <v>10</v>
      </c>
    </row>
    <row r="57">
      <c r="A57" t="n">
        <v>2</v>
      </c>
      <c r="B57" t="n">
        <v>30</v>
      </c>
      <c r="C57" t="inlineStr">
        <is>
          <t xml:space="preserve">CONCLUIDO	</t>
        </is>
      </c>
      <c r="D57" t="n">
        <v>7.0137</v>
      </c>
      <c r="E57" t="n">
        <v>14.26</v>
      </c>
      <c r="F57" t="n">
        <v>12.09</v>
      </c>
      <c r="G57" t="n">
        <v>34.53</v>
      </c>
      <c r="H57" t="n">
        <v>0.71</v>
      </c>
      <c r="I57" t="n">
        <v>21</v>
      </c>
      <c r="J57" t="n">
        <v>73.88</v>
      </c>
      <c r="K57" t="n">
        <v>32.27</v>
      </c>
      <c r="L57" t="n">
        <v>3</v>
      </c>
      <c r="M57" t="n">
        <v>19</v>
      </c>
      <c r="N57" t="n">
        <v>8.609999999999999</v>
      </c>
      <c r="O57" t="n">
        <v>9346.23</v>
      </c>
      <c r="P57" t="n">
        <v>82.23</v>
      </c>
      <c r="Q57" t="n">
        <v>194.64</v>
      </c>
      <c r="R57" t="n">
        <v>34.85</v>
      </c>
      <c r="S57" t="n">
        <v>17.82</v>
      </c>
      <c r="T57" t="n">
        <v>6281.59</v>
      </c>
      <c r="U57" t="n">
        <v>0.51</v>
      </c>
      <c r="V57" t="n">
        <v>0.75</v>
      </c>
      <c r="W57" t="n">
        <v>1.17</v>
      </c>
      <c r="X57" t="n">
        <v>0.4</v>
      </c>
      <c r="Y57" t="n">
        <v>0.5</v>
      </c>
      <c r="Z57" t="n">
        <v>10</v>
      </c>
    </row>
    <row r="58">
      <c r="A58" t="n">
        <v>3</v>
      </c>
      <c r="B58" t="n">
        <v>30</v>
      </c>
      <c r="C58" t="inlineStr">
        <is>
          <t xml:space="preserve">CONCLUIDO	</t>
        </is>
      </c>
      <c r="D58" t="n">
        <v>7.0915</v>
      </c>
      <c r="E58" t="n">
        <v>14.1</v>
      </c>
      <c r="F58" t="n">
        <v>12.01</v>
      </c>
      <c r="G58" t="n">
        <v>45.03</v>
      </c>
      <c r="H58" t="n">
        <v>0.93</v>
      </c>
      <c r="I58" t="n">
        <v>16</v>
      </c>
      <c r="J58" t="n">
        <v>75.06999999999999</v>
      </c>
      <c r="K58" t="n">
        <v>32.27</v>
      </c>
      <c r="L58" t="n">
        <v>4</v>
      </c>
      <c r="M58" t="n">
        <v>14</v>
      </c>
      <c r="N58" t="n">
        <v>8.800000000000001</v>
      </c>
      <c r="O58" t="n">
        <v>9492.549999999999</v>
      </c>
      <c r="P58" t="n">
        <v>79.77</v>
      </c>
      <c r="Q58" t="n">
        <v>194.63</v>
      </c>
      <c r="R58" t="n">
        <v>32.32</v>
      </c>
      <c r="S58" t="n">
        <v>17.82</v>
      </c>
      <c r="T58" t="n">
        <v>5040.95</v>
      </c>
      <c r="U58" t="n">
        <v>0.55</v>
      </c>
      <c r="V58" t="n">
        <v>0.76</v>
      </c>
      <c r="W58" t="n">
        <v>1.17</v>
      </c>
      <c r="X58" t="n">
        <v>0.32</v>
      </c>
      <c r="Y58" t="n">
        <v>0.5</v>
      </c>
      <c r="Z58" t="n">
        <v>10</v>
      </c>
    </row>
    <row r="59">
      <c r="A59" t="n">
        <v>4</v>
      </c>
      <c r="B59" t="n">
        <v>30</v>
      </c>
      <c r="C59" t="inlineStr">
        <is>
          <t xml:space="preserve">CONCLUIDO	</t>
        </is>
      </c>
      <c r="D59" t="n">
        <v>7.1566</v>
      </c>
      <c r="E59" t="n">
        <v>13.97</v>
      </c>
      <c r="F59" t="n">
        <v>11.93</v>
      </c>
      <c r="G59" t="n">
        <v>55.05</v>
      </c>
      <c r="H59" t="n">
        <v>1.15</v>
      </c>
      <c r="I59" t="n">
        <v>13</v>
      </c>
      <c r="J59" t="n">
        <v>76.26000000000001</v>
      </c>
      <c r="K59" t="n">
        <v>32.27</v>
      </c>
      <c r="L59" t="n">
        <v>5</v>
      </c>
      <c r="M59" t="n">
        <v>11</v>
      </c>
      <c r="N59" t="n">
        <v>8.99</v>
      </c>
      <c r="O59" t="n">
        <v>9639.200000000001</v>
      </c>
      <c r="P59" t="n">
        <v>77.12</v>
      </c>
      <c r="Q59" t="n">
        <v>194.63</v>
      </c>
      <c r="R59" t="n">
        <v>29.81</v>
      </c>
      <c r="S59" t="n">
        <v>17.82</v>
      </c>
      <c r="T59" t="n">
        <v>3805.34</v>
      </c>
      <c r="U59" t="n">
        <v>0.6</v>
      </c>
      <c r="V59" t="n">
        <v>0.76</v>
      </c>
      <c r="W59" t="n">
        <v>1.16</v>
      </c>
      <c r="X59" t="n">
        <v>0.24</v>
      </c>
      <c r="Y59" t="n">
        <v>0.5</v>
      </c>
      <c r="Z59" t="n">
        <v>10</v>
      </c>
    </row>
    <row r="60">
      <c r="A60" t="n">
        <v>5</v>
      </c>
      <c r="B60" t="n">
        <v>30</v>
      </c>
      <c r="C60" t="inlineStr">
        <is>
          <t xml:space="preserve">CONCLUIDO	</t>
        </is>
      </c>
      <c r="D60" t="n">
        <v>7.2123</v>
      </c>
      <c r="E60" t="n">
        <v>13.87</v>
      </c>
      <c r="F60" t="n">
        <v>11.87</v>
      </c>
      <c r="G60" t="n">
        <v>71.19</v>
      </c>
      <c r="H60" t="n">
        <v>1.36</v>
      </c>
      <c r="I60" t="n">
        <v>10</v>
      </c>
      <c r="J60" t="n">
        <v>77.45</v>
      </c>
      <c r="K60" t="n">
        <v>32.27</v>
      </c>
      <c r="L60" t="n">
        <v>6</v>
      </c>
      <c r="M60" t="n">
        <v>8</v>
      </c>
      <c r="N60" t="n">
        <v>9.18</v>
      </c>
      <c r="O60" t="n">
        <v>9786.190000000001</v>
      </c>
      <c r="P60" t="n">
        <v>74.03</v>
      </c>
      <c r="Q60" t="n">
        <v>194.65</v>
      </c>
      <c r="R60" t="n">
        <v>27.93</v>
      </c>
      <c r="S60" t="n">
        <v>17.82</v>
      </c>
      <c r="T60" t="n">
        <v>2879.49</v>
      </c>
      <c r="U60" t="n">
        <v>0.64</v>
      </c>
      <c r="V60" t="n">
        <v>0.77</v>
      </c>
      <c r="W60" t="n">
        <v>1.15</v>
      </c>
      <c r="X60" t="n">
        <v>0.18</v>
      </c>
      <c r="Y60" t="n">
        <v>0.5</v>
      </c>
      <c r="Z60" t="n">
        <v>10</v>
      </c>
    </row>
    <row r="61">
      <c r="A61" t="n">
        <v>6</v>
      </c>
      <c r="B61" t="n">
        <v>30</v>
      </c>
      <c r="C61" t="inlineStr">
        <is>
          <t xml:space="preserve">CONCLUIDO	</t>
        </is>
      </c>
      <c r="D61" t="n">
        <v>7.2298</v>
      </c>
      <c r="E61" t="n">
        <v>13.83</v>
      </c>
      <c r="F61" t="n">
        <v>11.85</v>
      </c>
      <c r="G61" t="n">
        <v>78.98999999999999</v>
      </c>
      <c r="H61" t="n">
        <v>1.56</v>
      </c>
      <c r="I61" t="n">
        <v>9</v>
      </c>
      <c r="J61" t="n">
        <v>78.65000000000001</v>
      </c>
      <c r="K61" t="n">
        <v>32.27</v>
      </c>
      <c r="L61" t="n">
        <v>7</v>
      </c>
      <c r="M61" t="n">
        <v>6</v>
      </c>
      <c r="N61" t="n">
        <v>9.380000000000001</v>
      </c>
      <c r="O61" t="n">
        <v>9933.52</v>
      </c>
      <c r="P61" t="n">
        <v>72.89</v>
      </c>
      <c r="Q61" t="n">
        <v>194.64</v>
      </c>
      <c r="R61" t="n">
        <v>27.4</v>
      </c>
      <c r="S61" t="n">
        <v>17.82</v>
      </c>
      <c r="T61" t="n">
        <v>2617.78</v>
      </c>
      <c r="U61" t="n">
        <v>0.65</v>
      </c>
      <c r="V61" t="n">
        <v>0.77</v>
      </c>
      <c r="W61" t="n">
        <v>1.15</v>
      </c>
      <c r="X61" t="n">
        <v>0.16</v>
      </c>
      <c r="Y61" t="n">
        <v>0.5</v>
      </c>
      <c r="Z61" t="n">
        <v>10</v>
      </c>
    </row>
    <row r="62">
      <c r="A62" t="n">
        <v>7</v>
      </c>
      <c r="B62" t="n">
        <v>30</v>
      </c>
      <c r="C62" t="inlineStr">
        <is>
          <t xml:space="preserve">CONCLUIDO	</t>
        </is>
      </c>
      <c r="D62" t="n">
        <v>7.248</v>
      </c>
      <c r="E62" t="n">
        <v>13.8</v>
      </c>
      <c r="F62" t="n">
        <v>11.83</v>
      </c>
      <c r="G62" t="n">
        <v>88.70999999999999</v>
      </c>
      <c r="H62" t="n">
        <v>1.75</v>
      </c>
      <c r="I62" t="n">
        <v>8</v>
      </c>
      <c r="J62" t="n">
        <v>79.84</v>
      </c>
      <c r="K62" t="n">
        <v>32.27</v>
      </c>
      <c r="L62" t="n">
        <v>8</v>
      </c>
      <c r="M62" t="n">
        <v>2</v>
      </c>
      <c r="N62" t="n">
        <v>9.57</v>
      </c>
      <c r="O62" t="n">
        <v>10081.19</v>
      </c>
      <c r="P62" t="n">
        <v>71.65000000000001</v>
      </c>
      <c r="Q62" t="n">
        <v>194.63</v>
      </c>
      <c r="R62" t="n">
        <v>26.52</v>
      </c>
      <c r="S62" t="n">
        <v>17.82</v>
      </c>
      <c r="T62" t="n">
        <v>2180.85</v>
      </c>
      <c r="U62" t="n">
        <v>0.67</v>
      </c>
      <c r="V62" t="n">
        <v>0.77</v>
      </c>
      <c r="W62" t="n">
        <v>1.16</v>
      </c>
      <c r="X62" t="n">
        <v>0.14</v>
      </c>
      <c r="Y62" t="n">
        <v>0.5</v>
      </c>
      <c r="Z62" t="n">
        <v>10</v>
      </c>
    </row>
    <row r="63">
      <c r="A63" t="n">
        <v>8</v>
      </c>
      <c r="B63" t="n">
        <v>30</v>
      </c>
      <c r="C63" t="inlineStr">
        <is>
          <t xml:space="preserve">CONCLUIDO	</t>
        </is>
      </c>
      <c r="D63" t="n">
        <v>7.2467</v>
      </c>
      <c r="E63" t="n">
        <v>13.8</v>
      </c>
      <c r="F63" t="n">
        <v>11.83</v>
      </c>
      <c r="G63" t="n">
        <v>88.73</v>
      </c>
      <c r="H63" t="n">
        <v>1.94</v>
      </c>
      <c r="I63" t="n">
        <v>8</v>
      </c>
      <c r="J63" t="n">
        <v>81.04000000000001</v>
      </c>
      <c r="K63" t="n">
        <v>32.27</v>
      </c>
      <c r="L63" t="n">
        <v>9</v>
      </c>
      <c r="M63" t="n">
        <v>0</v>
      </c>
      <c r="N63" t="n">
        <v>9.77</v>
      </c>
      <c r="O63" t="n">
        <v>10229.34</v>
      </c>
      <c r="P63" t="n">
        <v>72.29000000000001</v>
      </c>
      <c r="Q63" t="n">
        <v>194.63</v>
      </c>
      <c r="R63" t="n">
        <v>26.61</v>
      </c>
      <c r="S63" t="n">
        <v>17.82</v>
      </c>
      <c r="T63" t="n">
        <v>2226.33</v>
      </c>
      <c r="U63" t="n">
        <v>0.67</v>
      </c>
      <c r="V63" t="n">
        <v>0.77</v>
      </c>
      <c r="W63" t="n">
        <v>1.16</v>
      </c>
      <c r="X63" t="n">
        <v>0.14</v>
      </c>
      <c r="Y63" t="n">
        <v>0.5</v>
      </c>
      <c r="Z63" t="n">
        <v>10</v>
      </c>
    </row>
    <row r="64">
      <c r="A64" t="n">
        <v>0</v>
      </c>
      <c r="B64" t="n">
        <v>15</v>
      </c>
      <c r="C64" t="inlineStr">
        <is>
          <t xml:space="preserve">CONCLUIDO	</t>
        </is>
      </c>
      <c r="D64" t="n">
        <v>6.8153</v>
      </c>
      <c r="E64" t="n">
        <v>14.67</v>
      </c>
      <c r="F64" t="n">
        <v>12.51</v>
      </c>
      <c r="G64" t="n">
        <v>17.87</v>
      </c>
      <c r="H64" t="n">
        <v>0.43</v>
      </c>
      <c r="I64" t="n">
        <v>42</v>
      </c>
      <c r="J64" t="n">
        <v>39.78</v>
      </c>
      <c r="K64" t="n">
        <v>19.54</v>
      </c>
      <c r="L64" t="n">
        <v>1</v>
      </c>
      <c r="M64" t="n">
        <v>40</v>
      </c>
      <c r="N64" t="n">
        <v>4.24</v>
      </c>
      <c r="O64" t="n">
        <v>5140</v>
      </c>
      <c r="P64" t="n">
        <v>56.31</v>
      </c>
      <c r="Q64" t="n">
        <v>194.64</v>
      </c>
      <c r="R64" t="n">
        <v>48.12</v>
      </c>
      <c r="S64" t="n">
        <v>17.82</v>
      </c>
      <c r="T64" t="n">
        <v>12813.53</v>
      </c>
      <c r="U64" t="n">
        <v>0.37</v>
      </c>
      <c r="V64" t="n">
        <v>0.73</v>
      </c>
      <c r="W64" t="n">
        <v>1.2</v>
      </c>
      <c r="X64" t="n">
        <v>0.82</v>
      </c>
      <c r="Y64" t="n">
        <v>0.5</v>
      </c>
      <c r="Z64" t="n">
        <v>10</v>
      </c>
    </row>
    <row r="65">
      <c r="A65" t="n">
        <v>1</v>
      </c>
      <c r="B65" t="n">
        <v>15</v>
      </c>
      <c r="C65" t="inlineStr">
        <is>
          <t xml:space="preserve">CONCLUIDO	</t>
        </is>
      </c>
      <c r="D65" t="n">
        <v>7.171</v>
      </c>
      <c r="E65" t="n">
        <v>13.94</v>
      </c>
      <c r="F65" t="n">
        <v>12.04</v>
      </c>
      <c r="G65" t="n">
        <v>38.01</v>
      </c>
      <c r="H65" t="n">
        <v>0.84</v>
      </c>
      <c r="I65" t="n">
        <v>19</v>
      </c>
      <c r="J65" t="n">
        <v>40.89</v>
      </c>
      <c r="K65" t="n">
        <v>19.54</v>
      </c>
      <c r="L65" t="n">
        <v>2</v>
      </c>
      <c r="M65" t="n">
        <v>17</v>
      </c>
      <c r="N65" t="n">
        <v>4.35</v>
      </c>
      <c r="O65" t="n">
        <v>5277.26</v>
      </c>
      <c r="P65" t="n">
        <v>50.03</v>
      </c>
      <c r="Q65" t="n">
        <v>194.64</v>
      </c>
      <c r="R65" t="n">
        <v>33.31</v>
      </c>
      <c r="S65" t="n">
        <v>17.82</v>
      </c>
      <c r="T65" t="n">
        <v>5521.22</v>
      </c>
      <c r="U65" t="n">
        <v>0.53</v>
      </c>
      <c r="V65" t="n">
        <v>0.75</v>
      </c>
      <c r="W65" t="n">
        <v>1.16</v>
      </c>
      <c r="X65" t="n">
        <v>0.35</v>
      </c>
      <c r="Y65" t="n">
        <v>0.5</v>
      </c>
      <c r="Z65" t="n">
        <v>10</v>
      </c>
    </row>
    <row r="66">
      <c r="A66" t="n">
        <v>2</v>
      </c>
      <c r="B66" t="n">
        <v>15</v>
      </c>
      <c r="C66" t="inlineStr">
        <is>
          <t xml:space="preserve">CONCLUIDO	</t>
        </is>
      </c>
      <c r="D66" t="n">
        <v>7.2199</v>
      </c>
      <c r="E66" t="n">
        <v>13.85</v>
      </c>
      <c r="F66" t="n">
        <v>11.99</v>
      </c>
      <c r="G66" t="n">
        <v>47.94</v>
      </c>
      <c r="H66" t="n">
        <v>1.22</v>
      </c>
      <c r="I66" t="n">
        <v>15</v>
      </c>
      <c r="J66" t="n">
        <v>42.01</v>
      </c>
      <c r="K66" t="n">
        <v>19.54</v>
      </c>
      <c r="L66" t="n">
        <v>3</v>
      </c>
      <c r="M66" t="n">
        <v>1</v>
      </c>
      <c r="N66" t="n">
        <v>4.46</v>
      </c>
      <c r="O66" t="n">
        <v>5414.79</v>
      </c>
      <c r="P66" t="n">
        <v>48.1</v>
      </c>
      <c r="Q66" t="n">
        <v>194.66</v>
      </c>
      <c r="R66" t="n">
        <v>31.1</v>
      </c>
      <c r="S66" t="n">
        <v>17.82</v>
      </c>
      <c r="T66" t="n">
        <v>4436.51</v>
      </c>
      <c r="U66" t="n">
        <v>0.57</v>
      </c>
      <c r="V66" t="n">
        <v>0.76</v>
      </c>
      <c r="W66" t="n">
        <v>1.18</v>
      </c>
      <c r="X66" t="n">
        <v>0.3</v>
      </c>
      <c r="Y66" t="n">
        <v>0.5</v>
      </c>
      <c r="Z66" t="n">
        <v>10</v>
      </c>
    </row>
    <row r="67">
      <c r="A67" t="n">
        <v>3</v>
      </c>
      <c r="B67" t="n">
        <v>15</v>
      </c>
      <c r="C67" t="inlineStr">
        <is>
          <t xml:space="preserve">CONCLUIDO	</t>
        </is>
      </c>
      <c r="D67" t="n">
        <v>7.2362</v>
      </c>
      <c r="E67" t="n">
        <v>13.82</v>
      </c>
      <c r="F67" t="n">
        <v>11.97</v>
      </c>
      <c r="G67" t="n">
        <v>51.28</v>
      </c>
      <c r="H67" t="n">
        <v>1.59</v>
      </c>
      <c r="I67" t="n">
        <v>14</v>
      </c>
      <c r="J67" t="n">
        <v>43.13</v>
      </c>
      <c r="K67" t="n">
        <v>19.54</v>
      </c>
      <c r="L67" t="n">
        <v>4</v>
      </c>
      <c r="M67" t="n">
        <v>0</v>
      </c>
      <c r="N67" t="n">
        <v>4.58</v>
      </c>
      <c r="O67" t="n">
        <v>5552.61</v>
      </c>
      <c r="P67" t="n">
        <v>49.13</v>
      </c>
      <c r="Q67" t="n">
        <v>194.66</v>
      </c>
      <c r="R67" t="n">
        <v>30.48</v>
      </c>
      <c r="S67" t="n">
        <v>17.82</v>
      </c>
      <c r="T67" t="n">
        <v>4130.74</v>
      </c>
      <c r="U67" t="n">
        <v>0.58</v>
      </c>
      <c r="V67" t="n">
        <v>0.76</v>
      </c>
      <c r="W67" t="n">
        <v>1.18</v>
      </c>
      <c r="X67" t="n">
        <v>0.28</v>
      </c>
      <c r="Y67" t="n">
        <v>0.5</v>
      </c>
      <c r="Z67" t="n">
        <v>10</v>
      </c>
    </row>
    <row r="68">
      <c r="A68" t="n">
        <v>0</v>
      </c>
      <c r="B68" t="n">
        <v>70</v>
      </c>
      <c r="C68" t="inlineStr">
        <is>
          <t xml:space="preserve">CONCLUIDO	</t>
        </is>
      </c>
      <c r="D68" t="n">
        <v>5.0988</v>
      </c>
      <c r="E68" t="n">
        <v>19.61</v>
      </c>
      <c r="F68" t="n">
        <v>14.03</v>
      </c>
      <c r="G68" t="n">
        <v>7.26</v>
      </c>
      <c r="H68" t="n">
        <v>0.12</v>
      </c>
      <c r="I68" t="n">
        <v>116</v>
      </c>
      <c r="J68" t="n">
        <v>141.81</v>
      </c>
      <c r="K68" t="n">
        <v>47.83</v>
      </c>
      <c r="L68" t="n">
        <v>1</v>
      </c>
      <c r="M68" t="n">
        <v>114</v>
      </c>
      <c r="N68" t="n">
        <v>22.98</v>
      </c>
      <c r="O68" t="n">
        <v>17723.39</v>
      </c>
      <c r="P68" t="n">
        <v>159.57</v>
      </c>
      <c r="Q68" t="n">
        <v>194.65</v>
      </c>
      <c r="R68" t="n">
        <v>95.52</v>
      </c>
      <c r="S68" t="n">
        <v>17.82</v>
      </c>
      <c r="T68" t="n">
        <v>36142.25</v>
      </c>
      <c r="U68" t="n">
        <v>0.19</v>
      </c>
      <c r="V68" t="n">
        <v>0.65</v>
      </c>
      <c r="W68" t="n">
        <v>1.33</v>
      </c>
      <c r="X68" t="n">
        <v>2.35</v>
      </c>
      <c r="Y68" t="n">
        <v>0.5</v>
      </c>
      <c r="Z68" t="n">
        <v>10</v>
      </c>
    </row>
    <row r="69">
      <c r="A69" t="n">
        <v>1</v>
      </c>
      <c r="B69" t="n">
        <v>70</v>
      </c>
      <c r="C69" t="inlineStr">
        <is>
          <t xml:space="preserve">CONCLUIDO	</t>
        </is>
      </c>
      <c r="D69" t="n">
        <v>6.0637</v>
      </c>
      <c r="E69" t="n">
        <v>16.49</v>
      </c>
      <c r="F69" t="n">
        <v>12.73</v>
      </c>
      <c r="G69" t="n">
        <v>14.41</v>
      </c>
      <c r="H69" t="n">
        <v>0.25</v>
      </c>
      <c r="I69" t="n">
        <v>53</v>
      </c>
      <c r="J69" t="n">
        <v>143.17</v>
      </c>
      <c r="K69" t="n">
        <v>47.83</v>
      </c>
      <c r="L69" t="n">
        <v>2</v>
      </c>
      <c r="M69" t="n">
        <v>51</v>
      </c>
      <c r="N69" t="n">
        <v>23.34</v>
      </c>
      <c r="O69" t="n">
        <v>17891.86</v>
      </c>
      <c r="P69" t="n">
        <v>143.97</v>
      </c>
      <c r="Q69" t="n">
        <v>194.62</v>
      </c>
      <c r="R69" t="n">
        <v>55.05</v>
      </c>
      <c r="S69" t="n">
        <v>17.82</v>
      </c>
      <c r="T69" t="n">
        <v>16220.78</v>
      </c>
      <c r="U69" t="n">
        <v>0.32</v>
      </c>
      <c r="V69" t="n">
        <v>0.71</v>
      </c>
      <c r="W69" t="n">
        <v>1.22</v>
      </c>
      <c r="X69" t="n">
        <v>1.05</v>
      </c>
      <c r="Y69" t="n">
        <v>0.5</v>
      </c>
      <c r="Z69" t="n">
        <v>10</v>
      </c>
    </row>
    <row r="70">
      <c r="A70" t="n">
        <v>2</v>
      </c>
      <c r="B70" t="n">
        <v>70</v>
      </c>
      <c r="C70" t="inlineStr">
        <is>
          <t xml:space="preserve">CONCLUIDO	</t>
        </is>
      </c>
      <c r="D70" t="n">
        <v>6.409</v>
      </c>
      <c r="E70" t="n">
        <v>15.6</v>
      </c>
      <c r="F70" t="n">
        <v>12.36</v>
      </c>
      <c r="G70" t="n">
        <v>21.19</v>
      </c>
      <c r="H70" t="n">
        <v>0.37</v>
      </c>
      <c r="I70" t="n">
        <v>35</v>
      </c>
      <c r="J70" t="n">
        <v>144.54</v>
      </c>
      <c r="K70" t="n">
        <v>47.83</v>
      </c>
      <c r="L70" t="n">
        <v>3</v>
      </c>
      <c r="M70" t="n">
        <v>33</v>
      </c>
      <c r="N70" t="n">
        <v>23.71</v>
      </c>
      <c r="O70" t="n">
        <v>18060.85</v>
      </c>
      <c r="P70" t="n">
        <v>139.05</v>
      </c>
      <c r="Q70" t="n">
        <v>194.64</v>
      </c>
      <c r="R70" t="n">
        <v>43.62</v>
      </c>
      <c r="S70" t="n">
        <v>17.82</v>
      </c>
      <c r="T70" t="n">
        <v>10599.71</v>
      </c>
      <c r="U70" t="n">
        <v>0.41</v>
      </c>
      <c r="V70" t="n">
        <v>0.73</v>
      </c>
      <c r="W70" t="n">
        <v>1.19</v>
      </c>
      <c r="X70" t="n">
        <v>0.68</v>
      </c>
      <c r="Y70" t="n">
        <v>0.5</v>
      </c>
      <c r="Z70" t="n">
        <v>10</v>
      </c>
    </row>
    <row r="71">
      <c r="A71" t="n">
        <v>3</v>
      </c>
      <c r="B71" t="n">
        <v>70</v>
      </c>
      <c r="C71" t="inlineStr">
        <is>
          <t xml:space="preserve">CONCLUIDO	</t>
        </is>
      </c>
      <c r="D71" t="n">
        <v>6.5904</v>
      </c>
      <c r="E71" t="n">
        <v>15.17</v>
      </c>
      <c r="F71" t="n">
        <v>12.19</v>
      </c>
      <c r="G71" t="n">
        <v>28.14</v>
      </c>
      <c r="H71" t="n">
        <v>0.49</v>
      </c>
      <c r="I71" t="n">
        <v>26</v>
      </c>
      <c r="J71" t="n">
        <v>145.92</v>
      </c>
      <c r="K71" t="n">
        <v>47.83</v>
      </c>
      <c r="L71" t="n">
        <v>4</v>
      </c>
      <c r="M71" t="n">
        <v>24</v>
      </c>
      <c r="N71" t="n">
        <v>24.09</v>
      </c>
      <c r="O71" t="n">
        <v>18230.35</v>
      </c>
      <c r="P71" t="n">
        <v>136.43</v>
      </c>
      <c r="Q71" t="n">
        <v>194.63</v>
      </c>
      <c r="R71" t="n">
        <v>38.17</v>
      </c>
      <c r="S71" t="n">
        <v>17.82</v>
      </c>
      <c r="T71" t="n">
        <v>7919.9</v>
      </c>
      <c r="U71" t="n">
        <v>0.47</v>
      </c>
      <c r="V71" t="n">
        <v>0.74</v>
      </c>
      <c r="W71" t="n">
        <v>1.18</v>
      </c>
      <c r="X71" t="n">
        <v>0.51</v>
      </c>
      <c r="Y71" t="n">
        <v>0.5</v>
      </c>
      <c r="Z71" t="n">
        <v>10</v>
      </c>
    </row>
    <row r="72">
      <c r="A72" t="n">
        <v>4</v>
      </c>
      <c r="B72" t="n">
        <v>70</v>
      </c>
      <c r="C72" t="inlineStr">
        <is>
          <t xml:space="preserve">CONCLUIDO	</t>
        </is>
      </c>
      <c r="D72" t="n">
        <v>6.7079</v>
      </c>
      <c r="E72" t="n">
        <v>14.91</v>
      </c>
      <c r="F72" t="n">
        <v>12.07</v>
      </c>
      <c r="G72" t="n">
        <v>34.49</v>
      </c>
      <c r="H72" t="n">
        <v>0.6</v>
      </c>
      <c r="I72" t="n">
        <v>21</v>
      </c>
      <c r="J72" t="n">
        <v>147.3</v>
      </c>
      <c r="K72" t="n">
        <v>47.83</v>
      </c>
      <c r="L72" t="n">
        <v>5</v>
      </c>
      <c r="M72" t="n">
        <v>19</v>
      </c>
      <c r="N72" t="n">
        <v>24.47</v>
      </c>
      <c r="O72" t="n">
        <v>18400.38</v>
      </c>
      <c r="P72" t="n">
        <v>134.16</v>
      </c>
      <c r="Q72" t="n">
        <v>194.65</v>
      </c>
      <c r="R72" t="n">
        <v>34.58</v>
      </c>
      <c r="S72" t="n">
        <v>17.82</v>
      </c>
      <c r="T72" t="n">
        <v>6146.07</v>
      </c>
      <c r="U72" t="n">
        <v>0.52</v>
      </c>
      <c r="V72" t="n">
        <v>0.75</v>
      </c>
      <c r="W72" t="n">
        <v>1.16</v>
      </c>
      <c r="X72" t="n">
        <v>0.39</v>
      </c>
      <c r="Y72" t="n">
        <v>0.5</v>
      </c>
      <c r="Z72" t="n">
        <v>10</v>
      </c>
    </row>
    <row r="73">
      <c r="A73" t="n">
        <v>5</v>
      </c>
      <c r="B73" t="n">
        <v>70</v>
      </c>
      <c r="C73" t="inlineStr">
        <is>
          <t xml:space="preserve">CONCLUIDO	</t>
        </is>
      </c>
      <c r="D73" t="n">
        <v>6.7913</v>
      </c>
      <c r="E73" t="n">
        <v>14.72</v>
      </c>
      <c r="F73" t="n">
        <v>12.01</v>
      </c>
      <c r="G73" t="n">
        <v>42.37</v>
      </c>
      <c r="H73" t="n">
        <v>0.71</v>
      </c>
      <c r="I73" t="n">
        <v>17</v>
      </c>
      <c r="J73" t="n">
        <v>148.68</v>
      </c>
      <c r="K73" t="n">
        <v>47.83</v>
      </c>
      <c r="L73" t="n">
        <v>6</v>
      </c>
      <c r="M73" t="n">
        <v>15</v>
      </c>
      <c r="N73" t="n">
        <v>24.85</v>
      </c>
      <c r="O73" t="n">
        <v>18570.94</v>
      </c>
      <c r="P73" t="n">
        <v>132.6</v>
      </c>
      <c r="Q73" t="n">
        <v>194.63</v>
      </c>
      <c r="R73" t="n">
        <v>32.19</v>
      </c>
      <c r="S73" t="n">
        <v>17.82</v>
      </c>
      <c r="T73" t="n">
        <v>4970.6</v>
      </c>
      <c r="U73" t="n">
        <v>0.55</v>
      </c>
      <c r="V73" t="n">
        <v>0.76</v>
      </c>
      <c r="W73" t="n">
        <v>1.17</v>
      </c>
      <c r="X73" t="n">
        <v>0.32</v>
      </c>
      <c r="Y73" t="n">
        <v>0.5</v>
      </c>
      <c r="Z73" t="n">
        <v>10</v>
      </c>
    </row>
    <row r="74">
      <c r="A74" t="n">
        <v>6</v>
      </c>
      <c r="B74" t="n">
        <v>70</v>
      </c>
      <c r="C74" t="inlineStr">
        <is>
          <t xml:space="preserve">CONCLUIDO	</t>
        </is>
      </c>
      <c r="D74" t="n">
        <v>6.841</v>
      </c>
      <c r="E74" t="n">
        <v>14.62</v>
      </c>
      <c r="F74" t="n">
        <v>11.96</v>
      </c>
      <c r="G74" t="n">
        <v>47.82</v>
      </c>
      <c r="H74" t="n">
        <v>0.83</v>
      </c>
      <c r="I74" t="n">
        <v>15</v>
      </c>
      <c r="J74" t="n">
        <v>150.07</v>
      </c>
      <c r="K74" t="n">
        <v>47.83</v>
      </c>
      <c r="L74" t="n">
        <v>7</v>
      </c>
      <c r="M74" t="n">
        <v>13</v>
      </c>
      <c r="N74" t="n">
        <v>25.24</v>
      </c>
      <c r="O74" t="n">
        <v>18742.03</v>
      </c>
      <c r="P74" t="n">
        <v>131.5</v>
      </c>
      <c r="Q74" t="n">
        <v>194.64</v>
      </c>
      <c r="R74" t="n">
        <v>30.72</v>
      </c>
      <c r="S74" t="n">
        <v>17.82</v>
      </c>
      <c r="T74" t="n">
        <v>4247.85</v>
      </c>
      <c r="U74" t="n">
        <v>0.58</v>
      </c>
      <c r="V74" t="n">
        <v>0.76</v>
      </c>
      <c r="W74" t="n">
        <v>1.16</v>
      </c>
      <c r="X74" t="n">
        <v>0.27</v>
      </c>
      <c r="Y74" t="n">
        <v>0.5</v>
      </c>
      <c r="Z74" t="n">
        <v>10</v>
      </c>
    </row>
    <row r="75">
      <c r="A75" t="n">
        <v>7</v>
      </c>
      <c r="B75" t="n">
        <v>70</v>
      </c>
      <c r="C75" t="inlineStr">
        <is>
          <t xml:space="preserve">CONCLUIDO	</t>
        </is>
      </c>
      <c r="D75" t="n">
        <v>6.8834</v>
      </c>
      <c r="E75" t="n">
        <v>14.53</v>
      </c>
      <c r="F75" t="n">
        <v>11.92</v>
      </c>
      <c r="G75" t="n">
        <v>55.03</v>
      </c>
      <c r="H75" t="n">
        <v>0.9399999999999999</v>
      </c>
      <c r="I75" t="n">
        <v>13</v>
      </c>
      <c r="J75" t="n">
        <v>151.46</v>
      </c>
      <c r="K75" t="n">
        <v>47.83</v>
      </c>
      <c r="L75" t="n">
        <v>8</v>
      </c>
      <c r="M75" t="n">
        <v>11</v>
      </c>
      <c r="N75" t="n">
        <v>25.63</v>
      </c>
      <c r="O75" t="n">
        <v>18913.66</v>
      </c>
      <c r="P75" t="n">
        <v>130.5</v>
      </c>
      <c r="Q75" t="n">
        <v>194.64</v>
      </c>
      <c r="R75" t="n">
        <v>29.87</v>
      </c>
      <c r="S75" t="n">
        <v>17.82</v>
      </c>
      <c r="T75" t="n">
        <v>3832.39</v>
      </c>
      <c r="U75" t="n">
        <v>0.6</v>
      </c>
      <c r="V75" t="n">
        <v>0.76</v>
      </c>
      <c r="W75" t="n">
        <v>1.15</v>
      </c>
      <c r="X75" t="n">
        <v>0.24</v>
      </c>
      <c r="Y75" t="n">
        <v>0.5</v>
      </c>
      <c r="Z75" t="n">
        <v>10</v>
      </c>
    </row>
    <row r="76">
      <c r="A76" t="n">
        <v>8</v>
      </c>
      <c r="B76" t="n">
        <v>70</v>
      </c>
      <c r="C76" t="inlineStr">
        <is>
          <t xml:space="preserve">CONCLUIDO	</t>
        </is>
      </c>
      <c r="D76" t="n">
        <v>6.9044</v>
      </c>
      <c r="E76" t="n">
        <v>14.48</v>
      </c>
      <c r="F76" t="n">
        <v>11.91</v>
      </c>
      <c r="G76" t="n">
        <v>59.54</v>
      </c>
      <c r="H76" t="n">
        <v>1.04</v>
      </c>
      <c r="I76" t="n">
        <v>12</v>
      </c>
      <c r="J76" t="n">
        <v>152.85</v>
      </c>
      <c r="K76" t="n">
        <v>47.83</v>
      </c>
      <c r="L76" t="n">
        <v>9</v>
      </c>
      <c r="M76" t="n">
        <v>10</v>
      </c>
      <c r="N76" t="n">
        <v>26.03</v>
      </c>
      <c r="O76" t="n">
        <v>19085.83</v>
      </c>
      <c r="P76" t="n">
        <v>129.7</v>
      </c>
      <c r="Q76" t="n">
        <v>194.63</v>
      </c>
      <c r="R76" t="n">
        <v>29.33</v>
      </c>
      <c r="S76" t="n">
        <v>17.82</v>
      </c>
      <c r="T76" t="n">
        <v>3568.41</v>
      </c>
      <c r="U76" t="n">
        <v>0.61</v>
      </c>
      <c r="V76" t="n">
        <v>0.76</v>
      </c>
      <c r="W76" t="n">
        <v>1.16</v>
      </c>
      <c r="X76" t="n">
        <v>0.22</v>
      </c>
      <c r="Y76" t="n">
        <v>0.5</v>
      </c>
      <c r="Z76" t="n">
        <v>10</v>
      </c>
    </row>
    <row r="77">
      <c r="A77" t="n">
        <v>9</v>
      </c>
      <c r="B77" t="n">
        <v>70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11.88</v>
      </c>
      <c r="G77" t="n">
        <v>64.81</v>
      </c>
      <c r="H77" t="n">
        <v>1.15</v>
      </c>
      <c r="I77" t="n">
        <v>11</v>
      </c>
      <c r="J77" t="n">
        <v>154.25</v>
      </c>
      <c r="K77" t="n">
        <v>47.83</v>
      </c>
      <c r="L77" t="n">
        <v>10</v>
      </c>
      <c r="M77" t="n">
        <v>9</v>
      </c>
      <c r="N77" t="n">
        <v>26.43</v>
      </c>
      <c r="O77" t="n">
        <v>19258.55</v>
      </c>
      <c r="P77" t="n">
        <v>128.42</v>
      </c>
      <c r="Q77" t="n">
        <v>194.63</v>
      </c>
      <c r="R77" t="n">
        <v>28.52</v>
      </c>
      <c r="S77" t="n">
        <v>17.82</v>
      </c>
      <c r="T77" t="n">
        <v>3167.31</v>
      </c>
      <c r="U77" t="n">
        <v>0.62</v>
      </c>
      <c r="V77" t="n">
        <v>0.76</v>
      </c>
      <c r="W77" t="n">
        <v>1.15</v>
      </c>
      <c r="X77" t="n">
        <v>0.2</v>
      </c>
      <c r="Y77" t="n">
        <v>0.5</v>
      </c>
      <c r="Z77" t="n">
        <v>10</v>
      </c>
    </row>
    <row r="78">
      <c r="A78" t="n">
        <v>10</v>
      </c>
      <c r="B78" t="n">
        <v>70</v>
      </c>
      <c r="C78" t="inlineStr">
        <is>
          <t xml:space="preserve">CONCLUIDO	</t>
        </is>
      </c>
      <c r="D78" t="n">
        <v>6.9579</v>
      </c>
      <c r="E78" t="n">
        <v>14.37</v>
      </c>
      <c r="F78" t="n">
        <v>11.86</v>
      </c>
      <c r="G78" t="n">
        <v>71.13</v>
      </c>
      <c r="H78" t="n">
        <v>1.25</v>
      </c>
      <c r="I78" t="n">
        <v>10</v>
      </c>
      <c r="J78" t="n">
        <v>155.66</v>
      </c>
      <c r="K78" t="n">
        <v>47.83</v>
      </c>
      <c r="L78" t="n">
        <v>11</v>
      </c>
      <c r="M78" t="n">
        <v>8</v>
      </c>
      <c r="N78" t="n">
        <v>26.83</v>
      </c>
      <c r="O78" t="n">
        <v>19431.82</v>
      </c>
      <c r="P78" t="n">
        <v>127.81</v>
      </c>
      <c r="Q78" t="n">
        <v>194.63</v>
      </c>
      <c r="R78" t="n">
        <v>27.65</v>
      </c>
      <c r="S78" t="n">
        <v>17.82</v>
      </c>
      <c r="T78" t="n">
        <v>2735.63</v>
      </c>
      <c r="U78" t="n">
        <v>0.64</v>
      </c>
      <c r="V78" t="n">
        <v>0.77</v>
      </c>
      <c r="W78" t="n">
        <v>1.15</v>
      </c>
      <c r="X78" t="n">
        <v>0.17</v>
      </c>
      <c r="Y78" t="n">
        <v>0.5</v>
      </c>
      <c r="Z78" t="n">
        <v>10</v>
      </c>
    </row>
    <row r="79">
      <c r="A79" t="n">
        <v>11</v>
      </c>
      <c r="B79" t="n">
        <v>70</v>
      </c>
      <c r="C79" t="inlineStr">
        <is>
          <t xml:space="preserve">CONCLUIDO	</t>
        </is>
      </c>
      <c r="D79" t="n">
        <v>6.9713</v>
      </c>
      <c r="E79" t="n">
        <v>14.34</v>
      </c>
      <c r="F79" t="n">
        <v>11.86</v>
      </c>
      <c r="G79" t="n">
        <v>79.04000000000001</v>
      </c>
      <c r="H79" t="n">
        <v>1.35</v>
      </c>
      <c r="I79" t="n">
        <v>9</v>
      </c>
      <c r="J79" t="n">
        <v>157.07</v>
      </c>
      <c r="K79" t="n">
        <v>47.83</v>
      </c>
      <c r="L79" t="n">
        <v>12</v>
      </c>
      <c r="M79" t="n">
        <v>7</v>
      </c>
      <c r="N79" t="n">
        <v>27.24</v>
      </c>
      <c r="O79" t="n">
        <v>19605.66</v>
      </c>
      <c r="P79" t="n">
        <v>127.48</v>
      </c>
      <c r="Q79" t="n">
        <v>194.63</v>
      </c>
      <c r="R79" t="n">
        <v>27.58</v>
      </c>
      <c r="S79" t="n">
        <v>17.82</v>
      </c>
      <c r="T79" t="n">
        <v>2706.19</v>
      </c>
      <c r="U79" t="n">
        <v>0.65</v>
      </c>
      <c r="V79" t="n">
        <v>0.77</v>
      </c>
      <c r="W79" t="n">
        <v>1.16</v>
      </c>
      <c r="X79" t="n">
        <v>0.17</v>
      </c>
      <c r="Y79" t="n">
        <v>0.5</v>
      </c>
      <c r="Z79" t="n">
        <v>10</v>
      </c>
    </row>
    <row r="80">
      <c r="A80" t="n">
        <v>12</v>
      </c>
      <c r="B80" t="n">
        <v>70</v>
      </c>
      <c r="C80" t="inlineStr">
        <is>
          <t xml:space="preserve">CONCLUIDO	</t>
        </is>
      </c>
      <c r="D80" t="n">
        <v>6.999</v>
      </c>
      <c r="E80" t="n">
        <v>14.29</v>
      </c>
      <c r="F80" t="n">
        <v>11.83</v>
      </c>
      <c r="G80" t="n">
        <v>88.70999999999999</v>
      </c>
      <c r="H80" t="n">
        <v>1.45</v>
      </c>
      <c r="I80" t="n">
        <v>8</v>
      </c>
      <c r="J80" t="n">
        <v>158.48</v>
      </c>
      <c r="K80" t="n">
        <v>47.83</v>
      </c>
      <c r="L80" t="n">
        <v>13</v>
      </c>
      <c r="M80" t="n">
        <v>6</v>
      </c>
      <c r="N80" t="n">
        <v>27.65</v>
      </c>
      <c r="O80" t="n">
        <v>19780.06</v>
      </c>
      <c r="P80" t="n">
        <v>125.82</v>
      </c>
      <c r="Q80" t="n">
        <v>194.63</v>
      </c>
      <c r="R80" t="n">
        <v>26.75</v>
      </c>
      <c r="S80" t="n">
        <v>17.82</v>
      </c>
      <c r="T80" t="n">
        <v>2296.17</v>
      </c>
      <c r="U80" t="n">
        <v>0.67</v>
      </c>
      <c r="V80" t="n">
        <v>0.77</v>
      </c>
      <c r="W80" t="n">
        <v>1.15</v>
      </c>
      <c r="X80" t="n">
        <v>0.14</v>
      </c>
      <c r="Y80" t="n">
        <v>0.5</v>
      </c>
      <c r="Z80" t="n">
        <v>10</v>
      </c>
    </row>
    <row r="81">
      <c r="A81" t="n">
        <v>13</v>
      </c>
      <c r="B81" t="n">
        <v>70</v>
      </c>
      <c r="C81" t="inlineStr">
        <is>
          <t xml:space="preserve">CONCLUIDO	</t>
        </is>
      </c>
      <c r="D81" t="n">
        <v>6.9998</v>
      </c>
      <c r="E81" t="n">
        <v>14.29</v>
      </c>
      <c r="F81" t="n">
        <v>11.83</v>
      </c>
      <c r="G81" t="n">
        <v>88.7</v>
      </c>
      <c r="H81" t="n">
        <v>1.55</v>
      </c>
      <c r="I81" t="n">
        <v>8</v>
      </c>
      <c r="J81" t="n">
        <v>159.9</v>
      </c>
      <c r="K81" t="n">
        <v>47.83</v>
      </c>
      <c r="L81" t="n">
        <v>14</v>
      </c>
      <c r="M81" t="n">
        <v>6</v>
      </c>
      <c r="N81" t="n">
        <v>28.07</v>
      </c>
      <c r="O81" t="n">
        <v>19955.16</v>
      </c>
      <c r="P81" t="n">
        <v>124.83</v>
      </c>
      <c r="Q81" t="n">
        <v>194.63</v>
      </c>
      <c r="R81" t="n">
        <v>26.73</v>
      </c>
      <c r="S81" t="n">
        <v>17.82</v>
      </c>
      <c r="T81" t="n">
        <v>2286.79</v>
      </c>
      <c r="U81" t="n">
        <v>0.67</v>
      </c>
      <c r="V81" t="n">
        <v>0.77</v>
      </c>
      <c r="W81" t="n">
        <v>1.15</v>
      </c>
      <c r="X81" t="n">
        <v>0.14</v>
      </c>
      <c r="Y81" t="n">
        <v>0.5</v>
      </c>
      <c r="Z81" t="n">
        <v>10</v>
      </c>
    </row>
    <row r="82">
      <c r="A82" t="n">
        <v>14</v>
      </c>
      <c r="B82" t="n">
        <v>70</v>
      </c>
      <c r="C82" t="inlineStr">
        <is>
          <t xml:space="preserve">CONCLUIDO	</t>
        </is>
      </c>
      <c r="D82" t="n">
        <v>7.0274</v>
      </c>
      <c r="E82" t="n">
        <v>14.23</v>
      </c>
      <c r="F82" t="n">
        <v>11.8</v>
      </c>
      <c r="G82" t="n">
        <v>101.14</v>
      </c>
      <c r="H82" t="n">
        <v>1.65</v>
      </c>
      <c r="I82" t="n">
        <v>7</v>
      </c>
      <c r="J82" t="n">
        <v>161.32</v>
      </c>
      <c r="K82" t="n">
        <v>47.83</v>
      </c>
      <c r="L82" t="n">
        <v>15</v>
      </c>
      <c r="M82" t="n">
        <v>5</v>
      </c>
      <c r="N82" t="n">
        <v>28.5</v>
      </c>
      <c r="O82" t="n">
        <v>20130.71</v>
      </c>
      <c r="P82" t="n">
        <v>123.79</v>
      </c>
      <c r="Q82" t="n">
        <v>194.63</v>
      </c>
      <c r="R82" t="n">
        <v>25.89</v>
      </c>
      <c r="S82" t="n">
        <v>17.82</v>
      </c>
      <c r="T82" t="n">
        <v>1871.19</v>
      </c>
      <c r="U82" t="n">
        <v>0.6899999999999999</v>
      </c>
      <c r="V82" t="n">
        <v>0.77</v>
      </c>
      <c r="W82" t="n">
        <v>1.15</v>
      </c>
      <c r="X82" t="n">
        <v>0.11</v>
      </c>
      <c r="Y82" t="n">
        <v>0.5</v>
      </c>
      <c r="Z82" t="n">
        <v>10</v>
      </c>
    </row>
    <row r="83">
      <c r="A83" t="n">
        <v>15</v>
      </c>
      <c r="B83" t="n">
        <v>70</v>
      </c>
      <c r="C83" t="inlineStr">
        <is>
          <t xml:space="preserve">CONCLUIDO	</t>
        </is>
      </c>
      <c r="D83" t="n">
        <v>7.0258</v>
      </c>
      <c r="E83" t="n">
        <v>14.23</v>
      </c>
      <c r="F83" t="n">
        <v>11.8</v>
      </c>
      <c r="G83" t="n">
        <v>101.17</v>
      </c>
      <c r="H83" t="n">
        <v>1.74</v>
      </c>
      <c r="I83" t="n">
        <v>7</v>
      </c>
      <c r="J83" t="n">
        <v>162.75</v>
      </c>
      <c r="K83" t="n">
        <v>47.83</v>
      </c>
      <c r="L83" t="n">
        <v>16</v>
      </c>
      <c r="M83" t="n">
        <v>5</v>
      </c>
      <c r="N83" t="n">
        <v>28.92</v>
      </c>
      <c r="O83" t="n">
        <v>20306.85</v>
      </c>
      <c r="P83" t="n">
        <v>123.89</v>
      </c>
      <c r="Q83" t="n">
        <v>194.63</v>
      </c>
      <c r="R83" t="n">
        <v>26.09</v>
      </c>
      <c r="S83" t="n">
        <v>17.82</v>
      </c>
      <c r="T83" t="n">
        <v>1974.12</v>
      </c>
      <c r="U83" t="n">
        <v>0.68</v>
      </c>
      <c r="V83" t="n">
        <v>0.77</v>
      </c>
      <c r="W83" t="n">
        <v>1.15</v>
      </c>
      <c r="X83" t="n">
        <v>0.12</v>
      </c>
      <c r="Y83" t="n">
        <v>0.5</v>
      </c>
      <c r="Z83" t="n">
        <v>10</v>
      </c>
    </row>
    <row r="84">
      <c r="A84" t="n">
        <v>16</v>
      </c>
      <c r="B84" t="n">
        <v>70</v>
      </c>
      <c r="C84" t="inlineStr">
        <is>
          <t xml:space="preserve">CONCLUIDO	</t>
        </is>
      </c>
      <c r="D84" t="n">
        <v>7.0251</v>
      </c>
      <c r="E84" t="n">
        <v>14.23</v>
      </c>
      <c r="F84" t="n">
        <v>11.8</v>
      </c>
      <c r="G84" t="n">
        <v>101.18</v>
      </c>
      <c r="H84" t="n">
        <v>1.83</v>
      </c>
      <c r="I84" t="n">
        <v>7</v>
      </c>
      <c r="J84" t="n">
        <v>164.19</v>
      </c>
      <c r="K84" t="n">
        <v>47.83</v>
      </c>
      <c r="L84" t="n">
        <v>17</v>
      </c>
      <c r="M84" t="n">
        <v>5</v>
      </c>
      <c r="N84" t="n">
        <v>29.36</v>
      </c>
      <c r="O84" t="n">
        <v>20483.57</v>
      </c>
      <c r="P84" t="n">
        <v>122.46</v>
      </c>
      <c r="Q84" t="n">
        <v>194.63</v>
      </c>
      <c r="R84" t="n">
        <v>26.18</v>
      </c>
      <c r="S84" t="n">
        <v>17.82</v>
      </c>
      <c r="T84" t="n">
        <v>2015.87</v>
      </c>
      <c r="U84" t="n">
        <v>0.68</v>
      </c>
      <c r="V84" t="n">
        <v>0.77</v>
      </c>
      <c r="W84" t="n">
        <v>1.14</v>
      </c>
      <c r="X84" t="n">
        <v>0.12</v>
      </c>
      <c r="Y84" t="n">
        <v>0.5</v>
      </c>
      <c r="Z84" t="n">
        <v>10</v>
      </c>
    </row>
    <row r="85">
      <c r="A85" t="n">
        <v>17</v>
      </c>
      <c r="B85" t="n">
        <v>70</v>
      </c>
      <c r="C85" t="inlineStr">
        <is>
          <t xml:space="preserve">CONCLUIDO	</t>
        </is>
      </c>
      <c r="D85" t="n">
        <v>7.0504</v>
      </c>
      <c r="E85" t="n">
        <v>14.18</v>
      </c>
      <c r="F85" t="n">
        <v>11.78</v>
      </c>
      <c r="G85" t="n">
        <v>117.82</v>
      </c>
      <c r="H85" t="n">
        <v>1.93</v>
      </c>
      <c r="I85" t="n">
        <v>6</v>
      </c>
      <c r="J85" t="n">
        <v>165.62</v>
      </c>
      <c r="K85" t="n">
        <v>47.83</v>
      </c>
      <c r="L85" t="n">
        <v>18</v>
      </c>
      <c r="M85" t="n">
        <v>4</v>
      </c>
      <c r="N85" t="n">
        <v>29.8</v>
      </c>
      <c r="O85" t="n">
        <v>20660.89</v>
      </c>
      <c r="P85" t="n">
        <v>121.51</v>
      </c>
      <c r="Q85" t="n">
        <v>194.63</v>
      </c>
      <c r="R85" t="n">
        <v>25.43</v>
      </c>
      <c r="S85" t="n">
        <v>17.82</v>
      </c>
      <c r="T85" t="n">
        <v>1647.75</v>
      </c>
      <c r="U85" t="n">
        <v>0.7</v>
      </c>
      <c r="V85" t="n">
        <v>0.77</v>
      </c>
      <c r="W85" t="n">
        <v>1.14</v>
      </c>
      <c r="X85" t="n">
        <v>0.1</v>
      </c>
      <c r="Y85" t="n">
        <v>0.5</v>
      </c>
      <c r="Z85" t="n">
        <v>10</v>
      </c>
    </row>
    <row r="86">
      <c r="A86" t="n">
        <v>18</v>
      </c>
      <c r="B86" t="n">
        <v>70</v>
      </c>
      <c r="C86" t="inlineStr">
        <is>
          <t xml:space="preserve">CONCLUIDO	</t>
        </is>
      </c>
      <c r="D86" t="n">
        <v>7.0534</v>
      </c>
      <c r="E86" t="n">
        <v>14.18</v>
      </c>
      <c r="F86" t="n">
        <v>11.78</v>
      </c>
      <c r="G86" t="n">
        <v>117.76</v>
      </c>
      <c r="H86" t="n">
        <v>2.02</v>
      </c>
      <c r="I86" t="n">
        <v>6</v>
      </c>
      <c r="J86" t="n">
        <v>167.07</v>
      </c>
      <c r="K86" t="n">
        <v>47.83</v>
      </c>
      <c r="L86" t="n">
        <v>19</v>
      </c>
      <c r="M86" t="n">
        <v>4</v>
      </c>
      <c r="N86" t="n">
        <v>30.24</v>
      </c>
      <c r="O86" t="n">
        <v>20838.81</v>
      </c>
      <c r="P86" t="n">
        <v>121.4</v>
      </c>
      <c r="Q86" t="n">
        <v>194.63</v>
      </c>
      <c r="R86" t="n">
        <v>25.14</v>
      </c>
      <c r="S86" t="n">
        <v>17.82</v>
      </c>
      <c r="T86" t="n">
        <v>1501.97</v>
      </c>
      <c r="U86" t="n">
        <v>0.71</v>
      </c>
      <c r="V86" t="n">
        <v>0.77</v>
      </c>
      <c r="W86" t="n">
        <v>1.15</v>
      </c>
      <c r="X86" t="n">
        <v>0.09</v>
      </c>
      <c r="Y86" t="n">
        <v>0.5</v>
      </c>
      <c r="Z86" t="n">
        <v>10</v>
      </c>
    </row>
    <row r="87">
      <c r="A87" t="n">
        <v>19</v>
      </c>
      <c r="B87" t="n">
        <v>70</v>
      </c>
      <c r="C87" t="inlineStr">
        <is>
          <t xml:space="preserve">CONCLUIDO	</t>
        </is>
      </c>
      <c r="D87" t="n">
        <v>7.0505</v>
      </c>
      <c r="E87" t="n">
        <v>14.18</v>
      </c>
      <c r="F87" t="n">
        <v>11.78</v>
      </c>
      <c r="G87" t="n">
        <v>117.82</v>
      </c>
      <c r="H87" t="n">
        <v>2.1</v>
      </c>
      <c r="I87" t="n">
        <v>6</v>
      </c>
      <c r="J87" t="n">
        <v>168.51</v>
      </c>
      <c r="K87" t="n">
        <v>47.83</v>
      </c>
      <c r="L87" t="n">
        <v>20</v>
      </c>
      <c r="M87" t="n">
        <v>4</v>
      </c>
      <c r="N87" t="n">
        <v>30.69</v>
      </c>
      <c r="O87" t="n">
        <v>21017.33</v>
      </c>
      <c r="P87" t="n">
        <v>120.41</v>
      </c>
      <c r="Q87" t="n">
        <v>194.63</v>
      </c>
      <c r="R87" t="n">
        <v>25.36</v>
      </c>
      <c r="S87" t="n">
        <v>17.82</v>
      </c>
      <c r="T87" t="n">
        <v>1612.22</v>
      </c>
      <c r="U87" t="n">
        <v>0.7</v>
      </c>
      <c r="V87" t="n">
        <v>0.77</v>
      </c>
      <c r="W87" t="n">
        <v>1.15</v>
      </c>
      <c r="X87" t="n">
        <v>0.1</v>
      </c>
      <c r="Y87" t="n">
        <v>0.5</v>
      </c>
      <c r="Z87" t="n">
        <v>10</v>
      </c>
    </row>
    <row r="88">
      <c r="A88" t="n">
        <v>20</v>
      </c>
      <c r="B88" t="n">
        <v>70</v>
      </c>
      <c r="C88" t="inlineStr">
        <is>
          <t xml:space="preserve">CONCLUIDO	</t>
        </is>
      </c>
      <c r="D88" t="n">
        <v>7.0486</v>
      </c>
      <c r="E88" t="n">
        <v>14.19</v>
      </c>
      <c r="F88" t="n">
        <v>11.79</v>
      </c>
      <c r="G88" t="n">
        <v>117.86</v>
      </c>
      <c r="H88" t="n">
        <v>2.19</v>
      </c>
      <c r="I88" t="n">
        <v>6</v>
      </c>
      <c r="J88" t="n">
        <v>169.97</v>
      </c>
      <c r="K88" t="n">
        <v>47.83</v>
      </c>
      <c r="L88" t="n">
        <v>21</v>
      </c>
      <c r="M88" t="n">
        <v>4</v>
      </c>
      <c r="N88" t="n">
        <v>31.14</v>
      </c>
      <c r="O88" t="n">
        <v>21196.47</v>
      </c>
      <c r="P88" t="n">
        <v>118.68</v>
      </c>
      <c r="Q88" t="n">
        <v>194.63</v>
      </c>
      <c r="R88" t="n">
        <v>25.55</v>
      </c>
      <c r="S88" t="n">
        <v>17.82</v>
      </c>
      <c r="T88" t="n">
        <v>1707.55</v>
      </c>
      <c r="U88" t="n">
        <v>0.7</v>
      </c>
      <c r="V88" t="n">
        <v>0.77</v>
      </c>
      <c r="W88" t="n">
        <v>1.14</v>
      </c>
      <c r="X88" t="n">
        <v>0.1</v>
      </c>
      <c r="Y88" t="n">
        <v>0.5</v>
      </c>
      <c r="Z88" t="n">
        <v>10</v>
      </c>
    </row>
    <row r="89">
      <c r="A89" t="n">
        <v>21</v>
      </c>
      <c r="B89" t="n">
        <v>70</v>
      </c>
      <c r="C89" t="inlineStr">
        <is>
          <t xml:space="preserve">CONCLUIDO	</t>
        </is>
      </c>
      <c r="D89" t="n">
        <v>7.0731</v>
      </c>
      <c r="E89" t="n">
        <v>14.14</v>
      </c>
      <c r="F89" t="n">
        <v>11.77</v>
      </c>
      <c r="G89" t="n">
        <v>141.18</v>
      </c>
      <c r="H89" t="n">
        <v>2.28</v>
      </c>
      <c r="I89" t="n">
        <v>5</v>
      </c>
      <c r="J89" t="n">
        <v>171.42</v>
      </c>
      <c r="K89" t="n">
        <v>47.83</v>
      </c>
      <c r="L89" t="n">
        <v>22</v>
      </c>
      <c r="M89" t="n">
        <v>3</v>
      </c>
      <c r="N89" t="n">
        <v>31.6</v>
      </c>
      <c r="O89" t="n">
        <v>21376.23</v>
      </c>
      <c r="P89" t="n">
        <v>118.88</v>
      </c>
      <c r="Q89" t="n">
        <v>194.63</v>
      </c>
      <c r="R89" t="n">
        <v>24.94</v>
      </c>
      <c r="S89" t="n">
        <v>17.82</v>
      </c>
      <c r="T89" t="n">
        <v>1408.44</v>
      </c>
      <c r="U89" t="n">
        <v>0.71</v>
      </c>
      <c r="V89" t="n">
        <v>0.77</v>
      </c>
      <c r="W89" t="n">
        <v>1.14</v>
      </c>
      <c r="X89" t="n">
        <v>0.08</v>
      </c>
      <c r="Y89" t="n">
        <v>0.5</v>
      </c>
      <c r="Z89" t="n">
        <v>10</v>
      </c>
    </row>
    <row r="90">
      <c r="A90" t="n">
        <v>22</v>
      </c>
      <c r="B90" t="n">
        <v>70</v>
      </c>
      <c r="C90" t="inlineStr">
        <is>
          <t xml:space="preserve">CONCLUIDO	</t>
        </is>
      </c>
      <c r="D90" t="n">
        <v>7.0706</v>
      </c>
      <c r="E90" t="n">
        <v>14.14</v>
      </c>
      <c r="F90" t="n">
        <v>11.77</v>
      </c>
      <c r="G90" t="n">
        <v>141.24</v>
      </c>
      <c r="H90" t="n">
        <v>2.36</v>
      </c>
      <c r="I90" t="n">
        <v>5</v>
      </c>
      <c r="J90" t="n">
        <v>172.89</v>
      </c>
      <c r="K90" t="n">
        <v>47.83</v>
      </c>
      <c r="L90" t="n">
        <v>23</v>
      </c>
      <c r="M90" t="n">
        <v>3</v>
      </c>
      <c r="N90" t="n">
        <v>32.06</v>
      </c>
      <c r="O90" t="n">
        <v>21556.61</v>
      </c>
      <c r="P90" t="n">
        <v>118.85</v>
      </c>
      <c r="Q90" t="n">
        <v>194.63</v>
      </c>
      <c r="R90" t="n">
        <v>25.05</v>
      </c>
      <c r="S90" t="n">
        <v>17.82</v>
      </c>
      <c r="T90" t="n">
        <v>1463.19</v>
      </c>
      <c r="U90" t="n">
        <v>0.71</v>
      </c>
      <c r="V90" t="n">
        <v>0.77</v>
      </c>
      <c r="W90" t="n">
        <v>1.14</v>
      </c>
      <c r="X90" t="n">
        <v>0.08</v>
      </c>
      <c r="Y90" t="n">
        <v>0.5</v>
      </c>
      <c r="Z90" t="n">
        <v>10</v>
      </c>
    </row>
    <row r="91">
      <c r="A91" t="n">
        <v>23</v>
      </c>
      <c r="B91" t="n">
        <v>70</v>
      </c>
      <c r="C91" t="inlineStr">
        <is>
          <t xml:space="preserve">CONCLUIDO	</t>
        </is>
      </c>
      <c r="D91" t="n">
        <v>7.0749</v>
      </c>
      <c r="E91" t="n">
        <v>14.13</v>
      </c>
      <c r="F91" t="n">
        <v>11.76</v>
      </c>
      <c r="G91" t="n">
        <v>141.14</v>
      </c>
      <c r="H91" t="n">
        <v>2.44</v>
      </c>
      <c r="I91" t="n">
        <v>5</v>
      </c>
      <c r="J91" t="n">
        <v>174.35</v>
      </c>
      <c r="K91" t="n">
        <v>47.83</v>
      </c>
      <c r="L91" t="n">
        <v>24</v>
      </c>
      <c r="M91" t="n">
        <v>3</v>
      </c>
      <c r="N91" t="n">
        <v>32.53</v>
      </c>
      <c r="O91" t="n">
        <v>21737.62</v>
      </c>
      <c r="P91" t="n">
        <v>117.74</v>
      </c>
      <c r="Q91" t="n">
        <v>194.63</v>
      </c>
      <c r="R91" t="n">
        <v>24.83</v>
      </c>
      <c r="S91" t="n">
        <v>17.82</v>
      </c>
      <c r="T91" t="n">
        <v>1355.09</v>
      </c>
      <c r="U91" t="n">
        <v>0.72</v>
      </c>
      <c r="V91" t="n">
        <v>0.77</v>
      </c>
      <c r="W91" t="n">
        <v>1.14</v>
      </c>
      <c r="X91" t="n">
        <v>0.08</v>
      </c>
      <c r="Y91" t="n">
        <v>0.5</v>
      </c>
      <c r="Z91" t="n">
        <v>10</v>
      </c>
    </row>
    <row r="92">
      <c r="A92" t="n">
        <v>24</v>
      </c>
      <c r="B92" t="n">
        <v>70</v>
      </c>
      <c r="C92" t="inlineStr">
        <is>
          <t xml:space="preserve">CONCLUIDO	</t>
        </is>
      </c>
      <c r="D92" t="n">
        <v>7.0741</v>
      </c>
      <c r="E92" t="n">
        <v>14.14</v>
      </c>
      <c r="F92" t="n">
        <v>11.76</v>
      </c>
      <c r="G92" t="n">
        <v>141.16</v>
      </c>
      <c r="H92" t="n">
        <v>2.52</v>
      </c>
      <c r="I92" t="n">
        <v>5</v>
      </c>
      <c r="J92" t="n">
        <v>175.83</v>
      </c>
      <c r="K92" t="n">
        <v>47.83</v>
      </c>
      <c r="L92" t="n">
        <v>25</v>
      </c>
      <c r="M92" t="n">
        <v>3</v>
      </c>
      <c r="N92" t="n">
        <v>33</v>
      </c>
      <c r="O92" t="n">
        <v>21919.27</v>
      </c>
      <c r="P92" t="n">
        <v>115.31</v>
      </c>
      <c r="Q92" t="n">
        <v>194.63</v>
      </c>
      <c r="R92" t="n">
        <v>24.82</v>
      </c>
      <c r="S92" t="n">
        <v>17.82</v>
      </c>
      <c r="T92" t="n">
        <v>1346.36</v>
      </c>
      <c r="U92" t="n">
        <v>0.72</v>
      </c>
      <c r="V92" t="n">
        <v>0.77</v>
      </c>
      <c r="W92" t="n">
        <v>1.14</v>
      </c>
      <c r="X92" t="n">
        <v>0.08</v>
      </c>
      <c r="Y92" t="n">
        <v>0.5</v>
      </c>
      <c r="Z92" t="n">
        <v>10</v>
      </c>
    </row>
    <row r="93">
      <c r="A93" t="n">
        <v>25</v>
      </c>
      <c r="B93" t="n">
        <v>70</v>
      </c>
      <c r="C93" t="inlineStr">
        <is>
          <t xml:space="preserve">CONCLUIDO	</t>
        </is>
      </c>
      <c r="D93" t="n">
        <v>7.0699</v>
      </c>
      <c r="E93" t="n">
        <v>14.14</v>
      </c>
      <c r="F93" t="n">
        <v>11.77</v>
      </c>
      <c r="G93" t="n">
        <v>141.26</v>
      </c>
      <c r="H93" t="n">
        <v>2.6</v>
      </c>
      <c r="I93" t="n">
        <v>5</v>
      </c>
      <c r="J93" t="n">
        <v>177.3</v>
      </c>
      <c r="K93" t="n">
        <v>47.83</v>
      </c>
      <c r="L93" t="n">
        <v>26</v>
      </c>
      <c r="M93" t="n">
        <v>3</v>
      </c>
      <c r="N93" t="n">
        <v>33.48</v>
      </c>
      <c r="O93" t="n">
        <v>22101.56</v>
      </c>
      <c r="P93" t="n">
        <v>114.44</v>
      </c>
      <c r="Q93" t="n">
        <v>194.63</v>
      </c>
      <c r="R93" t="n">
        <v>25.05</v>
      </c>
      <c r="S93" t="n">
        <v>17.82</v>
      </c>
      <c r="T93" t="n">
        <v>1461.22</v>
      </c>
      <c r="U93" t="n">
        <v>0.71</v>
      </c>
      <c r="V93" t="n">
        <v>0.77</v>
      </c>
      <c r="W93" t="n">
        <v>1.15</v>
      </c>
      <c r="X93" t="n">
        <v>0.09</v>
      </c>
      <c r="Y93" t="n">
        <v>0.5</v>
      </c>
      <c r="Z93" t="n">
        <v>10</v>
      </c>
    </row>
    <row r="94">
      <c r="A94" t="n">
        <v>26</v>
      </c>
      <c r="B94" t="n">
        <v>70</v>
      </c>
      <c r="C94" t="inlineStr">
        <is>
          <t xml:space="preserve">CONCLUIDO	</t>
        </is>
      </c>
      <c r="D94" t="n">
        <v>7.0993</v>
      </c>
      <c r="E94" t="n">
        <v>14.09</v>
      </c>
      <c r="F94" t="n">
        <v>11.74</v>
      </c>
      <c r="G94" t="n">
        <v>176.13</v>
      </c>
      <c r="H94" t="n">
        <v>2.68</v>
      </c>
      <c r="I94" t="n">
        <v>4</v>
      </c>
      <c r="J94" t="n">
        <v>178.79</v>
      </c>
      <c r="K94" t="n">
        <v>47.83</v>
      </c>
      <c r="L94" t="n">
        <v>27</v>
      </c>
      <c r="M94" t="n">
        <v>1</v>
      </c>
      <c r="N94" t="n">
        <v>33.96</v>
      </c>
      <c r="O94" t="n">
        <v>22284.51</v>
      </c>
      <c r="P94" t="n">
        <v>112.13</v>
      </c>
      <c r="Q94" t="n">
        <v>194.63</v>
      </c>
      <c r="R94" t="n">
        <v>24.05</v>
      </c>
      <c r="S94" t="n">
        <v>17.82</v>
      </c>
      <c r="T94" t="n">
        <v>969.49</v>
      </c>
      <c r="U94" t="n">
        <v>0.74</v>
      </c>
      <c r="V94" t="n">
        <v>0.77</v>
      </c>
      <c r="W94" t="n">
        <v>1.14</v>
      </c>
      <c r="X94" t="n">
        <v>0.06</v>
      </c>
      <c r="Y94" t="n">
        <v>0.5</v>
      </c>
      <c r="Z94" t="n">
        <v>10</v>
      </c>
    </row>
    <row r="95">
      <c r="A95" t="n">
        <v>27</v>
      </c>
      <c r="B95" t="n">
        <v>70</v>
      </c>
      <c r="C95" t="inlineStr">
        <is>
          <t xml:space="preserve">CONCLUIDO	</t>
        </is>
      </c>
      <c r="D95" t="n">
        <v>7.0963</v>
      </c>
      <c r="E95" t="n">
        <v>14.09</v>
      </c>
      <c r="F95" t="n">
        <v>11.75</v>
      </c>
      <c r="G95" t="n">
        <v>176.22</v>
      </c>
      <c r="H95" t="n">
        <v>2.75</v>
      </c>
      <c r="I95" t="n">
        <v>4</v>
      </c>
      <c r="J95" t="n">
        <v>180.28</v>
      </c>
      <c r="K95" t="n">
        <v>47.83</v>
      </c>
      <c r="L95" t="n">
        <v>28</v>
      </c>
      <c r="M95" t="n">
        <v>0</v>
      </c>
      <c r="N95" t="n">
        <v>34.45</v>
      </c>
      <c r="O95" t="n">
        <v>22468.11</v>
      </c>
      <c r="P95" t="n">
        <v>113.06</v>
      </c>
      <c r="Q95" t="n">
        <v>194.63</v>
      </c>
      <c r="R95" t="n">
        <v>24.19</v>
      </c>
      <c r="S95" t="n">
        <v>17.82</v>
      </c>
      <c r="T95" t="n">
        <v>1036.49</v>
      </c>
      <c r="U95" t="n">
        <v>0.74</v>
      </c>
      <c r="V95" t="n">
        <v>0.77</v>
      </c>
      <c r="W95" t="n">
        <v>1.15</v>
      </c>
      <c r="X95" t="n">
        <v>0.06</v>
      </c>
      <c r="Y95" t="n">
        <v>0.5</v>
      </c>
      <c r="Z95" t="n">
        <v>10</v>
      </c>
    </row>
    <row r="96">
      <c r="A96" t="n">
        <v>0</v>
      </c>
      <c r="B96" t="n">
        <v>90</v>
      </c>
      <c r="C96" t="inlineStr">
        <is>
          <t xml:space="preserve">CONCLUIDO	</t>
        </is>
      </c>
      <c r="D96" t="n">
        <v>4.5808</v>
      </c>
      <c r="E96" t="n">
        <v>21.83</v>
      </c>
      <c r="F96" t="n">
        <v>14.5</v>
      </c>
      <c r="G96" t="n">
        <v>6.31</v>
      </c>
      <c r="H96" t="n">
        <v>0.1</v>
      </c>
      <c r="I96" t="n">
        <v>138</v>
      </c>
      <c r="J96" t="n">
        <v>176.73</v>
      </c>
      <c r="K96" t="n">
        <v>52.44</v>
      </c>
      <c r="L96" t="n">
        <v>1</v>
      </c>
      <c r="M96" t="n">
        <v>136</v>
      </c>
      <c r="N96" t="n">
        <v>33.29</v>
      </c>
      <c r="O96" t="n">
        <v>22031.19</v>
      </c>
      <c r="P96" t="n">
        <v>190.32</v>
      </c>
      <c r="Q96" t="n">
        <v>194.76</v>
      </c>
      <c r="R96" t="n">
        <v>110.12</v>
      </c>
      <c r="S96" t="n">
        <v>17.82</v>
      </c>
      <c r="T96" t="n">
        <v>43332.6</v>
      </c>
      <c r="U96" t="n">
        <v>0.16</v>
      </c>
      <c r="V96" t="n">
        <v>0.63</v>
      </c>
      <c r="W96" t="n">
        <v>1.36</v>
      </c>
      <c r="X96" t="n">
        <v>2.81</v>
      </c>
      <c r="Y96" t="n">
        <v>0.5</v>
      </c>
      <c r="Z96" t="n">
        <v>10</v>
      </c>
    </row>
    <row r="97">
      <c r="A97" t="n">
        <v>1</v>
      </c>
      <c r="B97" t="n">
        <v>90</v>
      </c>
      <c r="C97" t="inlineStr">
        <is>
          <t xml:space="preserve">CONCLUIDO	</t>
        </is>
      </c>
      <c r="D97" t="n">
        <v>5.7027</v>
      </c>
      <c r="E97" t="n">
        <v>17.54</v>
      </c>
      <c r="F97" t="n">
        <v>12.91</v>
      </c>
      <c r="G97" t="n">
        <v>12.49</v>
      </c>
      <c r="H97" t="n">
        <v>0.2</v>
      </c>
      <c r="I97" t="n">
        <v>62</v>
      </c>
      <c r="J97" t="n">
        <v>178.21</v>
      </c>
      <c r="K97" t="n">
        <v>52.44</v>
      </c>
      <c r="L97" t="n">
        <v>2</v>
      </c>
      <c r="M97" t="n">
        <v>60</v>
      </c>
      <c r="N97" t="n">
        <v>33.77</v>
      </c>
      <c r="O97" t="n">
        <v>22213.89</v>
      </c>
      <c r="P97" t="n">
        <v>168.8</v>
      </c>
      <c r="Q97" t="n">
        <v>194.68</v>
      </c>
      <c r="R97" t="n">
        <v>60.46</v>
      </c>
      <c r="S97" t="n">
        <v>17.82</v>
      </c>
      <c r="T97" t="n">
        <v>18883.4</v>
      </c>
      <c r="U97" t="n">
        <v>0.29</v>
      </c>
      <c r="V97" t="n">
        <v>0.7</v>
      </c>
      <c r="W97" t="n">
        <v>1.24</v>
      </c>
      <c r="X97" t="n">
        <v>1.22</v>
      </c>
      <c r="Y97" t="n">
        <v>0.5</v>
      </c>
      <c r="Z97" t="n">
        <v>10</v>
      </c>
    </row>
    <row r="98">
      <c r="A98" t="n">
        <v>2</v>
      </c>
      <c r="B98" t="n">
        <v>90</v>
      </c>
      <c r="C98" t="inlineStr">
        <is>
          <t xml:space="preserve">CONCLUIDO	</t>
        </is>
      </c>
      <c r="D98" t="n">
        <v>6.1304</v>
      </c>
      <c r="E98" t="n">
        <v>16.31</v>
      </c>
      <c r="F98" t="n">
        <v>12.47</v>
      </c>
      <c r="G98" t="n">
        <v>18.7</v>
      </c>
      <c r="H98" t="n">
        <v>0.3</v>
      </c>
      <c r="I98" t="n">
        <v>40</v>
      </c>
      <c r="J98" t="n">
        <v>179.7</v>
      </c>
      <c r="K98" t="n">
        <v>52.44</v>
      </c>
      <c r="L98" t="n">
        <v>3</v>
      </c>
      <c r="M98" t="n">
        <v>38</v>
      </c>
      <c r="N98" t="n">
        <v>34.26</v>
      </c>
      <c r="O98" t="n">
        <v>22397.24</v>
      </c>
      <c r="P98" t="n">
        <v>162.5</v>
      </c>
      <c r="Q98" t="n">
        <v>194.63</v>
      </c>
      <c r="R98" t="n">
        <v>46.89</v>
      </c>
      <c r="S98" t="n">
        <v>17.82</v>
      </c>
      <c r="T98" t="n">
        <v>12209.13</v>
      </c>
      <c r="U98" t="n">
        <v>0.38</v>
      </c>
      <c r="V98" t="n">
        <v>0.73</v>
      </c>
      <c r="W98" t="n">
        <v>1.2</v>
      </c>
      <c r="X98" t="n">
        <v>0.78</v>
      </c>
      <c r="Y98" t="n">
        <v>0.5</v>
      </c>
      <c r="Z98" t="n">
        <v>10</v>
      </c>
    </row>
    <row r="99">
      <c r="A99" t="n">
        <v>3</v>
      </c>
      <c r="B99" t="n">
        <v>90</v>
      </c>
      <c r="C99" t="inlineStr">
        <is>
          <t xml:space="preserve">CONCLUIDO	</t>
        </is>
      </c>
      <c r="D99" t="n">
        <v>6.3443</v>
      </c>
      <c r="E99" t="n">
        <v>15.76</v>
      </c>
      <c r="F99" t="n">
        <v>12.28</v>
      </c>
      <c r="G99" t="n">
        <v>24.55</v>
      </c>
      <c r="H99" t="n">
        <v>0.39</v>
      </c>
      <c r="I99" t="n">
        <v>30</v>
      </c>
      <c r="J99" t="n">
        <v>181.19</v>
      </c>
      <c r="K99" t="n">
        <v>52.44</v>
      </c>
      <c r="L99" t="n">
        <v>4</v>
      </c>
      <c r="M99" t="n">
        <v>28</v>
      </c>
      <c r="N99" t="n">
        <v>34.75</v>
      </c>
      <c r="O99" t="n">
        <v>22581.25</v>
      </c>
      <c r="P99" t="n">
        <v>159.55</v>
      </c>
      <c r="Q99" t="n">
        <v>194.63</v>
      </c>
      <c r="R99" t="n">
        <v>40.48</v>
      </c>
      <c r="S99" t="n">
        <v>17.82</v>
      </c>
      <c r="T99" t="n">
        <v>9052.280000000001</v>
      </c>
      <c r="U99" t="n">
        <v>0.44</v>
      </c>
      <c r="V99" t="n">
        <v>0.74</v>
      </c>
      <c r="W99" t="n">
        <v>1.19</v>
      </c>
      <c r="X99" t="n">
        <v>0.59</v>
      </c>
      <c r="Y99" t="n">
        <v>0.5</v>
      </c>
      <c r="Z99" t="n">
        <v>10</v>
      </c>
    </row>
    <row r="100">
      <c r="A100" t="n">
        <v>4</v>
      </c>
      <c r="B100" t="n">
        <v>90</v>
      </c>
      <c r="C100" t="inlineStr">
        <is>
          <t xml:space="preserve">CONCLUIDO	</t>
        </is>
      </c>
      <c r="D100" t="n">
        <v>6.4795</v>
      </c>
      <c r="E100" t="n">
        <v>15.43</v>
      </c>
      <c r="F100" t="n">
        <v>12.16</v>
      </c>
      <c r="G100" t="n">
        <v>30.4</v>
      </c>
      <c r="H100" t="n">
        <v>0.49</v>
      </c>
      <c r="I100" t="n">
        <v>24</v>
      </c>
      <c r="J100" t="n">
        <v>182.69</v>
      </c>
      <c r="K100" t="n">
        <v>52.44</v>
      </c>
      <c r="L100" t="n">
        <v>5</v>
      </c>
      <c r="M100" t="n">
        <v>22</v>
      </c>
      <c r="N100" t="n">
        <v>35.25</v>
      </c>
      <c r="O100" t="n">
        <v>22766.06</v>
      </c>
      <c r="P100" t="n">
        <v>157.49</v>
      </c>
      <c r="Q100" t="n">
        <v>194.63</v>
      </c>
      <c r="R100" t="n">
        <v>37.01</v>
      </c>
      <c r="S100" t="n">
        <v>17.82</v>
      </c>
      <c r="T100" t="n">
        <v>7348.47</v>
      </c>
      <c r="U100" t="n">
        <v>0.48</v>
      </c>
      <c r="V100" t="n">
        <v>0.75</v>
      </c>
      <c r="W100" t="n">
        <v>1.18</v>
      </c>
      <c r="X100" t="n">
        <v>0.47</v>
      </c>
      <c r="Y100" t="n">
        <v>0.5</v>
      </c>
      <c r="Z100" t="n">
        <v>10</v>
      </c>
    </row>
    <row r="101">
      <c r="A101" t="n">
        <v>5</v>
      </c>
      <c r="B101" t="n">
        <v>90</v>
      </c>
      <c r="C101" t="inlineStr">
        <is>
          <t xml:space="preserve">CONCLUIDO	</t>
        </is>
      </c>
      <c r="D101" t="n">
        <v>6.5812</v>
      </c>
      <c r="E101" t="n">
        <v>15.19</v>
      </c>
      <c r="F101" t="n">
        <v>12.06</v>
      </c>
      <c r="G101" t="n">
        <v>36.19</v>
      </c>
      <c r="H101" t="n">
        <v>0.58</v>
      </c>
      <c r="I101" t="n">
        <v>20</v>
      </c>
      <c r="J101" t="n">
        <v>184.19</v>
      </c>
      <c r="K101" t="n">
        <v>52.44</v>
      </c>
      <c r="L101" t="n">
        <v>6</v>
      </c>
      <c r="M101" t="n">
        <v>18</v>
      </c>
      <c r="N101" t="n">
        <v>35.75</v>
      </c>
      <c r="O101" t="n">
        <v>22951.43</v>
      </c>
      <c r="P101" t="n">
        <v>155.85</v>
      </c>
      <c r="Q101" t="n">
        <v>194.64</v>
      </c>
      <c r="R101" t="n">
        <v>34.29</v>
      </c>
      <c r="S101" t="n">
        <v>17.82</v>
      </c>
      <c r="T101" t="n">
        <v>6010.04</v>
      </c>
      <c r="U101" t="n">
        <v>0.52</v>
      </c>
      <c r="V101" t="n">
        <v>0.75</v>
      </c>
      <c r="W101" t="n">
        <v>1.16</v>
      </c>
      <c r="X101" t="n">
        <v>0.38</v>
      </c>
      <c r="Y101" t="n">
        <v>0.5</v>
      </c>
      <c r="Z101" t="n">
        <v>10</v>
      </c>
    </row>
    <row r="102">
      <c r="A102" t="n">
        <v>6</v>
      </c>
      <c r="B102" t="n">
        <v>90</v>
      </c>
      <c r="C102" t="inlineStr">
        <is>
          <t xml:space="preserve">CONCLUIDO	</t>
        </is>
      </c>
      <c r="D102" t="n">
        <v>6.6525</v>
      </c>
      <c r="E102" t="n">
        <v>15.03</v>
      </c>
      <c r="F102" t="n">
        <v>12.01</v>
      </c>
      <c r="G102" t="n">
        <v>42.38</v>
      </c>
      <c r="H102" t="n">
        <v>0.67</v>
      </c>
      <c r="I102" t="n">
        <v>17</v>
      </c>
      <c r="J102" t="n">
        <v>185.7</v>
      </c>
      <c r="K102" t="n">
        <v>52.44</v>
      </c>
      <c r="L102" t="n">
        <v>7</v>
      </c>
      <c r="M102" t="n">
        <v>15</v>
      </c>
      <c r="N102" t="n">
        <v>36.26</v>
      </c>
      <c r="O102" t="n">
        <v>23137.49</v>
      </c>
      <c r="P102" t="n">
        <v>154.41</v>
      </c>
      <c r="Q102" t="n">
        <v>194.64</v>
      </c>
      <c r="R102" t="n">
        <v>32.27</v>
      </c>
      <c r="S102" t="n">
        <v>17.82</v>
      </c>
      <c r="T102" t="n">
        <v>5011.07</v>
      </c>
      <c r="U102" t="n">
        <v>0.55</v>
      </c>
      <c r="V102" t="n">
        <v>0.76</v>
      </c>
      <c r="W102" t="n">
        <v>1.17</v>
      </c>
      <c r="X102" t="n">
        <v>0.32</v>
      </c>
      <c r="Y102" t="n">
        <v>0.5</v>
      </c>
      <c r="Z102" t="n">
        <v>10</v>
      </c>
    </row>
    <row r="103">
      <c r="A103" t="n">
        <v>7</v>
      </c>
      <c r="B103" t="n">
        <v>90</v>
      </c>
      <c r="C103" t="inlineStr">
        <is>
          <t xml:space="preserve">CONCLUIDO	</t>
        </is>
      </c>
      <c r="D103" t="n">
        <v>6.7028</v>
      </c>
      <c r="E103" t="n">
        <v>14.92</v>
      </c>
      <c r="F103" t="n">
        <v>11.97</v>
      </c>
      <c r="G103" t="n">
        <v>47.86</v>
      </c>
      <c r="H103" t="n">
        <v>0.76</v>
      </c>
      <c r="I103" t="n">
        <v>15</v>
      </c>
      <c r="J103" t="n">
        <v>187.22</v>
      </c>
      <c r="K103" t="n">
        <v>52.44</v>
      </c>
      <c r="L103" t="n">
        <v>8</v>
      </c>
      <c r="M103" t="n">
        <v>13</v>
      </c>
      <c r="N103" t="n">
        <v>36.78</v>
      </c>
      <c r="O103" t="n">
        <v>23324.24</v>
      </c>
      <c r="P103" t="n">
        <v>153.76</v>
      </c>
      <c r="Q103" t="n">
        <v>194.64</v>
      </c>
      <c r="R103" t="n">
        <v>31.25</v>
      </c>
      <c r="S103" t="n">
        <v>17.82</v>
      </c>
      <c r="T103" t="n">
        <v>4510.6</v>
      </c>
      <c r="U103" t="n">
        <v>0.57</v>
      </c>
      <c r="V103" t="n">
        <v>0.76</v>
      </c>
      <c r="W103" t="n">
        <v>1.15</v>
      </c>
      <c r="X103" t="n">
        <v>0.28</v>
      </c>
      <c r="Y103" t="n">
        <v>0.5</v>
      </c>
      <c r="Z103" t="n">
        <v>10</v>
      </c>
    </row>
    <row r="104">
      <c r="A104" t="n">
        <v>8</v>
      </c>
      <c r="B104" t="n">
        <v>90</v>
      </c>
      <c r="C104" t="inlineStr">
        <is>
          <t xml:space="preserve">CONCLUIDO	</t>
        </is>
      </c>
      <c r="D104" t="n">
        <v>6.7267</v>
      </c>
      <c r="E104" t="n">
        <v>14.87</v>
      </c>
      <c r="F104" t="n">
        <v>11.95</v>
      </c>
      <c r="G104" t="n">
        <v>51.2</v>
      </c>
      <c r="H104" t="n">
        <v>0.85</v>
      </c>
      <c r="I104" t="n">
        <v>14</v>
      </c>
      <c r="J104" t="n">
        <v>188.74</v>
      </c>
      <c r="K104" t="n">
        <v>52.44</v>
      </c>
      <c r="L104" t="n">
        <v>9</v>
      </c>
      <c r="M104" t="n">
        <v>12</v>
      </c>
      <c r="N104" t="n">
        <v>37.3</v>
      </c>
      <c r="O104" t="n">
        <v>23511.69</v>
      </c>
      <c r="P104" t="n">
        <v>152.92</v>
      </c>
      <c r="Q104" t="n">
        <v>194.63</v>
      </c>
      <c r="R104" t="n">
        <v>30.57</v>
      </c>
      <c r="S104" t="n">
        <v>17.82</v>
      </c>
      <c r="T104" t="n">
        <v>4178.81</v>
      </c>
      <c r="U104" t="n">
        <v>0.58</v>
      </c>
      <c r="V104" t="n">
        <v>0.76</v>
      </c>
      <c r="W104" t="n">
        <v>1.16</v>
      </c>
      <c r="X104" t="n">
        <v>0.26</v>
      </c>
      <c r="Y104" t="n">
        <v>0.5</v>
      </c>
      <c r="Z104" t="n">
        <v>10</v>
      </c>
    </row>
    <row r="105">
      <c r="A105" t="n">
        <v>9</v>
      </c>
      <c r="B105" t="n">
        <v>90</v>
      </c>
      <c r="C105" t="inlineStr">
        <is>
          <t xml:space="preserve">CONCLUIDO	</t>
        </is>
      </c>
      <c r="D105" t="n">
        <v>6.7771</v>
      </c>
      <c r="E105" t="n">
        <v>14.76</v>
      </c>
      <c r="F105" t="n">
        <v>11.91</v>
      </c>
      <c r="G105" t="n">
        <v>59.54</v>
      </c>
      <c r="H105" t="n">
        <v>0.93</v>
      </c>
      <c r="I105" t="n">
        <v>12</v>
      </c>
      <c r="J105" t="n">
        <v>190.26</v>
      </c>
      <c r="K105" t="n">
        <v>52.44</v>
      </c>
      <c r="L105" t="n">
        <v>10</v>
      </c>
      <c r="M105" t="n">
        <v>10</v>
      </c>
      <c r="N105" t="n">
        <v>37.82</v>
      </c>
      <c r="O105" t="n">
        <v>23699.85</v>
      </c>
      <c r="P105" t="n">
        <v>152.08</v>
      </c>
      <c r="Q105" t="n">
        <v>194.63</v>
      </c>
      <c r="R105" t="n">
        <v>29.37</v>
      </c>
      <c r="S105" t="n">
        <v>17.82</v>
      </c>
      <c r="T105" t="n">
        <v>3585.92</v>
      </c>
      <c r="U105" t="n">
        <v>0.61</v>
      </c>
      <c r="V105" t="n">
        <v>0.76</v>
      </c>
      <c r="W105" t="n">
        <v>1.15</v>
      </c>
      <c r="X105" t="n">
        <v>0.22</v>
      </c>
      <c r="Y105" t="n">
        <v>0.5</v>
      </c>
      <c r="Z105" t="n">
        <v>10</v>
      </c>
    </row>
    <row r="106">
      <c r="A106" t="n">
        <v>10</v>
      </c>
      <c r="B106" t="n">
        <v>90</v>
      </c>
      <c r="C106" t="inlineStr">
        <is>
          <t xml:space="preserve">CONCLUIDO	</t>
        </is>
      </c>
      <c r="D106" t="n">
        <v>6.8085</v>
      </c>
      <c r="E106" t="n">
        <v>14.69</v>
      </c>
      <c r="F106" t="n">
        <v>11.88</v>
      </c>
      <c r="G106" t="n">
        <v>64.78</v>
      </c>
      <c r="H106" t="n">
        <v>1.02</v>
      </c>
      <c r="I106" t="n">
        <v>11</v>
      </c>
      <c r="J106" t="n">
        <v>191.79</v>
      </c>
      <c r="K106" t="n">
        <v>52.44</v>
      </c>
      <c r="L106" t="n">
        <v>11</v>
      </c>
      <c r="M106" t="n">
        <v>9</v>
      </c>
      <c r="N106" t="n">
        <v>38.35</v>
      </c>
      <c r="O106" t="n">
        <v>23888.73</v>
      </c>
      <c r="P106" t="n">
        <v>150.88</v>
      </c>
      <c r="Q106" t="n">
        <v>194.63</v>
      </c>
      <c r="R106" t="n">
        <v>28.3</v>
      </c>
      <c r="S106" t="n">
        <v>17.82</v>
      </c>
      <c r="T106" t="n">
        <v>3059.6</v>
      </c>
      <c r="U106" t="n">
        <v>0.63</v>
      </c>
      <c r="V106" t="n">
        <v>0.76</v>
      </c>
      <c r="W106" t="n">
        <v>1.15</v>
      </c>
      <c r="X106" t="n">
        <v>0.19</v>
      </c>
      <c r="Y106" t="n">
        <v>0.5</v>
      </c>
      <c r="Z106" t="n">
        <v>10</v>
      </c>
    </row>
    <row r="107">
      <c r="A107" t="n">
        <v>11</v>
      </c>
      <c r="B107" t="n">
        <v>90</v>
      </c>
      <c r="C107" t="inlineStr">
        <is>
          <t xml:space="preserve">CONCLUIDO	</t>
        </is>
      </c>
      <c r="D107" t="n">
        <v>6.832</v>
      </c>
      <c r="E107" t="n">
        <v>14.64</v>
      </c>
      <c r="F107" t="n">
        <v>11.86</v>
      </c>
      <c r="G107" t="n">
        <v>71.16</v>
      </c>
      <c r="H107" t="n">
        <v>1.1</v>
      </c>
      <c r="I107" t="n">
        <v>10</v>
      </c>
      <c r="J107" t="n">
        <v>193.33</v>
      </c>
      <c r="K107" t="n">
        <v>52.44</v>
      </c>
      <c r="L107" t="n">
        <v>12</v>
      </c>
      <c r="M107" t="n">
        <v>8</v>
      </c>
      <c r="N107" t="n">
        <v>38.89</v>
      </c>
      <c r="O107" t="n">
        <v>24078.33</v>
      </c>
      <c r="P107" t="n">
        <v>150.09</v>
      </c>
      <c r="Q107" t="n">
        <v>194.64</v>
      </c>
      <c r="R107" t="n">
        <v>27.76</v>
      </c>
      <c r="S107" t="n">
        <v>17.82</v>
      </c>
      <c r="T107" t="n">
        <v>2793.8</v>
      </c>
      <c r="U107" t="n">
        <v>0.64</v>
      </c>
      <c r="V107" t="n">
        <v>0.77</v>
      </c>
      <c r="W107" t="n">
        <v>1.15</v>
      </c>
      <c r="X107" t="n">
        <v>0.17</v>
      </c>
      <c r="Y107" t="n">
        <v>0.5</v>
      </c>
      <c r="Z107" t="n">
        <v>10</v>
      </c>
    </row>
    <row r="108">
      <c r="A108" t="n">
        <v>12</v>
      </c>
      <c r="B108" t="n">
        <v>90</v>
      </c>
      <c r="C108" t="inlineStr">
        <is>
          <t xml:space="preserve">CONCLUIDO	</t>
        </is>
      </c>
      <c r="D108" t="n">
        <v>6.834</v>
      </c>
      <c r="E108" t="n">
        <v>14.63</v>
      </c>
      <c r="F108" t="n">
        <v>11.86</v>
      </c>
      <c r="G108" t="n">
        <v>71.14</v>
      </c>
      <c r="H108" t="n">
        <v>1.18</v>
      </c>
      <c r="I108" t="n">
        <v>10</v>
      </c>
      <c r="J108" t="n">
        <v>194.88</v>
      </c>
      <c r="K108" t="n">
        <v>52.44</v>
      </c>
      <c r="L108" t="n">
        <v>13</v>
      </c>
      <c r="M108" t="n">
        <v>8</v>
      </c>
      <c r="N108" t="n">
        <v>39.43</v>
      </c>
      <c r="O108" t="n">
        <v>24268.67</v>
      </c>
      <c r="P108" t="n">
        <v>150.07</v>
      </c>
      <c r="Q108" t="n">
        <v>194.63</v>
      </c>
      <c r="R108" t="n">
        <v>27.6</v>
      </c>
      <c r="S108" t="n">
        <v>17.82</v>
      </c>
      <c r="T108" t="n">
        <v>2714.3</v>
      </c>
      <c r="U108" t="n">
        <v>0.65</v>
      </c>
      <c r="V108" t="n">
        <v>0.77</v>
      </c>
      <c r="W108" t="n">
        <v>1.15</v>
      </c>
      <c r="X108" t="n">
        <v>0.17</v>
      </c>
      <c r="Y108" t="n">
        <v>0.5</v>
      </c>
      <c r="Z108" t="n">
        <v>10</v>
      </c>
    </row>
    <row r="109">
      <c r="A109" t="n">
        <v>13</v>
      </c>
      <c r="B109" t="n">
        <v>90</v>
      </c>
      <c r="C109" t="inlineStr">
        <is>
          <t xml:space="preserve">CONCLUIDO	</t>
        </is>
      </c>
      <c r="D109" t="n">
        <v>6.8519</v>
      </c>
      <c r="E109" t="n">
        <v>14.59</v>
      </c>
      <c r="F109" t="n">
        <v>11.85</v>
      </c>
      <c r="G109" t="n">
        <v>79.03</v>
      </c>
      <c r="H109" t="n">
        <v>1.27</v>
      </c>
      <c r="I109" t="n">
        <v>9</v>
      </c>
      <c r="J109" t="n">
        <v>196.42</v>
      </c>
      <c r="K109" t="n">
        <v>52.44</v>
      </c>
      <c r="L109" t="n">
        <v>14</v>
      </c>
      <c r="M109" t="n">
        <v>7</v>
      </c>
      <c r="N109" t="n">
        <v>39.98</v>
      </c>
      <c r="O109" t="n">
        <v>24459.75</v>
      </c>
      <c r="P109" t="n">
        <v>149.93</v>
      </c>
      <c r="Q109" t="n">
        <v>194.63</v>
      </c>
      <c r="R109" t="n">
        <v>27.52</v>
      </c>
      <c r="S109" t="n">
        <v>17.82</v>
      </c>
      <c r="T109" t="n">
        <v>2677.66</v>
      </c>
      <c r="U109" t="n">
        <v>0.65</v>
      </c>
      <c r="V109" t="n">
        <v>0.77</v>
      </c>
      <c r="W109" t="n">
        <v>1.15</v>
      </c>
      <c r="X109" t="n">
        <v>0.17</v>
      </c>
      <c r="Y109" t="n">
        <v>0.5</v>
      </c>
      <c r="Z109" t="n">
        <v>10</v>
      </c>
    </row>
    <row r="110">
      <c r="A110" t="n">
        <v>14</v>
      </c>
      <c r="B110" t="n">
        <v>90</v>
      </c>
      <c r="C110" t="inlineStr">
        <is>
          <t xml:space="preserve">CONCLUIDO	</t>
        </is>
      </c>
      <c r="D110" t="n">
        <v>6.8531</v>
      </c>
      <c r="E110" t="n">
        <v>14.59</v>
      </c>
      <c r="F110" t="n">
        <v>11.85</v>
      </c>
      <c r="G110" t="n">
        <v>79.01000000000001</v>
      </c>
      <c r="H110" t="n">
        <v>1.35</v>
      </c>
      <c r="I110" t="n">
        <v>9</v>
      </c>
      <c r="J110" t="n">
        <v>197.98</v>
      </c>
      <c r="K110" t="n">
        <v>52.44</v>
      </c>
      <c r="L110" t="n">
        <v>15</v>
      </c>
      <c r="M110" t="n">
        <v>7</v>
      </c>
      <c r="N110" t="n">
        <v>40.54</v>
      </c>
      <c r="O110" t="n">
        <v>24651.58</v>
      </c>
      <c r="P110" t="n">
        <v>149.02</v>
      </c>
      <c r="Q110" t="n">
        <v>194.63</v>
      </c>
      <c r="R110" t="n">
        <v>27.43</v>
      </c>
      <c r="S110" t="n">
        <v>17.82</v>
      </c>
      <c r="T110" t="n">
        <v>2631.11</v>
      </c>
      <c r="U110" t="n">
        <v>0.65</v>
      </c>
      <c r="V110" t="n">
        <v>0.77</v>
      </c>
      <c r="W110" t="n">
        <v>1.15</v>
      </c>
      <c r="X110" t="n">
        <v>0.16</v>
      </c>
      <c r="Y110" t="n">
        <v>0.5</v>
      </c>
      <c r="Z110" t="n">
        <v>10</v>
      </c>
    </row>
    <row r="111">
      <c r="A111" t="n">
        <v>15</v>
      </c>
      <c r="B111" t="n">
        <v>90</v>
      </c>
      <c r="C111" t="inlineStr">
        <is>
          <t xml:space="preserve">CONCLUIDO	</t>
        </is>
      </c>
      <c r="D111" t="n">
        <v>6.8865</v>
      </c>
      <c r="E111" t="n">
        <v>14.52</v>
      </c>
      <c r="F111" t="n">
        <v>11.82</v>
      </c>
      <c r="G111" t="n">
        <v>88.62</v>
      </c>
      <c r="H111" t="n">
        <v>1.42</v>
      </c>
      <c r="I111" t="n">
        <v>8</v>
      </c>
      <c r="J111" t="n">
        <v>199.54</v>
      </c>
      <c r="K111" t="n">
        <v>52.44</v>
      </c>
      <c r="L111" t="n">
        <v>16</v>
      </c>
      <c r="M111" t="n">
        <v>6</v>
      </c>
      <c r="N111" t="n">
        <v>41.1</v>
      </c>
      <c r="O111" t="n">
        <v>24844.17</v>
      </c>
      <c r="P111" t="n">
        <v>148.08</v>
      </c>
      <c r="Q111" t="n">
        <v>194.63</v>
      </c>
      <c r="R111" t="n">
        <v>26.42</v>
      </c>
      <c r="S111" t="n">
        <v>17.82</v>
      </c>
      <c r="T111" t="n">
        <v>2134.43</v>
      </c>
      <c r="U111" t="n">
        <v>0.67</v>
      </c>
      <c r="V111" t="n">
        <v>0.77</v>
      </c>
      <c r="W111" t="n">
        <v>1.15</v>
      </c>
      <c r="X111" t="n">
        <v>0.13</v>
      </c>
      <c r="Y111" t="n">
        <v>0.5</v>
      </c>
      <c r="Z111" t="n">
        <v>10</v>
      </c>
    </row>
    <row r="112">
      <c r="A112" t="n">
        <v>16</v>
      </c>
      <c r="B112" t="n">
        <v>90</v>
      </c>
      <c r="C112" t="inlineStr">
        <is>
          <t xml:space="preserve">CONCLUIDO	</t>
        </is>
      </c>
      <c r="D112" t="n">
        <v>6.8847</v>
      </c>
      <c r="E112" t="n">
        <v>14.52</v>
      </c>
      <c r="F112" t="n">
        <v>11.82</v>
      </c>
      <c r="G112" t="n">
        <v>88.65000000000001</v>
      </c>
      <c r="H112" t="n">
        <v>1.5</v>
      </c>
      <c r="I112" t="n">
        <v>8</v>
      </c>
      <c r="J112" t="n">
        <v>201.11</v>
      </c>
      <c r="K112" t="n">
        <v>52.44</v>
      </c>
      <c r="L112" t="n">
        <v>17</v>
      </c>
      <c r="M112" t="n">
        <v>6</v>
      </c>
      <c r="N112" t="n">
        <v>41.67</v>
      </c>
      <c r="O112" t="n">
        <v>25037.53</v>
      </c>
      <c r="P112" t="n">
        <v>147.55</v>
      </c>
      <c r="Q112" t="n">
        <v>194.63</v>
      </c>
      <c r="R112" t="n">
        <v>26.6</v>
      </c>
      <c r="S112" t="n">
        <v>17.82</v>
      </c>
      <c r="T112" t="n">
        <v>2223.79</v>
      </c>
      <c r="U112" t="n">
        <v>0.67</v>
      </c>
      <c r="V112" t="n">
        <v>0.77</v>
      </c>
      <c r="W112" t="n">
        <v>1.15</v>
      </c>
      <c r="X112" t="n">
        <v>0.13</v>
      </c>
      <c r="Y112" t="n">
        <v>0.5</v>
      </c>
      <c r="Z112" t="n">
        <v>10</v>
      </c>
    </row>
    <row r="113">
      <c r="A113" t="n">
        <v>17</v>
      </c>
      <c r="B113" t="n">
        <v>90</v>
      </c>
      <c r="C113" t="inlineStr">
        <is>
          <t xml:space="preserve">CONCLUIDO	</t>
        </is>
      </c>
      <c r="D113" t="n">
        <v>6.9116</v>
      </c>
      <c r="E113" t="n">
        <v>14.47</v>
      </c>
      <c r="F113" t="n">
        <v>11.8</v>
      </c>
      <c r="G113" t="n">
        <v>101.13</v>
      </c>
      <c r="H113" t="n">
        <v>1.58</v>
      </c>
      <c r="I113" t="n">
        <v>7</v>
      </c>
      <c r="J113" t="n">
        <v>202.68</v>
      </c>
      <c r="K113" t="n">
        <v>52.44</v>
      </c>
      <c r="L113" t="n">
        <v>18</v>
      </c>
      <c r="M113" t="n">
        <v>5</v>
      </c>
      <c r="N113" t="n">
        <v>42.24</v>
      </c>
      <c r="O113" t="n">
        <v>25231.66</v>
      </c>
      <c r="P113" t="n">
        <v>147.09</v>
      </c>
      <c r="Q113" t="n">
        <v>194.63</v>
      </c>
      <c r="R113" t="n">
        <v>25.86</v>
      </c>
      <c r="S113" t="n">
        <v>17.82</v>
      </c>
      <c r="T113" t="n">
        <v>1859.97</v>
      </c>
      <c r="U113" t="n">
        <v>0.6899999999999999</v>
      </c>
      <c r="V113" t="n">
        <v>0.77</v>
      </c>
      <c r="W113" t="n">
        <v>1.15</v>
      </c>
      <c r="X113" t="n">
        <v>0.11</v>
      </c>
      <c r="Y113" t="n">
        <v>0.5</v>
      </c>
      <c r="Z113" t="n">
        <v>10</v>
      </c>
    </row>
    <row r="114">
      <c r="A114" t="n">
        <v>18</v>
      </c>
      <c r="B114" t="n">
        <v>90</v>
      </c>
      <c r="C114" t="inlineStr">
        <is>
          <t xml:space="preserve">CONCLUIDO	</t>
        </is>
      </c>
      <c r="D114" t="n">
        <v>6.9087</v>
      </c>
      <c r="E114" t="n">
        <v>14.47</v>
      </c>
      <c r="F114" t="n">
        <v>11.8</v>
      </c>
      <c r="G114" t="n">
        <v>101.19</v>
      </c>
      <c r="H114" t="n">
        <v>1.65</v>
      </c>
      <c r="I114" t="n">
        <v>7</v>
      </c>
      <c r="J114" t="n">
        <v>204.26</v>
      </c>
      <c r="K114" t="n">
        <v>52.44</v>
      </c>
      <c r="L114" t="n">
        <v>19</v>
      </c>
      <c r="M114" t="n">
        <v>5</v>
      </c>
      <c r="N114" t="n">
        <v>42.82</v>
      </c>
      <c r="O114" t="n">
        <v>25426.72</v>
      </c>
      <c r="P114" t="n">
        <v>147.5</v>
      </c>
      <c r="Q114" t="n">
        <v>194.63</v>
      </c>
      <c r="R114" t="n">
        <v>26.12</v>
      </c>
      <c r="S114" t="n">
        <v>17.82</v>
      </c>
      <c r="T114" t="n">
        <v>1985.49</v>
      </c>
      <c r="U114" t="n">
        <v>0.68</v>
      </c>
      <c r="V114" t="n">
        <v>0.77</v>
      </c>
      <c r="W114" t="n">
        <v>1.15</v>
      </c>
      <c r="X114" t="n">
        <v>0.12</v>
      </c>
      <c r="Y114" t="n">
        <v>0.5</v>
      </c>
      <c r="Z114" t="n">
        <v>10</v>
      </c>
    </row>
    <row r="115">
      <c r="A115" t="n">
        <v>19</v>
      </c>
      <c r="B115" t="n">
        <v>90</v>
      </c>
      <c r="C115" t="inlineStr">
        <is>
          <t xml:space="preserve">CONCLUIDO	</t>
        </is>
      </c>
      <c r="D115" t="n">
        <v>6.9048</v>
      </c>
      <c r="E115" t="n">
        <v>14.48</v>
      </c>
      <c r="F115" t="n">
        <v>11.81</v>
      </c>
      <c r="G115" t="n">
        <v>101.26</v>
      </c>
      <c r="H115" t="n">
        <v>1.73</v>
      </c>
      <c r="I115" t="n">
        <v>7</v>
      </c>
      <c r="J115" t="n">
        <v>205.85</v>
      </c>
      <c r="K115" t="n">
        <v>52.44</v>
      </c>
      <c r="L115" t="n">
        <v>20</v>
      </c>
      <c r="M115" t="n">
        <v>5</v>
      </c>
      <c r="N115" t="n">
        <v>43.41</v>
      </c>
      <c r="O115" t="n">
        <v>25622.45</v>
      </c>
      <c r="P115" t="n">
        <v>146.56</v>
      </c>
      <c r="Q115" t="n">
        <v>194.63</v>
      </c>
      <c r="R115" t="n">
        <v>26.32</v>
      </c>
      <c r="S115" t="n">
        <v>17.82</v>
      </c>
      <c r="T115" t="n">
        <v>2088</v>
      </c>
      <c r="U115" t="n">
        <v>0.68</v>
      </c>
      <c r="V115" t="n">
        <v>0.77</v>
      </c>
      <c r="W115" t="n">
        <v>1.15</v>
      </c>
      <c r="X115" t="n">
        <v>0.13</v>
      </c>
      <c r="Y115" t="n">
        <v>0.5</v>
      </c>
      <c r="Z115" t="n">
        <v>10</v>
      </c>
    </row>
    <row r="116">
      <c r="A116" t="n">
        <v>20</v>
      </c>
      <c r="B116" t="n">
        <v>90</v>
      </c>
      <c r="C116" t="inlineStr">
        <is>
          <t xml:space="preserve">CONCLUIDO	</t>
        </is>
      </c>
      <c r="D116" t="n">
        <v>6.9386</v>
      </c>
      <c r="E116" t="n">
        <v>14.41</v>
      </c>
      <c r="F116" t="n">
        <v>11.78</v>
      </c>
      <c r="G116" t="n">
        <v>117.78</v>
      </c>
      <c r="H116" t="n">
        <v>1.8</v>
      </c>
      <c r="I116" t="n">
        <v>6</v>
      </c>
      <c r="J116" t="n">
        <v>207.45</v>
      </c>
      <c r="K116" t="n">
        <v>52.44</v>
      </c>
      <c r="L116" t="n">
        <v>21</v>
      </c>
      <c r="M116" t="n">
        <v>4</v>
      </c>
      <c r="N116" t="n">
        <v>44</v>
      </c>
      <c r="O116" t="n">
        <v>25818.99</v>
      </c>
      <c r="P116" t="n">
        <v>145.18</v>
      </c>
      <c r="Q116" t="n">
        <v>194.63</v>
      </c>
      <c r="R116" t="n">
        <v>25.26</v>
      </c>
      <c r="S116" t="n">
        <v>17.82</v>
      </c>
      <c r="T116" t="n">
        <v>1563.25</v>
      </c>
      <c r="U116" t="n">
        <v>0.71</v>
      </c>
      <c r="V116" t="n">
        <v>0.77</v>
      </c>
      <c r="W116" t="n">
        <v>1.15</v>
      </c>
      <c r="X116" t="n">
        <v>0.09</v>
      </c>
      <c r="Y116" t="n">
        <v>0.5</v>
      </c>
      <c r="Z116" t="n">
        <v>10</v>
      </c>
    </row>
    <row r="117">
      <c r="A117" t="n">
        <v>21</v>
      </c>
      <c r="B117" t="n">
        <v>90</v>
      </c>
      <c r="C117" t="inlineStr">
        <is>
          <t xml:space="preserve">CONCLUIDO	</t>
        </is>
      </c>
      <c r="D117" t="n">
        <v>6.9361</v>
      </c>
      <c r="E117" t="n">
        <v>14.42</v>
      </c>
      <c r="F117" t="n">
        <v>11.78</v>
      </c>
      <c r="G117" t="n">
        <v>117.83</v>
      </c>
      <c r="H117" t="n">
        <v>1.87</v>
      </c>
      <c r="I117" t="n">
        <v>6</v>
      </c>
      <c r="J117" t="n">
        <v>209.05</v>
      </c>
      <c r="K117" t="n">
        <v>52.44</v>
      </c>
      <c r="L117" t="n">
        <v>22</v>
      </c>
      <c r="M117" t="n">
        <v>4</v>
      </c>
      <c r="N117" t="n">
        <v>44.6</v>
      </c>
      <c r="O117" t="n">
        <v>26016.35</v>
      </c>
      <c r="P117" t="n">
        <v>145.67</v>
      </c>
      <c r="Q117" t="n">
        <v>194.63</v>
      </c>
      <c r="R117" t="n">
        <v>25.47</v>
      </c>
      <c r="S117" t="n">
        <v>17.82</v>
      </c>
      <c r="T117" t="n">
        <v>1667.79</v>
      </c>
      <c r="U117" t="n">
        <v>0.7</v>
      </c>
      <c r="V117" t="n">
        <v>0.77</v>
      </c>
      <c r="W117" t="n">
        <v>1.14</v>
      </c>
      <c r="X117" t="n">
        <v>0.1</v>
      </c>
      <c r="Y117" t="n">
        <v>0.5</v>
      </c>
      <c r="Z117" t="n">
        <v>10</v>
      </c>
    </row>
    <row r="118">
      <c r="A118" t="n">
        <v>22</v>
      </c>
      <c r="B118" t="n">
        <v>90</v>
      </c>
      <c r="C118" t="inlineStr">
        <is>
          <t xml:space="preserve">CONCLUIDO	</t>
        </is>
      </c>
      <c r="D118" t="n">
        <v>6.9384</v>
      </c>
      <c r="E118" t="n">
        <v>14.41</v>
      </c>
      <c r="F118" t="n">
        <v>11.78</v>
      </c>
      <c r="G118" t="n">
        <v>117.79</v>
      </c>
      <c r="H118" t="n">
        <v>1.94</v>
      </c>
      <c r="I118" t="n">
        <v>6</v>
      </c>
      <c r="J118" t="n">
        <v>210.65</v>
      </c>
      <c r="K118" t="n">
        <v>52.44</v>
      </c>
      <c r="L118" t="n">
        <v>23</v>
      </c>
      <c r="M118" t="n">
        <v>4</v>
      </c>
      <c r="N118" t="n">
        <v>45.21</v>
      </c>
      <c r="O118" t="n">
        <v>26214.54</v>
      </c>
      <c r="P118" t="n">
        <v>145.33</v>
      </c>
      <c r="Q118" t="n">
        <v>194.63</v>
      </c>
      <c r="R118" t="n">
        <v>25.17</v>
      </c>
      <c r="S118" t="n">
        <v>17.82</v>
      </c>
      <c r="T118" t="n">
        <v>1517.33</v>
      </c>
      <c r="U118" t="n">
        <v>0.71</v>
      </c>
      <c r="V118" t="n">
        <v>0.77</v>
      </c>
      <c r="W118" t="n">
        <v>1.15</v>
      </c>
      <c r="X118" t="n">
        <v>0.09</v>
      </c>
      <c r="Y118" t="n">
        <v>0.5</v>
      </c>
      <c r="Z118" t="n">
        <v>10</v>
      </c>
    </row>
    <row r="119">
      <c r="A119" t="n">
        <v>23</v>
      </c>
      <c r="B119" t="n">
        <v>90</v>
      </c>
      <c r="C119" t="inlineStr">
        <is>
          <t xml:space="preserve">CONCLUIDO	</t>
        </is>
      </c>
      <c r="D119" t="n">
        <v>6.9333</v>
      </c>
      <c r="E119" t="n">
        <v>14.42</v>
      </c>
      <c r="F119" t="n">
        <v>11.79</v>
      </c>
      <c r="G119" t="n">
        <v>117.89</v>
      </c>
      <c r="H119" t="n">
        <v>2.01</v>
      </c>
      <c r="I119" t="n">
        <v>6</v>
      </c>
      <c r="J119" t="n">
        <v>212.27</v>
      </c>
      <c r="K119" t="n">
        <v>52.44</v>
      </c>
      <c r="L119" t="n">
        <v>24</v>
      </c>
      <c r="M119" t="n">
        <v>4</v>
      </c>
      <c r="N119" t="n">
        <v>45.82</v>
      </c>
      <c r="O119" t="n">
        <v>26413.56</v>
      </c>
      <c r="P119" t="n">
        <v>144.9</v>
      </c>
      <c r="Q119" t="n">
        <v>194.63</v>
      </c>
      <c r="R119" t="n">
        <v>25.54</v>
      </c>
      <c r="S119" t="n">
        <v>17.82</v>
      </c>
      <c r="T119" t="n">
        <v>1701.53</v>
      </c>
      <c r="U119" t="n">
        <v>0.7</v>
      </c>
      <c r="V119" t="n">
        <v>0.77</v>
      </c>
      <c r="W119" t="n">
        <v>1.15</v>
      </c>
      <c r="X119" t="n">
        <v>0.1</v>
      </c>
      <c r="Y119" t="n">
        <v>0.5</v>
      </c>
      <c r="Z119" t="n">
        <v>10</v>
      </c>
    </row>
    <row r="120">
      <c r="A120" t="n">
        <v>24</v>
      </c>
      <c r="B120" t="n">
        <v>90</v>
      </c>
      <c r="C120" t="inlineStr">
        <is>
          <t xml:space="preserve">CONCLUIDO	</t>
        </is>
      </c>
      <c r="D120" t="n">
        <v>6.9361</v>
      </c>
      <c r="E120" t="n">
        <v>14.42</v>
      </c>
      <c r="F120" t="n">
        <v>11.78</v>
      </c>
      <c r="G120" t="n">
        <v>117.83</v>
      </c>
      <c r="H120" t="n">
        <v>2.08</v>
      </c>
      <c r="I120" t="n">
        <v>6</v>
      </c>
      <c r="J120" t="n">
        <v>213.89</v>
      </c>
      <c r="K120" t="n">
        <v>52.44</v>
      </c>
      <c r="L120" t="n">
        <v>25</v>
      </c>
      <c r="M120" t="n">
        <v>4</v>
      </c>
      <c r="N120" t="n">
        <v>46.44</v>
      </c>
      <c r="O120" t="n">
        <v>26613.43</v>
      </c>
      <c r="P120" t="n">
        <v>144.27</v>
      </c>
      <c r="Q120" t="n">
        <v>194.63</v>
      </c>
      <c r="R120" t="n">
        <v>25.42</v>
      </c>
      <c r="S120" t="n">
        <v>17.82</v>
      </c>
      <c r="T120" t="n">
        <v>1642.08</v>
      </c>
      <c r="U120" t="n">
        <v>0.7</v>
      </c>
      <c r="V120" t="n">
        <v>0.77</v>
      </c>
      <c r="W120" t="n">
        <v>1.15</v>
      </c>
      <c r="X120" t="n">
        <v>0.1</v>
      </c>
      <c r="Y120" t="n">
        <v>0.5</v>
      </c>
      <c r="Z120" t="n">
        <v>10</v>
      </c>
    </row>
    <row r="121">
      <c r="A121" t="n">
        <v>25</v>
      </c>
      <c r="B121" t="n">
        <v>90</v>
      </c>
      <c r="C121" t="inlineStr">
        <is>
          <t xml:space="preserve">CONCLUIDO	</t>
        </is>
      </c>
      <c r="D121" t="n">
        <v>6.9611</v>
      </c>
      <c r="E121" t="n">
        <v>14.37</v>
      </c>
      <c r="F121" t="n">
        <v>11.77</v>
      </c>
      <c r="G121" t="n">
        <v>141.21</v>
      </c>
      <c r="H121" t="n">
        <v>2.14</v>
      </c>
      <c r="I121" t="n">
        <v>5</v>
      </c>
      <c r="J121" t="n">
        <v>215.51</v>
      </c>
      <c r="K121" t="n">
        <v>52.44</v>
      </c>
      <c r="L121" t="n">
        <v>26</v>
      </c>
      <c r="M121" t="n">
        <v>3</v>
      </c>
      <c r="N121" t="n">
        <v>47.07</v>
      </c>
      <c r="O121" t="n">
        <v>26814.17</v>
      </c>
      <c r="P121" t="n">
        <v>143.24</v>
      </c>
      <c r="Q121" t="n">
        <v>194.63</v>
      </c>
      <c r="R121" t="n">
        <v>24.98</v>
      </c>
      <c r="S121" t="n">
        <v>17.82</v>
      </c>
      <c r="T121" t="n">
        <v>1426.26</v>
      </c>
      <c r="U121" t="n">
        <v>0.71</v>
      </c>
      <c r="V121" t="n">
        <v>0.77</v>
      </c>
      <c r="W121" t="n">
        <v>1.14</v>
      </c>
      <c r="X121" t="n">
        <v>0.08</v>
      </c>
      <c r="Y121" t="n">
        <v>0.5</v>
      </c>
      <c r="Z121" t="n">
        <v>10</v>
      </c>
    </row>
    <row r="122">
      <c r="A122" t="n">
        <v>26</v>
      </c>
      <c r="B122" t="n">
        <v>90</v>
      </c>
      <c r="C122" t="inlineStr">
        <is>
          <t xml:space="preserve">CONCLUIDO	</t>
        </is>
      </c>
      <c r="D122" t="n">
        <v>6.9587</v>
      </c>
      <c r="E122" t="n">
        <v>14.37</v>
      </c>
      <c r="F122" t="n">
        <v>11.77</v>
      </c>
      <c r="G122" t="n">
        <v>141.27</v>
      </c>
      <c r="H122" t="n">
        <v>2.21</v>
      </c>
      <c r="I122" t="n">
        <v>5</v>
      </c>
      <c r="J122" t="n">
        <v>217.15</v>
      </c>
      <c r="K122" t="n">
        <v>52.44</v>
      </c>
      <c r="L122" t="n">
        <v>27</v>
      </c>
      <c r="M122" t="n">
        <v>3</v>
      </c>
      <c r="N122" t="n">
        <v>47.71</v>
      </c>
      <c r="O122" t="n">
        <v>27015.77</v>
      </c>
      <c r="P122" t="n">
        <v>144.25</v>
      </c>
      <c r="Q122" t="n">
        <v>194.63</v>
      </c>
      <c r="R122" t="n">
        <v>25</v>
      </c>
      <c r="S122" t="n">
        <v>17.82</v>
      </c>
      <c r="T122" t="n">
        <v>1438.56</v>
      </c>
      <c r="U122" t="n">
        <v>0.71</v>
      </c>
      <c r="V122" t="n">
        <v>0.77</v>
      </c>
      <c r="W122" t="n">
        <v>1.15</v>
      </c>
      <c r="X122" t="n">
        <v>0.09</v>
      </c>
      <c r="Y122" t="n">
        <v>0.5</v>
      </c>
      <c r="Z122" t="n">
        <v>10</v>
      </c>
    </row>
    <row r="123">
      <c r="A123" t="n">
        <v>27</v>
      </c>
      <c r="B123" t="n">
        <v>90</v>
      </c>
      <c r="C123" t="inlineStr">
        <is>
          <t xml:space="preserve">CONCLUIDO	</t>
        </is>
      </c>
      <c r="D123" t="n">
        <v>6.9603</v>
      </c>
      <c r="E123" t="n">
        <v>14.37</v>
      </c>
      <c r="F123" t="n">
        <v>11.77</v>
      </c>
      <c r="G123" t="n">
        <v>141.23</v>
      </c>
      <c r="H123" t="n">
        <v>2.27</v>
      </c>
      <c r="I123" t="n">
        <v>5</v>
      </c>
      <c r="J123" t="n">
        <v>218.79</v>
      </c>
      <c r="K123" t="n">
        <v>52.44</v>
      </c>
      <c r="L123" t="n">
        <v>28</v>
      </c>
      <c r="M123" t="n">
        <v>3</v>
      </c>
      <c r="N123" t="n">
        <v>48.35</v>
      </c>
      <c r="O123" t="n">
        <v>27218.26</v>
      </c>
      <c r="P123" t="n">
        <v>143.99</v>
      </c>
      <c r="Q123" t="n">
        <v>194.63</v>
      </c>
      <c r="R123" t="n">
        <v>25.02</v>
      </c>
      <c r="S123" t="n">
        <v>17.82</v>
      </c>
      <c r="T123" t="n">
        <v>1446</v>
      </c>
      <c r="U123" t="n">
        <v>0.71</v>
      </c>
      <c r="V123" t="n">
        <v>0.77</v>
      </c>
      <c r="W123" t="n">
        <v>1.14</v>
      </c>
      <c r="X123" t="n">
        <v>0.08</v>
      </c>
      <c r="Y123" t="n">
        <v>0.5</v>
      </c>
      <c r="Z123" t="n">
        <v>10</v>
      </c>
    </row>
    <row r="124">
      <c r="A124" t="n">
        <v>28</v>
      </c>
      <c r="B124" t="n">
        <v>90</v>
      </c>
      <c r="C124" t="inlineStr">
        <is>
          <t xml:space="preserve">CONCLUIDO	</t>
        </is>
      </c>
      <c r="D124" t="n">
        <v>6.9603</v>
      </c>
      <c r="E124" t="n">
        <v>14.37</v>
      </c>
      <c r="F124" t="n">
        <v>11.77</v>
      </c>
      <c r="G124" t="n">
        <v>141.23</v>
      </c>
      <c r="H124" t="n">
        <v>2.34</v>
      </c>
      <c r="I124" t="n">
        <v>5</v>
      </c>
      <c r="J124" t="n">
        <v>220.44</v>
      </c>
      <c r="K124" t="n">
        <v>52.44</v>
      </c>
      <c r="L124" t="n">
        <v>29</v>
      </c>
      <c r="M124" t="n">
        <v>3</v>
      </c>
      <c r="N124" t="n">
        <v>49</v>
      </c>
      <c r="O124" t="n">
        <v>27421.64</v>
      </c>
      <c r="P124" t="n">
        <v>143.57</v>
      </c>
      <c r="Q124" t="n">
        <v>194.63</v>
      </c>
      <c r="R124" t="n">
        <v>25.01</v>
      </c>
      <c r="S124" t="n">
        <v>17.82</v>
      </c>
      <c r="T124" t="n">
        <v>1445.08</v>
      </c>
      <c r="U124" t="n">
        <v>0.71</v>
      </c>
      <c r="V124" t="n">
        <v>0.77</v>
      </c>
      <c r="W124" t="n">
        <v>1.14</v>
      </c>
      <c r="X124" t="n">
        <v>0.08</v>
      </c>
      <c r="Y124" t="n">
        <v>0.5</v>
      </c>
      <c r="Z124" t="n">
        <v>10</v>
      </c>
    </row>
    <row r="125">
      <c r="A125" t="n">
        <v>29</v>
      </c>
      <c r="B125" t="n">
        <v>90</v>
      </c>
      <c r="C125" t="inlineStr">
        <is>
          <t xml:space="preserve">CONCLUIDO	</t>
        </is>
      </c>
      <c r="D125" t="n">
        <v>6.9665</v>
      </c>
      <c r="E125" t="n">
        <v>14.35</v>
      </c>
      <c r="F125" t="n">
        <v>11.76</v>
      </c>
      <c r="G125" t="n">
        <v>141.07</v>
      </c>
      <c r="H125" t="n">
        <v>2.4</v>
      </c>
      <c r="I125" t="n">
        <v>5</v>
      </c>
      <c r="J125" t="n">
        <v>222.1</v>
      </c>
      <c r="K125" t="n">
        <v>52.44</v>
      </c>
      <c r="L125" t="n">
        <v>30</v>
      </c>
      <c r="M125" t="n">
        <v>3</v>
      </c>
      <c r="N125" t="n">
        <v>49.65</v>
      </c>
      <c r="O125" t="n">
        <v>27625.93</v>
      </c>
      <c r="P125" t="n">
        <v>142.28</v>
      </c>
      <c r="Q125" t="n">
        <v>194.63</v>
      </c>
      <c r="R125" t="n">
        <v>24.62</v>
      </c>
      <c r="S125" t="n">
        <v>17.82</v>
      </c>
      <c r="T125" t="n">
        <v>1249.78</v>
      </c>
      <c r="U125" t="n">
        <v>0.72</v>
      </c>
      <c r="V125" t="n">
        <v>0.77</v>
      </c>
      <c r="W125" t="n">
        <v>1.14</v>
      </c>
      <c r="X125" t="n">
        <v>0.07000000000000001</v>
      </c>
      <c r="Y125" t="n">
        <v>0.5</v>
      </c>
      <c r="Z125" t="n">
        <v>10</v>
      </c>
    </row>
    <row r="126">
      <c r="A126" t="n">
        <v>30</v>
      </c>
      <c r="B126" t="n">
        <v>90</v>
      </c>
      <c r="C126" t="inlineStr">
        <is>
          <t xml:space="preserve">CONCLUIDO	</t>
        </is>
      </c>
      <c r="D126" t="n">
        <v>6.9637</v>
      </c>
      <c r="E126" t="n">
        <v>14.36</v>
      </c>
      <c r="F126" t="n">
        <v>11.76</v>
      </c>
      <c r="G126" t="n">
        <v>141.14</v>
      </c>
      <c r="H126" t="n">
        <v>2.46</v>
      </c>
      <c r="I126" t="n">
        <v>5</v>
      </c>
      <c r="J126" t="n">
        <v>223.76</v>
      </c>
      <c r="K126" t="n">
        <v>52.44</v>
      </c>
      <c r="L126" t="n">
        <v>31</v>
      </c>
      <c r="M126" t="n">
        <v>3</v>
      </c>
      <c r="N126" t="n">
        <v>50.32</v>
      </c>
      <c r="O126" t="n">
        <v>27831.27</v>
      </c>
      <c r="P126" t="n">
        <v>140.79</v>
      </c>
      <c r="Q126" t="n">
        <v>194.63</v>
      </c>
      <c r="R126" t="n">
        <v>24.75</v>
      </c>
      <c r="S126" t="n">
        <v>17.82</v>
      </c>
      <c r="T126" t="n">
        <v>1310.6</v>
      </c>
      <c r="U126" t="n">
        <v>0.72</v>
      </c>
      <c r="V126" t="n">
        <v>0.77</v>
      </c>
      <c r="W126" t="n">
        <v>1.14</v>
      </c>
      <c r="X126" t="n">
        <v>0.08</v>
      </c>
      <c r="Y126" t="n">
        <v>0.5</v>
      </c>
      <c r="Z126" t="n">
        <v>10</v>
      </c>
    </row>
    <row r="127">
      <c r="A127" t="n">
        <v>31</v>
      </c>
      <c r="B127" t="n">
        <v>90</v>
      </c>
      <c r="C127" t="inlineStr">
        <is>
          <t xml:space="preserve">CONCLUIDO	</t>
        </is>
      </c>
      <c r="D127" t="n">
        <v>6.9611</v>
      </c>
      <c r="E127" t="n">
        <v>14.37</v>
      </c>
      <c r="F127" t="n">
        <v>11.77</v>
      </c>
      <c r="G127" t="n">
        <v>141.21</v>
      </c>
      <c r="H127" t="n">
        <v>2.52</v>
      </c>
      <c r="I127" t="n">
        <v>5</v>
      </c>
      <c r="J127" t="n">
        <v>225.43</v>
      </c>
      <c r="K127" t="n">
        <v>52.44</v>
      </c>
      <c r="L127" t="n">
        <v>32</v>
      </c>
      <c r="M127" t="n">
        <v>3</v>
      </c>
      <c r="N127" t="n">
        <v>50.99</v>
      </c>
      <c r="O127" t="n">
        <v>28037.42</v>
      </c>
      <c r="P127" t="n">
        <v>140.49</v>
      </c>
      <c r="Q127" t="n">
        <v>194.63</v>
      </c>
      <c r="R127" t="n">
        <v>24.98</v>
      </c>
      <c r="S127" t="n">
        <v>17.82</v>
      </c>
      <c r="T127" t="n">
        <v>1428.88</v>
      </c>
      <c r="U127" t="n">
        <v>0.71</v>
      </c>
      <c r="V127" t="n">
        <v>0.77</v>
      </c>
      <c r="W127" t="n">
        <v>1.14</v>
      </c>
      <c r="X127" t="n">
        <v>0.08</v>
      </c>
      <c r="Y127" t="n">
        <v>0.5</v>
      </c>
      <c r="Z127" t="n">
        <v>10</v>
      </c>
    </row>
    <row r="128">
      <c r="A128" t="n">
        <v>32</v>
      </c>
      <c r="B128" t="n">
        <v>90</v>
      </c>
      <c r="C128" t="inlineStr">
        <is>
          <t xml:space="preserve">CONCLUIDO	</t>
        </is>
      </c>
      <c r="D128" t="n">
        <v>6.9933</v>
      </c>
      <c r="E128" t="n">
        <v>14.3</v>
      </c>
      <c r="F128" t="n">
        <v>11.74</v>
      </c>
      <c r="G128" t="n">
        <v>176.05</v>
      </c>
      <c r="H128" t="n">
        <v>2.58</v>
      </c>
      <c r="I128" t="n">
        <v>4</v>
      </c>
      <c r="J128" t="n">
        <v>227.11</v>
      </c>
      <c r="K128" t="n">
        <v>52.44</v>
      </c>
      <c r="L128" t="n">
        <v>33</v>
      </c>
      <c r="M128" t="n">
        <v>2</v>
      </c>
      <c r="N128" t="n">
        <v>51.67</v>
      </c>
      <c r="O128" t="n">
        <v>28244.51</v>
      </c>
      <c r="P128" t="n">
        <v>138.36</v>
      </c>
      <c r="Q128" t="n">
        <v>194.63</v>
      </c>
      <c r="R128" t="n">
        <v>24.02</v>
      </c>
      <c r="S128" t="n">
        <v>17.82</v>
      </c>
      <c r="T128" t="n">
        <v>952.3</v>
      </c>
      <c r="U128" t="n">
        <v>0.74</v>
      </c>
      <c r="V128" t="n">
        <v>0.77</v>
      </c>
      <c r="W128" t="n">
        <v>1.14</v>
      </c>
      <c r="X128" t="n">
        <v>0.05</v>
      </c>
      <c r="Y128" t="n">
        <v>0.5</v>
      </c>
      <c r="Z128" t="n">
        <v>10</v>
      </c>
    </row>
    <row r="129">
      <c r="A129" t="n">
        <v>33</v>
      </c>
      <c r="B129" t="n">
        <v>90</v>
      </c>
      <c r="C129" t="inlineStr">
        <is>
          <t xml:space="preserve">CONCLUIDO	</t>
        </is>
      </c>
      <c r="D129" t="n">
        <v>6.9903</v>
      </c>
      <c r="E129" t="n">
        <v>14.31</v>
      </c>
      <c r="F129" t="n">
        <v>11.74</v>
      </c>
      <c r="G129" t="n">
        <v>176.14</v>
      </c>
      <c r="H129" t="n">
        <v>2.64</v>
      </c>
      <c r="I129" t="n">
        <v>4</v>
      </c>
      <c r="J129" t="n">
        <v>228.8</v>
      </c>
      <c r="K129" t="n">
        <v>52.44</v>
      </c>
      <c r="L129" t="n">
        <v>34</v>
      </c>
      <c r="M129" t="n">
        <v>2</v>
      </c>
      <c r="N129" t="n">
        <v>52.36</v>
      </c>
      <c r="O129" t="n">
        <v>28452.56</v>
      </c>
      <c r="P129" t="n">
        <v>139.12</v>
      </c>
      <c r="Q129" t="n">
        <v>194.63</v>
      </c>
      <c r="R129" t="n">
        <v>24.19</v>
      </c>
      <c r="S129" t="n">
        <v>17.82</v>
      </c>
      <c r="T129" t="n">
        <v>1039.57</v>
      </c>
      <c r="U129" t="n">
        <v>0.74</v>
      </c>
      <c r="V129" t="n">
        <v>0.77</v>
      </c>
      <c r="W129" t="n">
        <v>1.14</v>
      </c>
      <c r="X129" t="n">
        <v>0.06</v>
      </c>
      <c r="Y129" t="n">
        <v>0.5</v>
      </c>
      <c r="Z129" t="n">
        <v>10</v>
      </c>
    </row>
    <row r="130">
      <c r="A130" t="n">
        <v>34</v>
      </c>
      <c r="B130" t="n">
        <v>90</v>
      </c>
      <c r="C130" t="inlineStr">
        <is>
          <t xml:space="preserve">CONCLUIDO	</t>
        </is>
      </c>
      <c r="D130" t="n">
        <v>6.9892</v>
      </c>
      <c r="E130" t="n">
        <v>14.31</v>
      </c>
      <c r="F130" t="n">
        <v>11.74</v>
      </c>
      <c r="G130" t="n">
        <v>176.18</v>
      </c>
      <c r="H130" t="n">
        <v>2.7</v>
      </c>
      <c r="I130" t="n">
        <v>4</v>
      </c>
      <c r="J130" t="n">
        <v>230.49</v>
      </c>
      <c r="K130" t="n">
        <v>52.44</v>
      </c>
      <c r="L130" t="n">
        <v>35</v>
      </c>
      <c r="M130" t="n">
        <v>2</v>
      </c>
      <c r="N130" t="n">
        <v>53.05</v>
      </c>
      <c r="O130" t="n">
        <v>28661.58</v>
      </c>
      <c r="P130" t="n">
        <v>139.9</v>
      </c>
      <c r="Q130" t="n">
        <v>194.63</v>
      </c>
      <c r="R130" t="n">
        <v>24.27</v>
      </c>
      <c r="S130" t="n">
        <v>17.82</v>
      </c>
      <c r="T130" t="n">
        <v>1078.03</v>
      </c>
      <c r="U130" t="n">
        <v>0.73</v>
      </c>
      <c r="V130" t="n">
        <v>0.77</v>
      </c>
      <c r="W130" t="n">
        <v>1.14</v>
      </c>
      <c r="X130" t="n">
        <v>0.06</v>
      </c>
      <c r="Y130" t="n">
        <v>0.5</v>
      </c>
      <c r="Z130" t="n">
        <v>10</v>
      </c>
    </row>
    <row r="131">
      <c r="A131" t="n">
        <v>35</v>
      </c>
      <c r="B131" t="n">
        <v>90</v>
      </c>
      <c r="C131" t="inlineStr">
        <is>
          <t xml:space="preserve">CONCLUIDO	</t>
        </is>
      </c>
      <c r="D131" t="n">
        <v>6.9934</v>
      </c>
      <c r="E131" t="n">
        <v>14.3</v>
      </c>
      <c r="F131" t="n">
        <v>11.74</v>
      </c>
      <c r="G131" t="n">
        <v>176.05</v>
      </c>
      <c r="H131" t="n">
        <v>2.76</v>
      </c>
      <c r="I131" t="n">
        <v>4</v>
      </c>
      <c r="J131" t="n">
        <v>232.2</v>
      </c>
      <c r="K131" t="n">
        <v>52.44</v>
      </c>
      <c r="L131" t="n">
        <v>36</v>
      </c>
      <c r="M131" t="n">
        <v>2</v>
      </c>
      <c r="N131" t="n">
        <v>53.75</v>
      </c>
      <c r="O131" t="n">
        <v>28871.58</v>
      </c>
      <c r="P131" t="n">
        <v>140.32</v>
      </c>
      <c r="Q131" t="n">
        <v>194.63</v>
      </c>
      <c r="R131" t="n">
        <v>23.98</v>
      </c>
      <c r="S131" t="n">
        <v>17.82</v>
      </c>
      <c r="T131" t="n">
        <v>934.48</v>
      </c>
      <c r="U131" t="n">
        <v>0.74</v>
      </c>
      <c r="V131" t="n">
        <v>0.77</v>
      </c>
      <c r="W131" t="n">
        <v>1.14</v>
      </c>
      <c r="X131" t="n">
        <v>0.05</v>
      </c>
      <c r="Y131" t="n">
        <v>0.5</v>
      </c>
      <c r="Z131" t="n">
        <v>10</v>
      </c>
    </row>
    <row r="132">
      <c r="A132" t="n">
        <v>36</v>
      </c>
      <c r="B132" t="n">
        <v>90</v>
      </c>
      <c r="C132" t="inlineStr">
        <is>
          <t xml:space="preserve">CONCLUIDO	</t>
        </is>
      </c>
      <c r="D132" t="n">
        <v>6.9873</v>
      </c>
      <c r="E132" t="n">
        <v>14.31</v>
      </c>
      <c r="F132" t="n">
        <v>11.75</v>
      </c>
      <c r="G132" t="n">
        <v>176.23</v>
      </c>
      <c r="H132" t="n">
        <v>2.81</v>
      </c>
      <c r="I132" t="n">
        <v>4</v>
      </c>
      <c r="J132" t="n">
        <v>233.91</v>
      </c>
      <c r="K132" t="n">
        <v>52.44</v>
      </c>
      <c r="L132" t="n">
        <v>37</v>
      </c>
      <c r="M132" t="n">
        <v>2</v>
      </c>
      <c r="N132" t="n">
        <v>54.46</v>
      </c>
      <c r="O132" t="n">
        <v>29082.59</v>
      </c>
      <c r="P132" t="n">
        <v>140.53</v>
      </c>
      <c r="Q132" t="n">
        <v>194.66</v>
      </c>
      <c r="R132" t="n">
        <v>24.31</v>
      </c>
      <c r="S132" t="n">
        <v>17.82</v>
      </c>
      <c r="T132" t="n">
        <v>1098.41</v>
      </c>
      <c r="U132" t="n">
        <v>0.73</v>
      </c>
      <c r="V132" t="n">
        <v>0.77</v>
      </c>
      <c r="W132" t="n">
        <v>1.14</v>
      </c>
      <c r="X132" t="n">
        <v>0.06</v>
      </c>
      <c r="Y132" t="n">
        <v>0.5</v>
      </c>
      <c r="Z132" t="n">
        <v>10</v>
      </c>
    </row>
    <row r="133">
      <c r="A133" t="n">
        <v>37</v>
      </c>
      <c r="B133" t="n">
        <v>90</v>
      </c>
      <c r="C133" t="inlineStr">
        <is>
          <t xml:space="preserve">CONCLUIDO	</t>
        </is>
      </c>
      <c r="D133" t="n">
        <v>6.9906</v>
      </c>
      <c r="E133" t="n">
        <v>14.3</v>
      </c>
      <c r="F133" t="n">
        <v>11.74</v>
      </c>
      <c r="G133" t="n">
        <v>176.13</v>
      </c>
      <c r="H133" t="n">
        <v>2.87</v>
      </c>
      <c r="I133" t="n">
        <v>4</v>
      </c>
      <c r="J133" t="n">
        <v>235.63</v>
      </c>
      <c r="K133" t="n">
        <v>52.44</v>
      </c>
      <c r="L133" t="n">
        <v>38</v>
      </c>
      <c r="M133" t="n">
        <v>2</v>
      </c>
      <c r="N133" t="n">
        <v>55.18</v>
      </c>
      <c r="O133" t="n">
        <v>29294.6</v>
      </c>
      <c r="P133" t="n">
        <v>140.34</v>
      </c>
      <c r="Q133" t="n">
        <v>194.63</v>
      </c>
      <c r="R133" t="n">
        <v>24.18</v>
      </c>
      <c r="S133" t="n">
        <v>17.82</v>
      </c>
      <c r="T133" t="n">
        <v>1032.8</v>
      </c>
      <c r="U133" t="n">
        <v>0.74</v>
      </c>
      <c r="V133" t="n">
        <v>0.77</v>
      </c>
      <c r="W133" t="n">
        <v>1.14</v>
      </c>
      <c r="X133" t="n">
        <v>0.06</v>
      </c>
      <c r="Y133" t="n">
        <v>0.5</v>
      </c>
      <c r="Z133" t="n">
        <v>10</v>
      </c>
    </row>
    <row r="134">
      <c r="A134" t="n">
        <v>38</v>
      </c>
      <c r="B134" t="n">
        <v>90</v>
      </c>
      <c r="C134" t="inlineStr">
        <is>
          <t xml:space="preserve">CONCLUIDO	</t>
        </is>
      </c>
      <c r="D134" t="n">
        <v>6.9925</v>
      </c>
      <c r="E134" t="n">
        <v>14.3</v>
      </c>
      <c r="F134" t="n">
        <v>11.74</v>
      </c>
      <c r="G134" t="n">
        <v>176.07</v>
      </c>
      <c r="H134" t="n">
        <v>2.92</v>
      </c>
      <c r="I134" t="n">
        <v>4</v>
      </c>
      <c r="J134" t="n">
        <v>237.35</v>
      </c>
      <c r="K134" t="n">
        <v>52.44</v>
      </c>
      <c r="L134" t="n">
        <v>39</v>
      </c>
      <c r="M134" t="n">
        <v>2</v>
      </c>
      <c r="N134" t="n">
        <v>55.91</v>
      </c>
      <c r="O134" t="n">
        <v>29507.65</v>
      </c>
      <c r="P134" t="n">
        <v>140.12</v>
      </c>
      <c r="Q134" t="n">
        <v>194.63</v>
      </c>
      <c r="R134" t="n">
        <v>24.02</v>
      </c>
      <c r="S134" t="n">
        <v>17.82</v>
      </c>
      <c r="T134" t="n">
        <v>954.04</v>
      </c>
      <c r="U134" t="n">
        <v>0.74</v>
      </c>
      <c r="V134" t="n">
        <v>0.77</v>
      </c>
      <c r="W134" t="n">
        <v>1.14</v>
      </c>
      <c r="X134" t="n">
        <v>0.05</v>
      </c>
      <c r="Y134" t="n">
        <v>0.5</v>
      </c>
      <c r="Z134" t="n">
        <v>10</v>
      </c>
    </row>
    <row r="135">
      <c r="A135" t="n">
        <v>39</v>
      </c>
      <c r="B135" t="n">
        <v>90</v>
      </c>
      <c r="C135" t="inlineStr">
        <is>
          <t xml:space="preserve">CONCLUIDO	</t>
        </is>
      </c>
      <c r="D135" t="n">
        <v>6.9925</v>
      </c>
      <c r="E135" t="n">
        <v>14.3</v>
      </c>
      <c r="F135" t="n">
        <v>11.74</v>
      </c>
      <c r="G135" t="n">
        <v>176.07</v>
      </c>
      <c r="H135" t="n">
        <v>2.98</v>
      </c>
      <c r="I135" t="n">
        <v>4</v>
      </c>
      <c r="J135" t="n">
        <v>239.09</v>
      </c>
      <c r="K135" t="n">
        <v>52.44</v>
      </c>
      <c r="L135" t="n">
        <v>40</v>
      </c>
      <c r="M135" t="n">
        <v>2</v>
      </c>
      <c r="N135" t="n">
        <v>56.65</v>
      </c>
      <c r="O135" t="n">
        <v>29721.73</v>
      </c>
      <c r="P135" t="n">
        <v>139.31</v>
      </c>
      <c r="Q135" t="n">
        <v>194.63</v>
      </c>
      <c r="R135" t="n">
        <v>24.01</v>
      </c>
      <c r="S135" t="n">
        <v>17.82</v>
      </c>
      <c r="T135" t="n">
        <v>946.87</v>
      </c>
      <c r="U135" t="n">
        <v>0.74</v>
      </c>
      <c r="V135" t="n">
        <v>0.77</v>
      </c>
      <c r="W135" t="n">
        <v>1.14</v>
      </c>
      <c r="X135" t="n">
        <v>0.05</v>
      </c>
      <c r="Y135" t="n">
        <v>0.5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7.0435</v>
      </c>
      <c r="E136" t="n">
        <v>14.2</v>
      </c>
      <c r="F136" t="n">
        <v>12.24</v>
      </c>
      <c r="G136" t="n">
        <v>26.23</v>
      </c>
      <c r="H136" t="n">
        <v>0.64</v>
      </c>
      <c r="I136" t="n">
        <v>28</v>
      </c>
      <c r="J136" t="n">
        <v>26.11</v>
      </c>
      <c r="K136" t="n">
        <v>12.1</v>
      </c>
      <c r="L136" t="n">
        <v>1</v>
      </c>
      <c r="M136" t="n">
        <v>25</v>
      </c>
      <c r="N136" t="n">
        <v>3.01</v>
      </c>
      <c r="O136" t="n">
        <v>3454.41</v>
      </c>
      <c r="P136" t="n">
        <v>37.11</v>
      </c>
      <c r="Q136" t="n">
        <v>194.65</v>
      </c>
      <c r="R136" t="n">
        <v>39.38</v>
      </c>
      <c r="S136" t="n">
        <v>17.82</v>
      </c>
      <c r="T136" t="n">
        <v>8513.610000000001</v>
      </c>
      <c r="U136" t="n">
        <v>0.45</v>
      </c>
      <c r="V136" t="n">
        <v>0.74</v>
      </c>
      <c r="W136" t="n">
        <v>1.19</v>
      </c>
      <c r="X136" t="n">
        <v>0.55</v>
      </c>
      <c r="Y136" t="n">
        <v>0.5</v>
      </c>
      <c r="Z136" t="n">
        <v>10</v>
      </c>
    </row>
    <row r="137">
      <c r="A137" t="n">
        <v>1</v>
      </c>
      <c r="B137" t="n">
        <v>10</v>
      </c>
      <c r="C137" t="inlineStr">
        <is>
          <t xml:space="preserve">CONCLUIDO	</t>
        </is>
      </c>
      <c r="D137" t="n">
        <v>7.1475</v>
      </c>
      <c r="E137" t="n">
        <v>13.99</v>
      </c>
      <c r="F137" t="n">
        <v>12.11</v>
      </c>
      <c r="G137" t="n">
        <v>34.6</v>
      </c>
      <c r="H137" t="n">
        <v>1.23</v>
      </c>
      <c r="I137" t="n">
        <v>21</v>
      </c>
      <c r="J137" t="n">
        <v>27.2</v>
      </c>
      <c r="K137" t="n">
        <v>12.1</v>
      </c>
      <c r="L137" t="n">
        <v>2</v>
      </c>
      <c r="M137" t="n">
        <v>0</v>
      </c>
      <c r="N137" t="n">
        <v>3.1</v>
      </c>
      <c r="O137" t="n">
        <v>3588.35</v>
      </c>
      <c r="P137" t="n">
        <v>35.94</v>
      </c>
      <c r="Q137" t="n">
        <v>194.65</v>
      </c>
      <c r="R137" t="n">
        <v>34.74</v>
      </c>
      <c r="S137" t="n">
        <v>17.82</v>
      </c>
      <c r="T137" t="n">
        <v>6225.97</v>
      </c>
      <c r="U137" t="n">
        <v>0.51</v>
      </c>
      <c r="V137" t="n">
        <v>0.75</v>
      </c>
      <c r="W137" t="n">
        <v>1.2</v>
      </c>
      <c r="X137" t="n">
        <v>0.42</v>
      </c>
      <c r="Y137" t="n">
        <v>0.5</v>
      </c>
      <c r="Z137" t="n">
        <v>10</v>
      </c>
    </row>
    <row r="138">
      <c r="A138" t="n">
        <v>0</v>
      </c>
      <c r="B138" t="n">
        <v>45</v>
      </c>
      <c r="C138" t="inlineStr">
        <is>
          <t xml:space="preserve">CONCLUIDO	</t>
        </is>
      </c>
      <c r="D138" t="n">
        <v>5.8086</v>
      </c>
      <c r="E138" t="n">
        <v>17.22</v>
      </c>
      <c r="F138" t="n">
        <v>13.44</v>
      </c>
      <c r="G138" t="n">
        <v>9.27</v>
      </c>
      <c r="H138" t="n">
        <v>0.18</v>
      </c>
      <c r="I138" t="n">
        <v>87</v>
      </c>
      <c r="J138" t="n">
        <v>98.70999999999999</v>
      </c>
      <c r="K138" t="n">
        <v>39.72</v>
      </c>
      <c r="L138" t="n">
        <v>1</v>
      </c>
      <c r="M138" t="n">
        <v>85</v>
      </c>
      <c r="N138" t="n">
        <v>12.99</v>
      </c>
      <c r="O138" t="n">
        <v>12407.75</v>
      </c>
      <c r="P138" t="n">
        <v>119.83</v>
      </c>
      <c r="Q138" t="n">
        <v>194.65</v>
      </c>
      <c r="R138" t="n">
        <v>76.78</v>
      </c>
      <c r="S138" t="n">
        <v>17.82</v>
      </c>
      <c r="T138" t="n">
        <v>26917.31</v>
      </c>
      <c r="U138" t="n">
        <v>0.23</v>
      </c>
      <c r="V138" t="n">
        <v>0.68</v>
      </c>
      <c r="W138" t="n">
        <v>1.28</v>
      </c>
      <c r="X138" t="n">
        <v>1.75</v>
      </c>
      <c r="Y138" t="n">
        <v>0.5</v>
      </c>
      <c r="Z138" t="n">
        <v>10</v>
      </c>
    </row>
    <row r="139">
      <c r="A139" t="n">
        <v>1</v>
      </c>
      <c r="B139" t="n">
        <v>45</v>
      </c>
      <c r="C139" t="inlineStr">
        <is>
          <t xml:space="preserve">CONCLUIDO	</t>
        </is>
      </c>
      <c r="D139" t="n">
        <v>6.5233</v>
      </c>
      <c r="E139" t="n">
        <v>15.33</v>
      </c>
      <c r="F139" t="n">
        <v>12.5</v>
      </c>
      <c r="G139" t="n">
        <v>18.29</v>
      </c>
      <c r="H139" t="n">
        <v>0.35</v>
      </c>
      <c r="I139" t="n">
        <v>41</v>
      </c>
      <c r="J139" t="n">
        <v>99.95</v>
      </c>
      <c r="K139" t="n">
        <v>39.72</v>
      </c>
      <c r="L139" t="n">
        <v>2</v>
      </c>
      <c r="M139" t="n">
        <v>39</v>
      </c>
      <c r="N139" t="n">
        <v>13.24</v>
      </c>
      <c r="O139" t="n">
        <v>12561.45</v>
      </c>
      <c r="P139" t="n">
        <v>110.2</v>
      </c>
      <c r="Q139" t="n">
        <v>194.67</v>
      </c>
      <c r="R139" t="n">
        <v>47.68</v>
      </c>
      <c r="S139" t="n">
        <v>17.82</v>
      </c>
      <c r="T139" t="n">
        <v>12597.51</v>
      </c>
      <c r="U139" t="n">
        <v>0.37</v>
      </c>
      <c r="V139" t="n">
        <v>0.73</v>
      </c>
      <c r="W139" t="n">
        <v>1.2</v>
      </c>
      <c r="X139" t="n">
        <v>0.8100000000000001</v>
      </c>
      <c r="Y139" t="n">
        <v>0.5</v>
      </c>
      <c r="Z139" t="n">
        <v>10</v>
      </c>
    </row>
    <row r="140">
      <c r="A140" t="n">
        <v>2</v>
      </c>
      <c r="B140" t="n">
        <v>45</v>
      </c>
      <c r="C140" t="inlineStr">
        <is>
          <t xml:space="preserve">CONCLUIDO	</t>
        </is>
      </c>
      <c r="D140" t="n">
        <v>6.7835</v>
      </c>
      <c r="E140" t="n">
        <v>14.74</v>
      </c>
      <c r="F140" t="n">
        <v>12.2</v>
      </c>
      <c r="G140" t="n">
        <v>27.11</v>
      </c>
      <c r="H140" t="n">
        <v>0.52</v>
      </c>
      <c r="I140" t="n">
        <v>27</v>
      </c>
      <c r="J140" t="n">
        <v>101.2</v>
      </c>
      <c r="K140" t="n">
        <v>39.72</v>
      </c>
      <c r="L140" t="n">
        <v>3</v>
      </c>
      <c r="M140" t="n">
        <v>25</v>
      </c>
      <c r="N140" t="n">
        <v>13.49</v>
      </c>
      <c r="O140" t="n">
        <v>12715.54</v>
      </c>
      <c r="P140" t="n">
        <v>106.2</v>
      </c>
      <c r="Q140" t="n">
        <v>194.63</v>
      </c>
      <c r="R140" t="n">
        <v>38.35</v>
      </c>
      <c r="S140" t="n">
        <v>17.82</v>
      </c>
      <c r="T140" t="n">
        <v>8001.01</v>
      </c>
      <c r="U140" t="n">
        <v>0.46</v>
      </c>
      <c r="V140" t="n">
        <v>0.74</v>
      </c>
      <c r="W140" t="n">
        <v>1.18</v>
      </c>
      <c r="X140" t="n">
        <v>0.51</v>
      </c>
      <c r="Y140" t="n">
        <v>0.5</v>
      </c>
      <c r="Z140" t="n">
        <v>10</v>
      </c>
    </row>
    <row r="141">
      <c r="A141" t="n">
        <v>3</v>
      </c>
      <c r="B141" t="n">
        <v>45</v>
      </c>
      <c r="C141" t="inlineStr">
        <is>
          <t xml:space="preserve">CONCLUIDO	</t>
        </is>
      </c>
      <c r="D141" t="n">
        <v>6.911</v>
      </c>
      <c r="E141" t="n">
        <v>14.47</v>
      </c>
      <c r="F141" t="n">
        <v>12.07</v>
      </c>
      <c r="G141" t="n">
        <v>36.21</v>
      </c>
      <c r="H141" t="n">
        <v>0.6899999999999999</v>
      </c>
      <c r="I141" t="n">
        <v>20</v>
      </c>
      <c r="J141" t="n">
        <v>102.45</v>
      </c>
      <c r="K141" t="n">
        <v>39.72</v>
      </c>
      <c r="L141" t="n">
        <v>4</v>
      </c>
      <c r="M141" t="n">
        <v>18</v>
      </c>
      <c r="N141" t="n">
        <v>13.74</v>
      </c>
      <c r="O141" t="n">
        <v>12870.03</v>
      </c>
      <c r="P141" t="n">
        <v>103.93</v>
      </c>
      <c r="Q141" t="n">
        <v>194.63</v>
      </c>
      <c r="R141" t="n">
        <v>34.33</v>
      </c>
      <c r="S141" t="n">
        <v>17.82</v>
      </c>
      <c r="T141" t="n">
        <v>6028.52</v>
      </c>
      <c r="U141" t="n">
        <v>0.52</v>
      </c>
      <c r="V141" t="n">
        <v>0.75</v>
      </c>
      <c r="W141" t="n">
        <v>1.17</v>
      </c>
      <c r="X141" t="n">
        <v>0.38</v>
      </c>
      <c r="Y141" t="n">
        <v>0.5</v>
      </c>
      <c r="Z141" t="n">
        <v>10</v>
      </c>
    </row>
    <row r="142">
      <c r="A142" t="n">
        <v>4</v>
      </c>
      <c r="B142" t="n">
        <v>45</v>
      </c>
      <c r="C142" t="inlineStr">
        <is>
          <t xml:space="preserve">CONCLUIDO	</t>
        </is>
      </c>
      <c r="D142" t="n">
        <v>6.9883</v>
      </c>
      <c r="E142" t="n">
        <v>14.31</v>
      </c>
      <c r="F142" t="n">
        <v>11.99</v>
      </c>
      <c r="G142" t="n">
        <v>44.97</v>
      </c>
      <c r="H142" t="n">
        <v>0.85</v>
      </c>
      <c r="I142" t="n">
        <v>16</v>
      </c>
      <c r="J142" t="n">
        <v>103.71</v>
      </c>
      <c r="K142" t="n">
        <v>39.72</v>
      </c>
      <c r="L142" t="n">
        <v>5</v>
      </c>
      <c r="M142" t="n">
        <v>14</v>
      </c>
      <c r="N142" t="n">
        <v>14</v>
      </c>
      <c r="O142" t="n">
        <v>13024.91</v>
      </c>
      <c r="P142" t="n">
        <v>101.91</v>
      </c>
      <c r="Q142" t="n">
        <v>194.63</v>
      </c>
      <c r="R142" t="n">
        <v>31.87</v>
      </c>
      <c r="S142" t="n">
        <v>17.82</v>
      </c>
      <c r="T142" t="n">
        <v>4819.87</v>
      </c>
      <c r="U142" t="n">
        <v>0.5600000000000001</v>
      </c>
      <c r="V142" t="n">
        <v>0.76</v>
      </c>
      <c r="W142" t="n">
        <v>1.17</v>
      </c>
      <c r="X142" t="n">
        <v>0.31</v>
      </c>
      <c r="Y142" t="n">
        <v>0.5</v>
      </c>
      <c r="Z142" t="n">
        <v>10</v>
      </c>
    </row>
    <row r="143">
      <c r="A143" t="n">
        <v>5</v>
      </c>
      <c r="B143" t="n">
        <v>45</v>
      </c>
      <c r="C143" t="inlineStr">
        <is>
          <t xml:space="preserve">CONCLUIDO	</t>
        </is>
      </c>
      <c r="D143" t="n">
        <v>7.0516</v>
      </c>
      <c r="E143" t="n">
        <v>14.18</v>
      </c>
      <c r="F143" t="n">
        <v>11.93</v>
      </c>
      <c r="G143" t="n">
        <v>55.04</v>
      </c>
      <c r="H143" t="n">
        <v>1.01</v>
      </c>
      <c r="I143" t="n">
        <v>13</v>
      </c>
      <c r="J143" t="n">
        <v>104.97</v>
      </c>
      <c r="K143" t="n">
        <v>39.72</v>
      </c>
      <c r="L143" t="n">
        <v>6</v>
      </c>
      <c r="M143" t="n">
        <v>11</v>
      </c>
      <c r="N143" t="n">
        <v>14.25</v>
      </c>
      <c r="O143" t="n">
        <v>13180.19</v>
      </c>
      <c r="P143" t="n">
        <v>99.95999999999999</v>
      </c>
      <c r="Q143" t="n">
        <v>194.63</v>
      </c>
      <c r="R143" t="n">
        <v>29.77</v>
      </c>
      <c r="S143" t="n">
        <v>17.82</v>
      </c>
      <c r="T143" t="n">
        <v>3783.64</v>
      </c>
      <c r="U143" t="n">
        <v>0.6</v>
      </c>
      <c r="V143" t="n">
        <v>0.76</v>
      </c>
      <c r="W143" t="n">
        <v>1.16</v>
      </c>
      <c r="X143" t="n">
        <v>0.24</v>
      </c>
      <c r="Y143" t="n">
        <v>0.5</v>
      </c>
      <c r="Z143" t="n">
        <v>10</v>
      </c>
    </row>
    <row r="144">
      <c r="A144" t="n">
        <v>6</v>
      </c>
      <c r="B144" t="n">
        <v>45</v>
      </c>
      <c r="C144" t="inlineStr">
        <is>
          <t xml:space="preserve">CONCLUIDO	</t>
        </is>
      </c>
      <c r="D144" t="n">
        <v>7.073</v>
      </c>
      <c r="E144" t="n">
        <v>14.14</v>
      </c>
      <c r="F144" t="n">
        <v>11.9</v>
      </c>
      <c r="G144" t="n">
        <v>59.52</v>
      </c>
      <c r="H144" t="n">
        <v>1.16</v>
      </c>
      <c r="I144" t="n">
        <v>12</v>
      </c>
      <c r="J144" t="n">
        <v>106.23</v>
      </c>
      <c r="K144" t="n">
        <v>39.72</v>
      </c>
      <c r="L144" t="n">
        <v>7</v>
      </c>
      <c r="M144" t="n">
        <v>10</v>
      </c>
      <c r="N144" t="n">
        <v>14.52</v>
      </c>
      <c r="O144" t="n">
        <v>13335.87</v>
      </c>
      <c r="P144" t="n">
        <v>98.3</v>
      </c>
      <c r="Q144" t="n">
        <v>194.64</v>
      </c>
      <c r="R144" t="n">
        <v>29.04</v>
      </c>
      <c r="S144" t="n">
        <v>17.82</v>
      </c>
      <c r="T144" t="n">
        <v>3420.98</v>
      </c>
      <c r="U144" t="n">
        <v>0.61</v>
      </c>
      <c r="V144" t="n">
        <v>0.76</v>
      </c>
      <c r="W144" t="n">
        <v>1.16</v>
      </c>
      <c r="X144" t="n">
        <v>0.22</v>
      </c>
      <c r="Y144" t="n">
        <v>0.5</v>
      </c>
      <c r="Z144" t="n">
        <v>10</v>
      </c>
    </row>
    <row r="145">
      <c r="A145" t="n">
        <v>7</v>
      </c>
      <c r="B145" t="n">
        <v>45</v>
      </c>
      <c r="C145" t="inlineStr">
        <is>
          <t xml:space="preserve">CONCLUIDO	</t>
        </is>
      </c>
      <c r="D145" t="n">
        <v>7.115</v>
      </c>
      <c r="E145" t="n">
        <v>14.05</v>
      </c>
      <c r="F145" t="n">
        <v>11.86</v>
      </c>
      <c r="G145" t="n">
        <v>71.17</v>
      </c>
      <c r="H145" t="n">
        <v>1.31</v>
      </c>
      <c r="I145" t="n">
        <v>10</v>
      </c>
      <c r="J145" t="n">
        <v>107.5</v>
      </c>
      <c r="K145" t="n">
        <v>39.72</v>
      </c>
      <c r="L145" t="n">
        <v>8</v>
      </c>
      <c r="M145" t="n">
        <v>8</v>
      </c>
      <c r="N145" t="n">
        <v>14.78</v>
      </c>
      <c r="O145" t="n">
        <v>13491.96</v>
      </c>
      <c r="P145" t="n">
        <v>96.56999999999999</v>
      </c>
      <c r="Q145" t="n">
        <v>194.63</v>
      </c>
      <c r="R145" t="n">
        <v>27.91</v>
      </c>
      <c r="S145" t="n">
        <v>17.82</v>
      </c>
      <c r="T145" t="n">
        <v>2868.96</v>
      </c>
      <c r="U145" t="n">
        <v>0.64</v>
      </c>
      <c r="V145" t="n">
        <v>0.77</v>
      </c>
      <c r="W145" t="n">
        <v>1.15</v>
      </c>
      <c r="X145" t="n">
        <v>0.17</v>
      </c>
      <c r="Y145" t="n">
        <v>0.5</v>
      </c>
      <c r="Z145" t="n">
        <v>10</v>
      </c>
    </row>
    <row r="146">
      <c r="A146" t="n">
        <v>8</v>
      </c>
      <c r="B146" t="n">
        <v>45</v>
      </c>
      <c r="C146" t="inlineStr">
        <is>
          <t xml:space="preserve">CONCLUIDO	</t>
        </is>
      </c>
      <c r="D146" t="n">
        <v>7.1293</v>
      </c>
      <c r="E146" t="n">
        <v>14.03</v>
      </c>
      <c r="F146" t="n">
        <v>11.85</v>
      </c>
      <c r="G146" t="n">
        <v>79.02</v>
      </c>
      <c r="H146" t="n">
        <v>1.46</v>
      </c>
      <c r="I146" t="n">
        <v>9</v>
      </c>
      <c r="J146" t="n">
        <v>108.77</v>
      </c>
      <c r="K146" t="n">
        <v>39.72</v>
      </c>
      <c r="L146" t="n">
        <v>9</v>
      </c>
      <c r="M146" t="n">
        <v>7</v>
      </c>
      <c r="N146" t="n">
        <v>15.05</v>
      </c>
      <c r="O146" t="n">
        <v>13648.58</v>
      </c>
      <c r="P146" t="n">
        <v>96.17</v>
      </c>
      <c r="Q146" t="n">
        <v>194.63</v>
      </c>
      <c r="R146" t="n">
        <v>27.58</v>
      </c>
      <c r="S146" t="n">
        <v>17.82</v>
      </c>
      <c r="T146" t="n">
        <v>2706.65</v>
      </c>
      <c r="U146" t="n">
        <v>0.65</v>
      </c>
      <c r="V146" t="n">
        <v>0.77</v>
      </c>
      <c r="W146" t="n">
        <v>1.15</v>
      </c>
      <c r="X146" t="n">
        <v>0.17</v>
      </c>
      <c r="Y146" t="n">
        <v>0.5</v>
      </c>
      <c r="Z146" t="n">
        <v>10</v>
      </c>
    </row>
    <row r="147">
      <c r="A147" t="n">
        <v>9</v>
      </c>
      <c r="B147" t="n">
        <v>45</v>
      </c>
      <c r="C147" t="inlineStr">
        <is>
          <t xml:space="preserve">CONCLUIDO	</t>
        </is>
      </c>
      <c r="D147" t="n">
        <v>7.1599</v>
      </c>
      <c r="E147" t="n">
        <v>13.97</v>
      </c>
      <c r="F147" t="n">
        <v>11.81</v>
      </c>
      <c r="G147" t="n">
        <v>88.61</v>
      </c>
      <c r="H147" t="n">
        <v>1.6</v>
      </c>
      <c r="I147" t="n">
        <v>8</v>
      </c>
      <c r="J147" t="n">
        <v>110.04</v>
      </c>
      <c r="K147" t="n">
        <v>39.72</v>
      </c>
      <c r="L147" t="n">
        <v>10</v>
      </c>
      <c r="M147" t="n">
        <v>6</v>
      </c>
      <c r="N147" t="n">
        <v>15.32</v>
      </c>
      <c r="O147" t="n">
        <v>13805.5</v>
      </c>
      <c r="P147" t="n">
        <v>93.40000000000001</v>
      </c>
      <c r="Q147" t="n">
        <v>194.63</v>
      </c>
      <c r="R147" t="n">
        <v>26.42</v>
      </c>
      <c r="S147" t="n">
        <v>17.82</v>
      </c>
      <c r="T147" t="n">
        <v>2132.02</v>
      </c>
      <c r="U147" t="n">
        <v>0.67</v>
      </c>
      <c r="V147" t="n">
        <v>0.77</v>
      </c>
      <c r="W147" t="n">
        <v>1.15</v>
      </c>
      <c r="X147" t="n">
        <v>0.13</v>
      </c>
      <c r="Y147" t="n">
        <v>0.5</v>
      </c>
      <c r="Z147" t="n">
        <v>10</v>
      </c>
    </row>
    <row r="148">
      <c r="A148" t="n">
        <v>10</v>
      </c>
      <c r="B148" t="n">
        <v>45</v>
      </c>
      <c r="C148" t="inlineStr">
        <is>
          <t xml:space="preserve">CONCLUIDO	</t>
        </is>
      </c>
      <c r="D148" t="n">
        <v>7.1792</v>
      </c>
      <c r="E148" t="n">
        <v>13.93</v>
      </c>
      <c r="F148" t="n">
        <v>11.8</v>
      </c>
      <c r="G148" t="n">
        <v>101.12</v>
      </c>
      <c r="H148" t="n">
        <v>1.74</v>
      </c>
      <c r="I148" t="n">
        <v>7</v>
      </c>
      <c r="J148" t="n">
        <v>111.32</v>
      </c>
      <c r="K148" t="n">
        <v>39.72</v>
      </c>
      <c r="L148" t="n">
        <v>11</v>
      </c>
      <c r="M148" t="n">
        <v>5</v>
      </c>
      <c r="N148" t="n">
        <v>15.6</v>
      </c>
      <c r="O148" t="n">
        <v>13962.83</v>
      </c>
      <c r="P148" t="n">
        <v>91.58</v>
      </c>
      <c r="Q148" t="n">
        <v>194.64</v>
      </c>
      <c r="R148" t="n">
        <v>25.82</v>
      </c>
      <c r="S148" t="n">
        <v>17.82</v>
      </c>
      <c r="T148" t="n">
        <v>1840.26</v>
      </c>
      <c r="U148" t="n">
        <v>0.6899999999999999</v>
      </c>
      <c r="V148" t="n">
        <v>0.77</v>
      </c>
      <c r="W148" t="n">
        <v>1.15</v>
      </c>
      <c r="X148" t="n">
        <v>0.11</v>
      </c>
      <c r="Y148" t="n">
        <v>0.5</v>
      </c>
      <c r="Z148" t="n">
        <v>10</v>
      </c>
    </row>
    <row r="149">
      <c r="A149" t="n">
        <v>11</v>
      </c>
      <c r="B149" t="n">
        <v>45</v>
      </c>
      <c r="C149" t="inlineStr">
        <is>
          <t xml:space="preserve">CONCLUIDO	</t>
        </is>
      </c>
      <c r="D149" t="n">
        <v>7.174</v>
      </c>
      <c r="E149" t="n">
        <v>13.94</v>
      </c>
      <c r="F149" t="n">
        <v>11.81</v>
      </c>
      <c r="G149" t="n">
        <v>101.2</v>
      </c>
      <c r="H149" t="n">
        <v>1.88</v>
      </c>
      <c r="I149" t="n">
        <v>7</v>
      </c>
      <c r="J149" t="n">
        <v>112.59</v>
      </c>
      <c r="K149" t="n">
        <v>39.72</v>
      </c>
      <c r="L149" t="n">
        <v>12</v>
      </c>
      <c r="M149" t="n">
        <v>5</v>
      </c>
      <c r="N149" t="n">
        <v>15.88</v>
      </c>
      <c r="O149" t="n">
        <v>14120.58</v>
      </c>
      <c r="P149" t="n">
        <v>91.05</v>
      </c>
      <c r="Q149" t="n">
        <v>194.66</v>
      </c>
      <c r="R149" t="n">
        <v>26.22</v>
      </c>
      <c r="S149" t="n">
        <v>17.82</v>
      </c>
      <c r="T149" t="n">
        <v>2035.8</v>
      </c>
      <c r="U149" t="n">
        <v>0.68</v>
      </c>
      <c r="V149" t="n">
        <v>0.77</v>
      </c>
      <c r="W149" t="n">
        <v>1.15</v>
      </c>
      <c r="X149" t="n">
        <v>0.12</v>
      </c>
      <c r="Y149" t="n">
        <v>0.5</v>
      </c>
      <c r="Z149" t="n">
        <v>10</v>
      </c>
    </row>
    <row r="150">
      <c r="A150" t="n">
        <v>12</v>
      </c>
      <c r="B150" t="n">
        <v>45</v>
      </c>
      <c r="C150" t="inlineStr">
        <is>
          <t xml:space="preserve">CONCLUIDO	</t>
        </is>
      </c>
      <c r="D150" t="n">
        <v>7.1964</v>
      </c>
      <c r="E150" t="n">
        <v>13.9</v>
      </c>
      <c r="F150" t="n">
        <v>11.78</v>
      </c>
      <c r="G150" t="n">
        <v>117.84</v>
      </c>
      <c r="H150" t="n">
        <v>2.01</v>
      </c>
      <c r="I150" t="n">
        <v>6</v>
      </c>
      <c r="J150" t="n">
        <v>113.88</v>
      </c>
      <c r="K150" t="n">
        <v>39.72</v>
      </c>
      <c r="L150" t="n">
        <v>13</v>
      </c>
      <c r="M150" t="n">
        <v>4</v>
      </c>
      <c r="N150" t="n">
        <v>16.16</v>
      </c>
      <c r="O150" t="n">
        <v>14278.75</v>
      </c>
      <c r="P150" t="n">
        <v>88.67</v>
      </c>
      <c r="Q150" t="n">
        <v>194.63</v>
      </c>
      <c r="R150" t="n">
        <v>25.41</v>
      </c>
      <c r="S150" t="n">
        <v>17.82</v>
      </c>
      <c r="T150" t="n">
        <v>1637.22</v>
      </c>
      <c r="U150" t="n">
        <v>0.7</v>
      </c>
      <c r="V150" t="n">
        <v>0.77</v>
      </c>
      <c r="W150" t="n">
        <v>1.15</v>
      </c>
      <c r="X150" t="n">
        <v>0.1</v>
      </c>
      <c r="Y150" t="n">
        <v>0.5</v>
      </c>
      <c r="Z150" t="n">
        <v>10</v>
      </c>
    </row>
    <row r="151">
      <c r="A151" t="n">
        <v>13</v>
      </c>
      <c r="B151" t="n">
        <v>45</v>
      </c>
      <c r="C151" t="inlineStr">
        <is>
          <t xml:space="preserve">CONCLUIDO	</t>
        </is>
      </c>
      <c r="D151" t="n">
        <v>7.1996</v>
      </c>
      <c r="E151" t="n">
        <v>13.89</v>
      </c>
      <c r="F151" t="n">
        <v>11.78</v>
      </c>
      <c r="G151" t="n">
        <v>117.78</v>
      </c>
      <c r="H151" t="n">
        <v>2.14</v>
      </c>
      <c r="I151" t="n">
        <v>6</v>
      </c>
      <c r="J151" t="n">
        <v>115.16</v>
      </c>
      <c r="K151" t="n">
        <v>39.72</v>
      </c>
      <c r="L151" t="n">
        <v>14</v>
      </c>
      <c r="M151" t="n">
        <v>2</v>
      </c>
      <c r="N151" t="n">
        <v>16.45</v>
      </c>
      <c r="O151" t="n">
        <v>14437.35</v>
      </c>
      <c r="P151" t="n">
        <v>88.94</v>
      </c>
      <c r="Q151" t="n">
        <v>194.63</v>
      </c>
      <c r="R151" t="n">
        <v>25.23</v>
      </c>
      <c r="S151" t="n">
        <v>17.82</v>
      </c>
      <c r="T151" t="n">
        <v>1548.27</v>
      </c>
      <c r="U151" t="n">
        <v>0.71</v>
      </c>
      <c r="V151" t="n">
        <v>0.77</v>
      </c>
      <c r="W151" t="n">
        <v>1.15</v>
      </c>
      <c r="X151" t="n">
        <v>0.09</v>
      </c>
      <c r="Y151" t="n">
        <v>0.5</v>
      </c>
      <c r="Z151" t="n">
        <v>10</v>
      </c>
    </row>
    <row r="152">
      <c r="A152" t="n">
        <v>14</v>
      </c>
      <c r="B152" t="n">
        <v>45</v>
      </c>
      <c r="C152" t="inlineStr">
        <is>
          <t xml:space="preserve">CONCLUIDO	</t>
        </is>
      </c>
      <c r="D152" t="n">
        <v>7.1987</v>
      </c>
      <c r="E152" t="n">
        <v>13.89</v>
      </c>
      <c r="F152" t="n">
        <v>11.78</v>
      </c>
      <c r="G152" t="n">
        <v>117.8</v>
      </c>
      <c r="H152" t="n">
        <v>2.27</v>
      </c>
      <c r="I152" t="n">
        <v>6</v>
      </c>
      <c r="J152" t="n">
        <v>116.45</v>
      </c>
      <c r="K152" t="n">
        <v>39.72</v>
      </c>
      <c r="L152" t="n">
        <v>15</v>
      </c>
      <c r="M152" t="n">
        <v>1</v>
      </c>
      <c r="N152" t="n">
        <v>16.74</v>
      </c>
      <c r="O152" t="n">
        <v>14596.38</v>
      </c>
      <c r="P152" t="n">
        <v>88.93000000000001</v>
      </c>
      <c r="Q152" t="n">
        <v>194.63</v>
      </c>
      <c r="R152" t="n">
        <v>25.19</v>
      </c>
      <c r="S152" t="n">
        <v>17.82</v>
      </c>
      <c r="T152" t="n">
        <v>1527.23</v>
      </c>
      <c r="U152" t="n">
        <v>0.71</v>
      </c>
      <c r="V152" t="n">
        <v>0.77</v>
      </c>
      <c r="W152" t="n">
        <v>1.15</v>
      </c>
      <c r="X152" t="n">
        <v>0.09</v>
      </c>
      <c r="Y152" t="n">
        <v>0.5</v>
      </c>
      <c r="Z152" t="n">
        <v>10</v>
      </c>
    </row>
    <row r="153">
      <c r="A153" t="n">
        <v>15</v>
      </c>
      <c r="B153" t="n">
        <v>45</v>
      </c>
      <c r="C153" t="inlineStr">
        <is>
          <t xml:space="preserve">CONCLUIDO	</t>
        </is>
      </c>
      <c r="D153" t="n">
        <v>7.1974</v>
      </c>
      <c r="E153" t="n">
        <v>13.89</v>
      </c>
      <c r="F153" t="n">
        <v>11.78</v>
      </c>
      <c r="G153" t="n">
        <v>117.83</v>
      </c>
      <c r="H153" t="n">
        <v>2.4</v>
      </c>
      <c r="I153" t="n">
        <v>6</v>
      </c>
      <c r="J153" t="n">
        <v>117.75</v>
      </c>
      <c r="K153" t="n">
        <v>39.72</v>
      </c>
      <c r="L153" t="n">
        <v>16</v>
      </c>
      <c r="M153" t="n">
        <v>0</v>
      </c>
      <c r="N153" t="n">
        <v>17.03</v>
      </c>
      <c r="O153" t="n">
        <v>14755.84</v>
      </c>
      <c r="P153" t="n">
        <v>89.64</v>
      </c>
      <c r="Q153" t="n">
        <v>194.63</v>
      </c>
      <c r="R153" t="n">
        <v>25.22</v>
      </c>
      <c r="S153" t="n">
        <v>17.82</v>
      </c>
      <c r="T153" t="n">
        <v>1542.68</v>
      </c>
      <c r="U153" t="n">
        <v>0.71</v>
      </c>
      <c r="V153" t="n">
        <v>0.77</v>
      </c>
      <c r="W153" t="n">
        <v>1.15</v>
      </c>
      <c r="X153" t="n">
        <v>0.1</v>
      </c>
      <c r="Y153" t="n">
        <v>0.5</v>
      </c>
      <c r="Z153" t="n">
        <v>10</v>
      </c>
    </row>
    <row r="154">
      <c r="A154" t="n">
        <v>0</v>
      </c>
      <c r="B154" t="n">
        <v>60</v>
      </c>
      <c r="C154" t="inlineStr">
        <is>
          <t xml:space="preserve">CONCLUIDO	</t>
        </is>
      </c>
      <c r="D154" t="n">
        <v>5.3647</v>
      </c>
      <c r="E154" t="n">
        <v>18.64</v>
      </c>
      <c r="F154" t="n">
        <v>13.82</v>
      </c>
      <c r="G154" t="n">
        <v>7.9</v>
      </c>
      <c r="H154" t="n">
        <v>0.14</v>
      </c>
      <c r="I154" t="n">
        <v>105</v>
      </c>
      <c r="J154" t="n">
        <v>124.63</v>
      </c>
      <c r="K154" t="n">
        <v>45</v>
      </c>
      <c r="L154" t="n">
        <v>1</v>
      </c>
      <c r="M154" t="n">
        <v>103</v>
      </c>
      <c r="N154" t="n">
        <v>18.64</v>
      </c>
      <c r="O154" t="n">
        <v>15605.44</v>
      </c>
      <c r="P154" t="n">
        <v>144.32</v>
      </c>
      <c r="Q154" t="n">
        <v>194.65</v>
      </c>
      <c r="R154" t="n">
        <v>88.76000000000001</v>
      </c>
      <c r="S154" t="n">
        <v>17.82</v>
      </c>
      <c r="T154" t="n">
        <v>32819.59</v>
      </c>
      <c r="U154" t="n">
        <v>0.2</v>
      </c>
      <c r="V154" t="n">
        <v>0.66</v>
      </c>
      <c r="W154" t="n">
        <v>1.31</v>
      </c>
      <c r="X154" t="n">
        <v>2.14</v>
      </c>
      <c r="Y154" t="n">
        <v>0.5</v>
      </c>
      <c r="Z154" t="n">
        <v>10</v>
      </c>
    </row>
    <row r="155">
      <c r="A155" t="n">
        <v>1</v>
      </c>
      <c r="B155" t="n">
        <v>60</v>
      </c>
      <c r="C155" t="inlineStr">
        <is>
          <t xml:space="preserve">CONCLUIDO	</t>
        </is>
      </c>
      <c r="D155" t="n">
        <v>6.2527</v>
      </c>
      <c r="E155" t="n">
        <v>15.99</v>
      </c>
      <c r="F155" t="n">
        <v>12.63</v>
      </c>
      <c r="G155" t="n">
        <v>15.79</v>
      </c>
      <c r="H155" t="n">
        <v>0.28</v>
      </c>
      <c r="I155" t="n">
        <v>48</v>
      </c>
      <c r="J155" t="n">
        <v>125.95</v>
      </c>
      <c r="K155" t="n">
        <v>45</v>
      </c>
      <c r="L155" t="n">
        <v>2</v>
      </c>
      <c r="M155" t="n">
        <v>46</v>
      </c>
      <c r="N155" t="n">
        <v>18.95</v>
      </c>
      <c r="O155" t="n">
        <v>15767.7</v>
      </c>
      <c r="P155" t="n">
        <v>130.87</v>
      </c>
      <c r="Q155" t="n">
        <v>194.65</v>
      </c>
      <c r="R155" t="n">
        <v>51.85</v>
      </c>
      <c r="S155" t="n">
        <v>17.82</v>
      </c>
      <c r="T155" t="n">
        <v>14650.35</v>
      </c>
      <c r="U155" t="n">
        <v>0.34</v>
      </c>
      <c r="V155" t="n">
        <v>0.72</v>
      </c>
      <c r="W155" t="n">
        <v>1.21</v>
      </c>
      <c r="X155" t="n">
        <v>0.95</v>
      </c>
      <c r="Y155" t="n">
        <v>0.5</v>
      </c>
      <c r="Z155" t="n">
        <v>10</v>
      </c>
    </row>
    <row r="156">
      <c r="A156" t="n">
        <v>2</v>
      </c>
      <c r="B156" t="n">
        <v>60</v>
      </c>
      <c r="C156" t="inlineStr">
        <is>
          <t xml:space="preserve">CONCLUIDO	</t>
        </is>
      </c>
      <c r="D156" t="n">
        <v>6.5582</v>
      </c>
      <c r="E156" t="n">
        <v>15.25</v>
      </c>
      <c r="F156" t="n">
        <v>12.3</v>
      </c>
      <c r="G156" t="n">
        <v>23.06</v>
      </c>
      <c r="H156" t="n">
        <v>0.42</v>
      </c>
      <c r="I156" t="n">
        <v>32</v>
      </c>
      <c r="J156" t="n">
        <v>127.27</v>
      </c>
      <c r="K156" t="n">
        <v>45</v>
      </c>
      <c r="L156" t="n">
        <v>3</v>
      </c>
      <c r="M156" t="n">
        <v>30</v>
      </c>
      <c r="N156" t="n">
        <v>19.27</v>
      </c>
      <c r="O156" t="n">
        <v>15930.42</v>
      </c>
      <c r="P156" t="n">
        <v>126.48</v>
      </c>
      <c r="Q156" t="n">
        <v>194.66</v>
      </c>
      <c r="R156" t="n">
        <v>41.47</v>
      </c>
      <c r="S156" t="n">
        <v>17.82</v>
      </c>
      <c r="T156" t="n">
        <v>9537.43</v>
      </c>
      <c r="U156" t="n">
        <v>0.43</v>
      </c>
      <c r="V156" t="n">
        <v>0.74</v>
      </c>
      <c r="W156" t="n">
        <v>1.19</v>
      </c>
      <c r="X156" t="n">
        <v>0.61</v>
      </c>
      <c r="Y156" t="n">
        <v>0.5</v>
      </c>
      <c r="Z156" t="n">
        <v>10</v>
      </c>
    </row>
    <row r="157">
      <c r="A157" t="n">
        <v>3</v>
      </c>
      <c r="B157" t="n">
        <v>60</v>
      </c>
      <c r="C157" t="inlineStr">
        <is>
          <t xml:space="preserve">CONCLUIDO	</t>
        </is>
      </c>
      <c r="D157" t="n">
        <v>6.7092</v>
      </c>
      <c r="E157" t="n">
        <v>14.9</v>
      </c>
      <c r="F157" t="n">
        <v>12.16</v>
      </c>
      <c r="G157" t="n">
        <v>30.4</v>
      </c>
      <c r="H157" t="n">
        <v>0.55</v>
      </c>
      <c r="I157" t="n">
        <v>24</v>
      </c>
      <c r="J157" t="n">
        <v>128.59</v>
      </c>
      <c r="K157" t="n">
        <v>45</v>
      </c>
      <c r="L157" t="n">
        <v>4</v>
      </c>
      <c r="M157" t="n">
        <v>22</v>
      </c>
      <c r="N157" t="n">
        <v>19.59</v>
      </c>
      <c r="O157" t="n">
        <v>16093.6</v>
      </c>
      <c r="P157" t="n">
        <v>124.17</v>
      </c>
      <c r="Q157" t="n">
        <v>194.63</v>
      </c>
      <c r="R157" t="n">
        <v>37.08</v>
      </c>
      <c r="S157" t="n">
        <v>17.82</v>
      </c>
      <c r="T157" t="n">
        <v>7380.6</v>
      </c>
      <c r="U157" t="n">
        <v>0.48</v>
      </c>
      <c r="V157" t="n">
        <v>0.75</v>
      </c>
      <c r="W157" t="n">
        <v>1.18</v>
      </c>
      <c r="X157" t="n">
        <v>0.47</v>
      </c>
      <c r="Y157" t="n">
        <v>0.5</v>
      </c>
      <c r="Z157" t="n">
        <v>10</v>
      </c>
    </row>
    <row r="158">
      <c r="A158" t="n">
        <v>4</v>
      </c>
      <c r="B158" t="n">
        <v>60</v>
      </c>
      <c r="C158" t="inlineStr">
        <is>
          <t xml:space="preserve">CONCLUIDO	</t>
        </is>
      </c>
      <c r="D158" t="n">
        <v>6.8191</v>
      </c>
      <c r="E158" t="n">
        <v>14.66</v>
      </c>
      <c r="F158" t="n">
        <v>12.05</v>
      </c>
      <c r="G158" t="n">
        <v>38.04</v>
      </c>
      <c r="H158" t="n">
        <v>0.68</v>
      </c>
      <c r="I158" t="n">
        <v>19</v>
      </c>
      <c r="J158" t="n">
        <v>129.92</v>
      </c>
      <c r="K158" t="n">
        <v>45</v>
      </c>
      <c r="L158" t="n">
        <v>5</v>
      </c>
      <c r="M158" t="n">
        <v>17</v>
      </c>
      <c r="N158" t="n">
        <v>19.92</v>
      </c>
      <c r="O158" t="n">
        <v>16257.24</v>
      </c>
      <c r="P158" t="n">
        <v>122.12</v>
      </c>
      <c r="Q158" t="n">
        <v>194.63</v>
      </c>
      <c r="R158" t="n">
        <v>33.61</v>
      </c>
      <c r="S158" t="n">
        <v>17.82</v>
      </c>
      <c r="T158" t="n">
        <v>5673.5</v>
      </c>
      <c r="U158" t="n">
        <v>0.53</v>
      </c>
      <c r="V158" t="n">
        <v>0.75</v>
      </c>
      <c r="W158" t="n">
        <v>1.17</v>
      </c>
      <c r="X158" t="n">
        <v>0.36</v>
      </c>
      <c r="Y158" t="n">
        <v>0.5</v>
      </c>
      <c r="Z158" t="n">
        <v>10</v>
      </c>
    </row>
    <row r="159">
      <c r="A159" t="n">
        <v>5</v>
      </c>
      <c r="B159" t="n">
        <v>60</v>
      </c>
      <c r="C159" t="inlineStr">
        <is>
          <t xml:space="preserve">CONCLUIDO	</t>
        </is>
      </c>
      <c r="D159" t="n">
        <v>6.8784</v>
      </c>
      <c r="E159" t="n">
        <v>14.54</v>
      </c>
      <c r="F159" t="n">
        <v>12</v>
      </c>
      <c r="G159" t="n">
        <v>44.99</v>
      </c>
      <c r="H159" t="n">
        <v>0.8100000000000001</v>
      </c>
      <c r="I159" t="n">
        <v>16</v>
      </c>
      <c r="J159" t="n">
        <v>131.25</v>
      </c>
      <c r="K159" t="n">
        <v>45</v>
      </c>
      <c r="L159" t="n">
        <v>6</v>
      </c>
      <c r="M159" t="n">
        <v>14</v>
      </c>
      <c r="N159" t="n">
        <v>20.25</v>
      </c>
      <c r="O159" t="n">
        <v>16421.36</v>
      </c>
      <c r="P159" t="n">
        <v>120.74</v>
      </c>
      <c r="Q159" t="n">
        <v>194.63</v>
      </c>
      <c r="R159" t="n">
        <v>32.1</v>
      </c>
      <c r="S159" t="n">
        <v>17.82</v>
      </c>
      <c r="T159" t="n">
        <v>4935.27</v>
      </c>
      <c r="U159" t="n">
        <v>0.5600000000000001</v>
      </c>
      <c r="V159" t="n">
        <v>0.76</v>
      </c>
      <c r="W159" t="n">
        <v>1.16</v>
      </c>
      <c r="X159" t="n">
        <v>0.31</v>
      </c>
      <c r="Y159" t="n">
        <v>0.5</v>
      </c>
      <c r="Z159" t="n">
        <v>10</v>
      </c>
    </row>
    <row r="160">
      <c r="A160" t="n">
        <v>6</v>
      </c>
      <c r="B160" t="n">
        <v>60</v>
      </c>
      <c r="C160" t="inlineStr">
        <is>
          <t xml:space="preserve">CONCLUIDO	</t>
        </is>
      </c>
      <c r="D160" t="n">
        <v>6.9271</v>
      </c>
      <c r="E160" t="n">
        <v>14.44</v>
      </c>
      <c r="F160" t="n">
        <v>11.95</v>
      </c>
      <c r="G160" t="n">
        <v>51.2</v>
      </c>
      <c r="H160" t="n">
        <v>0.93</v>
      </c>
      <c r="I160" t="n">
        <v>14</v>
      </c>
      <c r="J160" t="n">
        <v>132.58</v>
      </c>
      <c r="K160" t="n">
        <v>45</v>
      </c>
      <c r="L160" t="n">
        <v>7</v>
      </c>
      <c r="M160" t="n">
        <v>12</v>
      </c>
      <c r="N160" t="n">
        <v>20.59</v>
      </c>
      <c r="O160" t="n">
        <v>16585.95</v>
      </c>
      <c r="P160" t="n">
        <v>119.31</v>
      </c>
      <c r="Q160" t="n">
        <v>194.63</v>
      </c>
      <c r="R160" t="n">
        <v>30.52</v>
      </c>
      <c r="S160" t="n">
        <v>17.82</v>
      </c>
      <c r="T160" t="n">
        <v>4153.04</v>
      </c>
      <c r="U160" t="n">
        <v>0.58</v>
      </c>
      <c r="V160" t="n">
        <v>0.76</v>
      </c>
      <c r="W160" t="n">
        <v>1.16</v>
      </c>
      <c r="X160" t="n">
        <v>0.26</v>
      </c>
      <c r="Y160" t="n">
        <v>0.5</v>
      </c>
      <c r="Z160" t="n">
        <v>10</v>
      </c>
    </row>
    <row r="161">
      <c r="A161" t="n">
        <v>7</v>
      </c>
      <c r="B161" t="n">
        <v>60</v>
      </c>
      <c r="C161" t="inlineStr">
        <is>
          <t xml:space="preserve">CONCLUIDO	</t>
        </is>
      </c>
      <c r="D161" t="n">
        <v>6.9715</v>
      </c>
      <c r="E161" t="n">
        <v>14.34</v>
      </c>
      <c r="F161" t="n">
        <v>11.91</v>
      </c>
      <c r="G161" t="n">
        <v>59.53</v>
      </c>
      <c r="H161" t="n">
        <v>1.06</v>
      </c>
      <c r="I161" t="n">
        <v>12</v>
      </c>
      <c r="J161" t="n">
        <v>133.92</v>
      </c>
      <c r="K161" t="n">
        <v>45</v>
      </c>
      <c r="L161" t="n">
        <v>8</v>
      </c>
      <c r="M161" t="n">
        <v>10</v>
      </c>
      <c r="N161" t="n">
        <v>20.93</v>
      </c>
      <c r="O161" t="n">
        <v>16751.02</v>
      </c>
      <c r="P161" t="n">
        <v>118.22</v>
      </c>
      <c r="Q161" t="n">
        <v>194.64</v>
      </c>
      <c r="R161" t="n">
        <v>29.12</v>
      </c>
      <c r="S161" t="n">
        <v>17.82</v>
      </c>
      <c r="T161" t="n">
        <v>3461.63</v>
      </c>
      <c r="U161" t="n">
        <v>0.61</v>
      </c>
      <c r="V161" t="n">
        <v>0.76</v>
      </c>
      <c r="W161" t="n">
        <v>1.16</v>
      </c>
      <c r="X161" t="n">
        <v>0.22</v>
      </c>
      <c r="Y161" t="n">
        <v>0.5</v>
      </c>
      <c r="Z161" t="n">
        <v>10</v>
      </c>
    </row>
    <row r="162">
      <c r="A162" t="n">
        <v>8</v>
      </c>
      <c r="B162" t="n">
        <v>60</v>
      </c>
      <c r="C162" t="inlineStr">
        <is>
          <t xml:space="preserve">CONCLUIDO	</t>
        </is>
      </c>
      <c r="D162" t="n">
        <v>6.9919</v>
      </c>
      <c r="E162" t="n">
        <v>14.3</v>
      </c>
      <c r="F162" t="n">
        <v>11.89</v>
      </c>
      <c r="G162" t="n">
        <v>64.84999999999999</v>
      </c>
      <c r="H162" t="n">
        <v>1.18</v>
      </c>
      <c r="I162" t="n">
        <v>11</v>
      </c>
      <c r="J162" t="n">
        <v>135.27</v>
      </c>
      <c r="K162" t="n">
        <v>45</v>
      </c>
      <c r="L162" t="n">
        <v>9</v>
      </c>
      <c r="M162" t="n">
        <v>9</v>
      </c>
      <c r="N162" t="n">
        <v>21.27</v>
      </c>
      <c r="O162" t="n">
        <v>16916.71</v>
      </c>
      <c r="P162" t="n">
        <v>116.85</v>
      </c>
      <c r="Q162" t="n">
        <v>194.64</v>
      </c>
      <c r="R162" t="n">
        <v>28.72</v>
      </c>
      <c r="S162" t="n">
        <v>17.82</v>
      </c>
      <c r="T162" t="n">
        <v>3267.93</v>
      </c>
      <c r="U162" t="n">
        <v>0.62</v>
      </c>
      <c r="V162" t="n">
        <v>0.76</v>
      </c>
      <c r="W162" t="n">
        <v>1.15</v>
      </c>
      <c r="X162" t="n">
        <v>0.2</v>
      </c>
      <c r="Y162" t="n">
        <v>0.5</v>
      </c>
      <c r="Z162" t="n">
        <v>10</v>
      </c>
    </row>
    <row r="163">
      <c r="A163" t="n">
        <v>9</v>
      </c>
      <c r="B163" t="n">
        <v>60</v>
      </c>
      <c r="C163" t="inlineStr">
        <is>
          <t xml:space="preserve">CONCLUIDO	</t>
        </is>
      </c>
      <c r="D163" t="n">
        <v>7.0193</v>
      </c>
      <c r="E163" t="n">
        <v>14.25</v>
      </c>
      <c r="F163" t="n">
        <v>11.86</v>
      </c>
      <c r="G163" t="n">
        <v>71.15000000000001</v>
      </c>
      <c r="H163" t="n">
        <v>1.29</v>
      </c>
      <c r="I163" t="n">
        <v>10</v>
      </c>
      <c r="J163" t="n">
        <v>136.61</v>
      </c>
      <c r="K163" t="n">
        <v>45</v>
      </c>
      <c r="L163" t="n">
        <v>10</v>
      </c>
      <c r="M163" t="n">
        <v>8</v>
      </c>
      <c r="N163" t="n">
        <v>21.61</v>
      </c>
      <c r="O163" t="n">
        <v>17082.76</v>
      </c>
      <c r="P163" t="n">
        <v>115.85</v>
      </c>
      <c r="Q163" t="n">
        <v>194.63</v>
      </c>
      <c r="R163" t="n">
        <v>27.64</v>
      </c>
      <c r="S163" t="n">
        <v>17.82</v>
      </c>
      <c r="T163" t="n">
        <v>2732.63</v>
      </c>
      <c r="U163" t="n">
        <v>0.64</v>
      </c>
      <c r="V163" t="n">
        <v>0.77</v>
      </c>
      <c r="W163" t="n">
        <v>1.15</v>
      </c>
      <c r="X163" t="n">
        <v>0.17</v>
      </c>
      <c r="Y163" t="n">
        <v>0.5</v>
      </c>
      <c r="Z163" t="n">
        <v>10</v>
      </c>
    </row>
    <row r="164">
      <c r="A164" t="n">
        <v>10</v>
      </c>
      <c r="B164" t="n">
        <v>60</v>
      </c>
      <c r="C164" t="inlineStr">
        <is>
          <t xml:space="preserve">CONCLUIDO	</t>
        </is>
      </c>
      <c r="D164" t="n">
        <v>7.0358</v>
      </c>
      <c r="E164" t="n">
        <v>14.21</v>
      </c>
      <c r="F164" t="n">
        <v>11.85</v>
      </c>
      <c r="G164" t="n">
        <v>79.01000000000001</v>
      </c>
      <c r="H164" t="n">
        <v>1.41</v>
      </c>
      <c r="I164" t="n">
        <v>9</v>
      </c>
      <c r="J164" t="n">
        <v>137.96</v>
      </c>
      <c r="K164" t="n">
        <v>45</v>
      </c>
      <c r="L164" t="n">
        <v>11</v>
      </c>
      <c r="M164" t="n">
        <v>7</v>
      </c>
      <c r="N164" t="n">
        <v>21.96</v>
      </c>
      <c r="O164" t="n">
        <v>17249.3</v>
      </c>
      <c r="P164" t="n">
        <v>115.1</v>
      </c>
      <c r="Q164" t="n">
        <v>194.63</v>
      </c>
      <c r="R164" t="n">
        <v>27.52</v>
      </c>
      <c r="S164" t="n">
        <v>17.82</v>
      </c>
      <c r="T164" t="n">
        <v>2677.8</v>
      </c>
      <c r="U164" t="n">
        <v>0.65</v>
      </c>
      <c r="V164" t="n">
        <v>0.77</v>
      </c>
      <c r="W164" t="n">
        <v>1.15</v>
      </c>
      <c r="X164" t="n">
        <v>0.16</v>
      </c>
      <c r="Y164" t="n">
        <v>0.5</v>
      </c>
      <c r="Z164" t="n">
        <v>10</v>
      </c>
    </row>
    <row r="165">
      <c r="A165" t="n">
        <v>11</v>
      </c>
      <c r="B165" t="n">
        <v>60</v>
      </c>
      <c r="C165" t="inlineStr">
        <is>
          <t xml:space="preserve">CONCLUIDO	</t>
        </is>
      </c>
      <c r="D165" t="n">
        <v>7.067</v>
      </c>
      <c r="E165" t="n">
        <v>14.15</v>
      </c>
      <c r="F165" t="n">
        <v>11.81</v>
      </c>
      <c r="G165" t="n">
        <v>88.59999999999999</v>
      </c>
      <c r="H165" t="n">
        <v>1.52</v>
      </c>
      <c r="I165" t="n">
        <v>8</v>
      </c>
      <c r="J165" t="n">
        <v>139.32</v>
      </c>
      <c r="K165" t="n">
        <v>45</v>
      </c>
      <c r="L165" t="n">
        <v>12</v>
      </c>
      <c r="M165" t="n">
        <v>6</v>
      </c>
      <c r="N165" t="n">
        <v>22.32</v>
      </c>
      <c r="O165" t="n">
        <v>17416.34</v>
      </c>
      <c r="P165" t="n">
        <v>113.22</v>
      </c>
      <c r="Q165" t="n">
        <v>194.63</v>
      </c>
      <c r="R165" t="n">
        <v>26.38</v>
      </c>
      <c r="S165" t="n">
        <v>17.82</v>
      </c>
      <c r="T165" t="n">
        <v>2112.59</v>
      </c>
      <c r="U165" t="n">
        <v>0.68</v>
      </c>
      <c r="V165" t="n">
        <v>0.77</v>
      </c>
      <c r="W165" t="n">
        <v>1.15</v>
      </c>
      <c r="X165" t="n">
        <v>0.13</v>
      </c>
      <c r="Y165" t="n">
        <v>0.5</v>
      </c>
      <c r="Z165" t="n">
        <v>10</v>
      </c>
    </row>
    <row r="166">
      <c r="A166" t="n">
        <v>12</v>
      </c>
      <c r="B166" t="n">
        <v>60</v>
      </c>
      <c r="C166" t="inlineStr">
        <is>
          <t xml:space="preserve">CONCLUIDO	</t>
        </is>
      </c>
      <c r="D166" t="n">
        <v>7.0594</v>
      </c>
      <c r="E166" t="n">
        <v>14.17</v>
      </c>
      <c r="F166" t="n">
        <v>11.83</v>
      </c>
      <c r="G166" t="n">
        <v>88.72</v>
      </c>
      <c r="H166" t="n">
        <v>1.63</v>
      </c>
      <c r="I166" t="n">
        <v>8</v>
      </c>
      <c r="J166" t="n">
        <v>140.67</v>
      </c>
      <c r="K166" t="n">
        <v>45</v>
      </c>
      <c r="L166" t="n">
        <v>13</v>
      </c>
      <c r="M166" t="n">
        <v>6</v>
      </c>
      <c r="N166" t="n">
        <v>22.68</v>
      </c>
      <c r="O166" t="n">
        <v>17583.88</v>
      </c>
      <c r="P166" t="n">
        <v>112.16</v>
      </c>
      <c r="Q166" t="n">
        <v>194.63</v>
      </c>
      <c r="R166" t="n">
        <v>26.74</v>
      </c>
      <c r="S166" t="n">
        <v>17.82</v>
      </c>
      <c r="T166" t="n">
        <v>2292.44</v>
      </c>
      <c r="U166" t="n">
        <v>0.67</v>
      </c>
      <c r="V166" t="n">
        <v>0.77</v>
      </c>
      <c r="W166" t="n">
        <v>1.15</v>
      </c>
      <c r="X166" t="n">
        <v>0.14</v>
      </c>
      <c r="Y166" t="n">
        <v>0.5</v>
      </c>
      <c r="Z166" t="n">
        <v>10</v>
      </c>
    </row>
    <row r="167">
      <c r="A167" t="n">
        <v>13</v>
      </c>
      <c r="B167" t="n">
        <v>60</v>
      </c>
      <c r="C167" t="inlineStr">
        <is>
          <t xml:space="preserve">CONCLUIDO	</t>
        </is>
      </c>
      <c r="D167" t="n">
        <v>7.0884</v>
      </c>
      <c r="E167" t="n">
        <v>14.11</v>
      </c>
      <c r="F167" t="n">
        <v>11.8</v>
      </c>
      <c r="G167" t="n">
        <v>101.11</v>
      </c>
      <c r="H167" t="n">
        <v>1.74</v>
      </c>
      <c r="I167" t="n">
        <v>7</v>
      </c>
      <c r="J167" t="n">
        <v>142.04</v>
      </c>
      <c r="K167" t="n">
        <v>45</v>
      </c>
      <c r="L167" t="n">
        <v>14</v>
      </c>
      <c r="M167" t="n">
        <v>5</v>
      </c>
      <c r="N167" t="n">
        <v>23.04</v>
      </c>
      <c r="O167" t="n">
        <v>17751.93</v>
      </c>
      <c r="P167" t="n">
        <v>112.05</v>
      </c>
      <c r="Q167" t="n">
        <v>194.63</v>
      </c>
      <c r="R167" t="n">
        <v>25.85</v>
      </c>
      <c r="S167" t="n">
        <v>17.82</v>
      </c>
      <c r="T167" t="n">
        <v>1853.65</v>
      </c>
      <c r="U167" t="n">
        <v>0.6899999999999999</v>
      </c>
      <c r="V167" t="n">
        <v>0.77</v>
      </c>
      <c r="W167" t="n">
        <v>1.15</v>
      </c>
      <c r="X167" t="n">
        <v>0.11</v>
      </c>
      <c r="Y167" t="n">
        <v>0.5</v>
      </c>
      <c r="Z167" t="n">
        <v>10</v>
      </c>
    </row>
    <row r="168">
      <c r="A168" t="n">
        <v>14</v>
      </c>
      <c r="B168" t="n">
        <v>60</v>
      </c>
      <c r="C168" t="inlineStr">
        <is>
          <t xml:space="preserve">CONCLUIDO	</t>
        </is>
      </c>
      <c r="D168" t="n">
        <v>7.0796</v>
      </c>
      <c r="E168" t="n">
        <v>14.12</v>
      </c>
      <c r="F168" t="n">
        <v>11.81</v>
      </c>
      <c r="G168" t="n">
        <v>101.26</v>
      </c>
      <c r="H168" t="n">
        <v>1.85</v>
      </c>
      <c r="I168" t="n">
        <v>7</v>
      </c>
      <c r="J168" t="n">
        <v>143.4</v>
      </c>
      <c r="K168" t="n">
        <v>45</v>
      </c>
      <c r="L168" t="n">
        <v>15</v>
      </c>
      <c r="M168" t="n">
        <v>5</v>
      </c>
      <c r="N168" t="n">
        <v>23.41</v>
      </c>
      <c r="O168" t="n">
        <v>17920.49</v>
      </c>
      <c r="P168" t="n">
        <v>110.69</v>
      </c>
      <c r="Q168" t="n">
        <v>194.63</v>
      </c>
      <c r="R168" t="n">
        <v>26.31</v>
      </c>
      <c r="S168" t="n">
        <v>17.82</v>
      </c>
      <c r="T168" t="n">
        <v>2081.55</v>
      </c>
      <c r="U168" t="n">
        <v>0.68</v>
      </c>
      <c r="V168" t="n">
        <v>0.77</v>
      </c>
      <c r="W168" t="n">
        <v>1.15</v>
      </c>
      <c r="X168" t="n">
        <v>0.13</v>
      </c>
      <c r="Y168" t="n">
        <v>0.5</v>
      </c>
      <c r="Z168" t="n">
        <v>10</v>
      </c>
    </row>
    <row r="169">
      <c r="A169" t="n">
        <v>15</v>
      </c>
      <c r="B169" t="n">
        <v>60</v>
      </c>
      <c r="C169" t="inlineStr">
        <is>
          <t xml:space="preserve">CONCLUIDO	</t>
        </is>
      </c>
      <c r="D169" t="n">
        <v>7.1076</v>
      </c>
      <c r="E169" t="n">
        <v>14.07</v>
      </c>
      <c r="F169" t="n">
        <v>11.78</v>
      </c>
      <c r="G169" t="n">
        <v>117.84</v>
      </c>
      <c r="H169" t="n">
        <v>1.96</v>
      </c>
      <c r="I169" t="n">
        <v>6</v>
      </c>
      <c r="J169" t="n">
        <v>144.77</v>
      </c>
      <c r="K169" t="n">
        <v>45</v>
      </c>
      <c r="L169" t="n">
        <v>16</v>
      </c>
      <c r="M169" t="n">
        <v>4</v>
      </c>
      <c r="N169" t="n">
        <v>23.78</v>
      </c>
      <c r="O169" t="n">
        <v>18089.56</v>
      </c>
      <c r="P169" t="n">
        <v>109.03</v>
      </c>
      <c r="Q169" t="n">
        <v>194.63</v>
      </c>
      <c r="R169" t="n">
        <v>25.43</v>
      </c>
      <c r="S169" t="n">
        <v>17.82</v>
      </c>
      <c r="T169" t="n">
        <v>1647.25</v>
      </c>
      <c r="U169" t="n">
        <v>0.7</v>
      </c>
      <c r="V169" t="n">
        <v>0.77</v>
      </c>
      <c r="W169" t="n">
        <v>1.15</v>
      </c>
      <c r="X169" t="n">
        <v>0.1</v>
      </c>
      <c r="Y169" t="n">
        <v>0.5</v>
      </c>
      <c r="Z169" t="n">
        <v>10</v>
      </c>
    </row>
    <row r="170">
      <c r="A170" t="n">
        <v>16</v>
      </c>
      <c r="B170" t="n">
        <v>60</v>
      </c>
      <c r="C170" t="inlineStr">
        <is>
          <t xml:space="preserve">CONCLUIDO	</t>
        </is>
      </c>
      <c r="D170" t="n">
        <v>7.1117</v>
      </c>
      <c r="E170" t="n">
        <v>14.06</v>
      </c>
      <c r="F170" t="n">
        <v>11.78</v>
      </c>
      <c r="G170" t="n">
        <v>117.76</v>
      </c>
      <c r="H170" t="n">
        <v>2.06</v>
      </c>
      <c r="I170" t="n">
        <v>6</v>
      </c>
      <c r="J170" t="n">
        <v>146.15</v>
      </c>
      <c r="K170" t="n">
        <v>45</v>
      </c>
      <c r="L170" t="n">
        <v>17</v>
      </c>
      <c r="M170" t="n">
        <v>4</v>
      </c>
      <c r="N170" t="n">
        <v>24.15</v>
      </c>
      <c r="O170" t="n">
        <v>18259.16</v>
      </c>
      <c r="P170" t="n">
        <v>108.74</v>
      </c>
      <c r="Q170" t="n">
        <v>194.64</v>
      </c>
      <c r="R170" t="n">
        <v>25.11</v>
      </c>
      <c r="S170" t="n">
        <v>17.82</v>
      </c>
      <c r="T170" t="n">
        <v>1490.31</v>
      </c>
      <c r="U170" t="n">
        <v>0.71</v>
      </c>
      <c r="V170" t="n">
        <v>0.77</v>
      </c>
      <c r="W170" t="n">
        <v>1.15</v>
      </c>
      <c r="X170" t="n">
        <v>0.09</v>
      </c>
      <c r="Y170" t="n">
        <v>0.5</v>
      </c>
      <c r="Z170" t="n">
        <v>10</v>
      </c>
    </row>
    <row r="171">
      <c r="A171" t="n">
        <v>17</v>
      </c>
      <c r="B171" t="n">
        <v>60</v>
      </c>
      <c r="C171" t="inlineStr">
        <is>
          <t xml:space="preserve">CONCLUIDO	</t>
        </is>
      </c>
      <c r="D171" t="n">
        <v>7.1083</v>
      </c>
      <c r="E171" t="n">
        <v>14.07</v>
      </c>
      <c r="F171" t="n">
        <v>11.78</v>
      </c>
      <c r="G171" t="n">
        <v>117.83</v>
      </c>
      <c r="H171" t="n">
        <v>2.16</v>
      </c>
      <c r="I171" t="n">
        <v>6</v>
      </c>
      <c r="J171" t="n">
        <v>147.53</v>
      </c>
      <c r="K171" t="n">
        <v>45</v>
      </c>
      <c r="L171" t="n">
        <v>18</v>
      </c>
      <c r="M171" t="n">
        <v>4</v>
      </c>
      <c r="N171" t="n">
        <v>24.53</v>
      </c>
      <c r="O171" t="n">
        <v>18429.27</v>
      </c>
      <c r="P171" t="n">
        <v>107.36</v>
      </c>
      <c r="Q171" t="n">
        <v>194.64</v>
      </c>
      <c r="R171" t="n">
        <v>25.42</v>
      </c>
      <c r="S171" t="n">
        <v>17.82</v>
      </c>
      <c r="T171" t="n">
        <v>1641.71</v>
      </c>
      <c r="U171" t="n">
        <v>0.7</v>
      </c>
      <c r="V171" t="n">
        <v>0.77</v>
      </c>
      <c r="W171" t="n">
        <v>1.14</v>
      </c>
      <c r="X171" t="n">
        <v>0.1</v>
      </c>
      <c r="Y171" t="n">
        <v>0.5</v>
      </c>
      <c r="Z171" t="n">
        <v>10</v>
      </c>
    </row>
    <row r="172">
      <c r="A172" t="n">
        <v>18</v>
      </c>
      <c r="B172" t="n">
        <v>60</v>
      </c>
      <c r="C172" t="inlineStr">
        <is>
          <t xml:space="preserve">CONCLUIDO	</t>
        </is>
      </c>
      <c r="D172" t="n">
        <v>7.1277</v>
      </c>
      <c r="E172" t="n">
        <v>14.03</v>
      </c>
      <c r="F172" t="n">
        <v>11.77</v>
      </c>
      <c r="G172" t="n">
        <v>141.24</v>
      </c>
      <c r="H172" t="n">
        <v>2.26</v>
      </c>
      <c r="I172" t="n">
        <v>5</v>
      </c>
      <c r="J172" t="n">
        <v>148.91</v>
      </c>
      <c r="K172" t="n">
        <v>45</v>
      </c>
      <c r="L172" t="n">
        <v>19</v>
      </c>
      <c r="M172" t="n">
        <v>3</v>
      </c>
      <c r="N172" t="n">
        <v>24.92</v>
      </c>
      <c r="O172" t="n">
        <v>18599.92</v>
      </c>
      <c r="P172" t="n">
        <v>105.37</v>
      </c>
      <c r="Q172" t="n">
        <v>194.63</v>
      </c>
      <c r="R172" t="n">
        <v>25.03</v>
      </c>
      <c r="S172" t="n">
        <v>17.82</v>
      </c>
      <c r="T172" t="n">
        <v>1451.82</v>
      </c>
      <c r="U172" t="n">
        <v>0.71</v>
      </c>
      <c r="V172" t="n">
        <v>0.77</v>
      </c>
      <c r="W172" t="n">
        <v>1.14</v>
      </c>
      <c r="X172" t="n">
        <v>0.08</v>
      </c>
      <c r="Y172" t="n">
        <v>0.5</v>
      </c>
      <c r="Z172" t="n">
        <v>10</v>
      </c>
    </row>
    <row r="173">
      <c r="A173" t="n">
        <v>19</v>
      </c>
      <c r="B173" t="n">
        <v>60</v>
      </c>
      <c r="C173" t="inlineStr">
        <is>
          <t xml:space="preserve">CONCLUIDO	</t>
        </is>
      </c>
      <c r="D173" t="n">
        <v>7.127</v>
      </c>
      <c r="E173" t="n">
        <v>14.03</v>
      </c>
      <c r="F173" t="n">
        <v>11.77</v>
      </c>
      <c r="G173" t="n">
        <v>141.25</v>
      </c>
      <c r="H173" t="n">
        <v>2.36</v>
      </c>
      <c r="I173" t="n">
        <v>5</v>
      </c>
      <c r="J173" t="n">
        <v>150.3</v>
      </c>
      <c r="K173" t="n">
        <v>45</v>
      </c>
      <c r="L173" t="n">
        <v>20</v>
      </c>
      <c r="M173" t="n">
        <v>3</v>
      </c>
      <c r="N173" t="n">
        <v>25.3</v>
      </c>
      <c r="O173" t="n">
        <v>18771.1</v>
      </c>
      <c r="P173" t="n">
        <v>106.11</v>
      </c>
      <c r="Q173" t="n">
        <v>194.63</v>
      </c>
      <c r="R173" t="n">
        <v>25.06</v>
      </c>
      <c r="S173" t="n">
        <v>17.82</v>
      </c>
      <c r="T173" t="n">
        <v>1466.54</v>
      </c>
      <c r="U173" t="n">
        <v>0.71</v>
      </c>
      <c r="V173" t="n">
        <v>0.77</v>
      </c>
      <c r="W173" t="n">
        <v>1.15</v>
      </c>
      <c r="X173" t="n">
        <v>0.08</v>
      </c>
      <c r="Y173" t="n">
        <v>0.5</v>
      </c>
      <c r="Z173" t="n">
        <v>10</v>
      </c>
    </row>
    <row r="174">
      <c r="A174" t="n">
        <v>20</v>
      </c>
      <c r="B174" t="n">
        <v>60</v>
      </c>
      <c r="C174" t="inlineStr">
        <is>
          <t xml:space="preserve">CONCLUIDO	</t>
        </is>
      </c>
      <c r="D174" t="n">
        <v>7.1259</v>
      </c>
      <c r="E174" t="n">
        <v>14.03</v>
      </c>
      <c r="F174" t="n">
        <v>11.77</v>
      </c>
      <c r="G174" t="n">
        <v>141.28</v>
      </c>
      <c r="H174" t="n">
        <v>2.45</v>
      </c>
      <c r="I174" t="n">
        <v>5</v>
      </c>
      <c r="J174" t="n">
        <v>151.69</v>
      </c>
      <c r="K174" t="n">
        <v>45</v>
      </c>
      <c r="L174" t="n">
        <v>21</v>
      </c>
      <c r="M174" t="n">
        <v>2</v>
      </c>
      <c r="N174" t="n">
        <v>25.7</v>
      </c>
      <c r="O174" t="n">
        <v>18942.82</v>
      </c>
      <c r="P174" t="n">
        <v>105.87</v>
      </c>
      <c r="Q174" t="n">
        <v>194.63</v>
      </c>
      <c r="R174" t="n">
        <v>25.02</v>
      </c>
      <c r="S174" t="n">
        <v>17.82</v>
      </c>
      <c r="T174" t="n">
        <v>1450.15</v>
      </c>
      <c r="U174" t="n">
        <v>0.71</v>
      </c>
      <c r="V174" t="n">
        <v>0.77</v>
      </c>
      <c r="W174" t="n">
        <v>1.15</v>
      </c>
      <c r="X174" t="n">
        <v>0.09</v>
      </c>
      <c r="Y174" t="n">
        <v>0.5</v>
      </c>
      <c r="Z174" t="n">
        <v>10</v>
      </c>
    </row>
    <row r="175">
      <c r="A175" t="n">
        <v>21</v>
      </c>
      <c r="B175" t="n">
        <v>60</v>
      </c>
      <c r="C175" t="inlineStr">
        <is>
          <t xml:space="preserve">CONCLUIDO	</t>
        </is>
      </c>
      <c r="D175" t="n">
        <v>7.1289</v>
      </c>
      <c r="E175" t="n">
        <v>14.03</v>
      </c>
      <c r="F175" t="n">
        <v>11.77</v>
      </c>
      <c r="G175" t="n">
        <v>141.21</v>
      </c>
      <c r="H175" t="n">
        <v>2.54</v>
      </c>
      <c r="I175" t="n">
        <v>5</v>
      </c>
      <c r="J175" t="n">
        <v>153.09</v>
      </c>
      <c r="K175" t="n">
        <v>45</v>
      </c>
      <c r="L175" t="n">
        <v>22</v>
      </c>
      <c r="M175" t="n">
        <v>2</v>
      </c>
      <c r="N175" t="n">
        <v>26.09</v>
      </c>
      <c r="O175" t="n">
        <v>19115.09</v>
      </c>
      <c r="P175" t="n">
        <v>105.11</v>
      </c>
      <c r="Q175" t="n">
        <v>194.63</v>
      </c>
      <c r="R175" t="n">
        <v>24.85</v>
      </c>
      <c r="S175" t="n">
        <v>17.82</v>
      </c>
      <c r="T175" t="n">
        <v>1364.44</v>
      </c>
      <c r="U175" t="n">
        <v>0.72</v>
      </c>
      <c r="V175" t="n">
        <v>0.77</v>
      </c>
      <c r="W175" t="n">
        <v>1.15</v>
      </c>
      <c r="X175" t="n">
        <v>0.08</v>
      </c>
      <c r="Y175" t="n">
        <v>0.5</v>
      </c>
      <c r="Z175" t="n">
        <v>10</v>
      </c>
    </row>
    <row r="176">
      <c r="A176" t="n">
        <v>22</v>
      </c>
      <c r="B176" t="n">
        <v>60</v>
      </c>
      <c r="C176" t="inlineStr">
        <is>
          <t xml:space="preserve">CONCLUIDO	</t>
        </is>
      </c>
      <c r="D176" t="n">
        <v>7.1279</v>
      </c>
      <c r="E176" t="n">
        <v>14.03</v>
      </c>
      <c r="F176" t="n">
        <v>11.77</v>
      </c>
      <c r="G176" t="n">
        <v>141.23</v>
      </c>
      <c r="H176" t="n">
        <v>2.64</v>
      </c>
      <c r="I176" t="n">
        <v>5</v>
      </c>
      <c r="J176" t="n">
        <v>154.49</v>
      </c>
      <c r="K176" t="n">
        <v>45</v>
      </c>
      <c r="L176" t="n">
        <v>23</v>
      </c>
      <c r="M176" t="n">
        <v>1</v>
      </c>
      <c r="N176" t="n">
        <v>26.49</v>
      </c>
      <c r="O176" t="n">
        <v>19287.9</v>
      </c>
      <c r="P176" t="n">
        <v>104.81</v>
      </c>
      <c r="Q176" t="n">
        <v>194.63</v>
      </c>
      <c r="R176" t="n">
        <v>24.87</v>
      </c>
      <c r="S176" t="n">
        <v>17.82</v>
      </c>
      <c r="T176" t="n">
        <v>1373.93</v>
      </c>
      <c r="U176" t="n">
        <v>0.72</v>
      </c>
      <c r="V176" t="n">
        <v>0.77</v>
      </c>
      <c r="W176" t="n">
        <v>1.15</v>
      </c>
      <c r="X176" t="n">
        <v>0.08</v>
      </c>
      <c r="Y176" t="n">
        <v>0.5</v>
      </c>
      <c r="Z176" t="n">
        <v>10</v>
      </c>
    </row>
    <row r="177">
      <c r="A177" t="n">
        <v>23</v>
      </c>
      <c r="B177" t="n">
        <v>60</v>
      </c>
      <c r="C177" t="inlineStr">
        <is>
          <t xml:space="preserve">CONCLUIDO	</t>
        </is>
      </c>
      <c r="D177" t="n">
        <v>7.1274</v>
      </c>
      <c r="E177" t="n">
        <v>14.03</v>
      </c>
      <c r="F177" t="n">
        <v>11.77</v>
      </c>
      <c r="G177" t="n">
        <v>141.24</v>
      </c>
      <c r="H177" t="n">
        <v>2.73</v>
      </c>
      <c r="I177" t="n">
        <v>5</v>
      </c>
      <c r="J177" t="n">
        <v>155.9</v>
      </c>
      <c r="K177" t="n">
        <v>45</v>
      </c>
      <c r="L177" t="n">
        <v>24</v>
      </c>
      <c r="M177" t="n">
        <v>0</v>
      </c>
      <c r="N177" t="n">
        <v>26.9</v>
      </c>
      <c r="O177" t="n">
        <v>19461.27</v>
      </c>
      <c r="P177" t="n">
        <v>105.64</v>
      </c>
      <c r="Q177" t="n">
        <v>194.63</v>
      </c>
      <c r="R177" t="n">
        <v>24.88</v>
      </c>
      <c r="S177" t="n">
        <v>17.82</v>
      </c>
      <c r="T177" t="n">
        <v>1376.59</v>
      </c>
      <c r="U177" t="n">
        <v>0.72</v>
      </c>
      <c r="V177" t="n">
        <v>0.77</v>
      </c>
      <c r="W177" t="n">
        <v>1.15</v>
      </c>
      <c r="X177" t="n">
        <v>0.08</v>
      </c>
      <c r="Y177" t="n">
        <v>0.5</v>
      </c>
      <c r="Z177" t="n">
        <v>10</v>
      </c>
    </row>
    <row r="178">
      <c r="A178" t="n">
        <v>0</v>
      </c>
      <c r="B178" t="n">
        <v>80</v>
      </c>
      <c r="C178" t="inlineStr">
        <is>
          <t xml:space="preserve">CONCLUIDO	</t>
        </is>
      </c>
      <c r="D178" t="n">
        <v>4.8342</v>
      </c>
      <c r="E178" t="n">
        <v>20.69</v>
      </c>
      <c r="F178" t="n">
        <v>14.27</v>
      </c>
      <c r="G178" t="n">
        <v>6.74</v>
      </c>
      <c r="H178" t="n">
        <v>0.11</v>
      </c>
      <c r="I178" t="n">
        <v>127</v>
      </c>
      <c r="J178" t="n">
        <v>159.12</v>
      </c>
      <c r="K178" t="n">
        <v>50.28</v>
      </c>
      <c r="L178" t="n">
        <v>1</v>
      </c>
      <c r="M178" t="n">
        <v>125</v>
      </c>
      <c r="N178" t="n">
        <v>27.84</v>
      </c>
      <c r="O178" t="n">
        <v>19859.16</v>
      </c>
      <c r="P178" t="n">
        <v>174.95</v>
      </c>
      <c r="Q178" t="n">
        <v>194.67</v>
      </c>
      <c r="R178" t="n">
        <v>102.72</v>
      </c>
      <c r="S178" t="n">
        <v>17.82</v>
      </c>
      <c r="T178" t="n">
        <v>39686.23</v>
      </c>
      <c r="U178" t="n">
        <v>0.17</v>
      </c>
      <c r="V178" t="n">
        <v>0.64</v>
      </c>
      <c r="W178" t="n">
        <v>1.35</v>
      </c>
      <c r="X178" t="n">
        <v>2.58</v>
      </c>
      <c r="Y178" t="n">
        <v>0.5</v>
      </c>
      <c r="Z178" t="n">
        <v>10</v>
      </c>
    </row>
    <row r="179">
      <c r="A179" t="n">
        <v>1</v>
      </c>
      <c r="B179" t="n">
        <v>80</v>
      </c>
      <c r="C179" t="inlineStr">
        <is>
          <t xml:space="preserve">CONCLUIDO	</t>
        </is>
      </c>
      <c r="D179" t="n">
        <v>5.8918</v>
      </c>
      <c r="E179" t="n">
        <v>16.97</v>
      </c>
      <c r="F179" t="n">
        <v>12.81</v>
      </c>
      <c r="G179" t="n">
        <v>13.49</v>
      </c>
      <c r="H179" t="n">
        <v>0.22</v>
      </c>
      <c r="I179" t="n">
        <v>57</v>
      </c>
      <c r="J179" t="n">
        <v>160.54</v>
      </c>
      <c r="K179" t="n">
        <v>50.28</v>
      </c>
      <c r="L179" t="n">
        <v>2</v>
      </c>
      <c r="M179" t="n">
        <v>55</v>
      </c>
      <c r="N179" t="n">
        <v>28.26</v>
      </c>
      <c r="O179" t="n">
        <v>20034.4</v>
      </c>
      <c r="P179" t="n">
        <v>156.36</v>
      </c>
      <c r="Q179" t="n">
        <v>194.64</v>
      </c>
      <c r="R179" t="n">
        <v>57.51</v>
      </c>
      <c r="S179" t="n">
        <v>17.82</v>
      </c>
      <c r="T179" t="n">
        <v>17432.42</v>
      </c>
      <c r="U179" t="n">
        <v>0.31</v>
      </c>
      <c r="V179" t="n">
        <v>0.71</v>
      </c>
      <c r="W179" t="n">
        <v>1.22</v>
      </c>
      <c r="X179" t="n">
        <v>1.12</v>
      </c>
      <c r="Y179" t="n">
        <v>0.5</v>
      </c>
      <c r="Z179" t="n">
        <v>10</v>
      </c>
    </row>
    <row r="180">
      <c r="A180" t="n">
        <v>2</v>
      </c>
      <c r="B180" t="n">
        <v>80</v>
      </c>
      <c r="C180" t="inlineStr">
        <is>
          <t xml:space="preserve">CONCLUIDO	</t>
        </is>
      </c>
      <c r="D180" t="n">
        <v>6.28</v>
      </c>
      <c r="E180" t="n">
        <v>15.92</v>
      </c>
      <c r="F180" t="n">
        <v>12.41</v>
      </c>
      <c r="G180" t="n">
        <v>20.12</v>
      </c>
      <c r="H180" t="n">
        <v>0.33</v>
      </c>
      <c r="I180" t="n">
        <v>37</v>
      </c>
      <c r="J180" t="n">
        <v>161.97</v>
      </c>
      <c r="K180" t="n">
        <v>50.28</v>
      </c>
      <c r="L180" t="n">
        <v>3</v>
      </c>
      <c r="M180" t="n">
        <v>35</v>
      </c>
      <c r="N180" t="n">
        <v>28.69</v>
      </c>
      <c r="O180" t="n">
        <v>20210.21</v>
      </c>
      <c r="P180" t="n">
        <v>150.78</v>
      </c>
      <c r="Q180" t="n">
        <v>194.65</v>
      </c>
      <c r="R180" t="n">
        <v>44.64</v>
      </c>
      <c r="S180" t="n">
        <v>17.82</v>
      </c>
      <c r="T180" t="n">
        <v>11097.66</v>
      </c>
      <c r="U180" t="n">
        <v>0.4</v>
      </c>
      <c r="V180" t="n">
        <v>0.73</v>
      </c>
      <c r="W180" t="n">
        <v>1.2</v>
      </c>
      <c r="X180" t="n">
        <v>0.72</v>
      </c>
      <c r="Y180" t="n">
        <v>0.5</v>
      </c>
      <c r="Z180" t="n">
        <v>10</v>
      </c>
    </row>
    <row r="181">
      <c r="A181" t="n">
        <v>3</v>
      </c>
      <c r="B181" t="n">
        <v>80</v>
      </c>
      <c r="C181" t="inlineStr">
        <is>
          <t xml:space="preserve">CONCLUIDO	</t>
        </is>
      </c>
      <c r="D181" t="n">
        <v>6.4716</v>
      </c>
      <c r="E181" t="n">
        <v>15.45</v>
      </c>
      <c r="F181" t="n">
        <v>12.23</v>
      </c>
      <c r="G181" t="n">
        <v>26.2</v>
      </c>
      <c r="H181" t="n">
        <v>0.43</v>
      </c>
      <c r="I181" t="n">
        <v>28</v>
      </c>
      <c r="J181" t="n">
        <v>163.4</v>
      </c>
      <c r="K181" t="n">
        <v>50.28</v>
      </c>
      <c r="L181" t="n">
        <v>4</v>
      </c>
      <c r="M181" t="n">
        <v>26</v>
      </c>
      <c r="N181" t="n">
        <v>29.12</v>
      </c>
      <c r="O181" t="n">
        <v>20386.62</v>
      </c>
      <c r="P181" t="n">
        <v>147.96</v>
      </c>
      <c r="Q181" t="n">
        <v>194.64</v>
      </c>
      <c r="R181" t="n">
        <v>39.14</v>
      </c>
      <c r="S181" t="n">
        <v>17.82</v>
      </c>
      <c r="T181" t="n">
        <v>8391.059999999999</v>
      </c>
      <c r="U181" t="n">
        <v>0.46</v>
      </c>
      <c r="V181" t="n">
        <v>0.74</v>
      </c>
      <c r="W181" t="n">
        <v>1.18</v>
      </c>
      <c r="X181" t="n">
        <v>0.54</v>
      </c>
      <c r="Y181" t="n">
        <v>0.5</v>
      </c>
      <c r="Z181" t="n">
        <v>10</v>
      </c>
    </row>
    <row r="182">
      <c r="A182" t="n">
        <v>4</v>
      </c>
      <c r="B182" t="n">
        <v>80</v>
      </c>
      <c r="C182" t="inlineStr">
        <is>
          <t xml:space="preserve">CONCLUIDO	</t>
        </is>
      </c>
      <c r="D182" t="n">
        <v>6.6039</v>
      </c>
      <c r="E182" t="n">
        <v>15.14</v>
      </c>
      <c r="F182" t="n">
        <v>12.11</v>
      </c>
      <c r="G182" t="n">
        <v>33.02</v>
      </c>
      <c r="H182" t="n">
        <v>0.54</v>
      </c>
      <c r="I182" t="n">
        <v>22</v>
      </c>
      <c r="J182" t="n">
        <v>164.83</v>
      </c>
      <c r="K182" t="n">
        <v>50.28</v>
      </c>
      <c r="L182" t="n">
        <v>5</v>
      </c>
      <c r="M182" t="n">
        <v>20</v>
      </c>
      <c r="N182" t="n">
        <v>29.55</v>
      </c>
      <c r="O182" t="n">
        <v>20563.61</v>
      </c>
      <c r="P182" t="n">
        <v>146</v>
      </c>
      <c r="Q182" t="n">
        <v>194.63</v>
      </c>
      <c r="R182" t="n">
        <v>35.38</v>
      </c>
      <c r="S182" t="n">
        <v>17.82</v>
      </c>
      <c r="T182" t="n">
        <v>6542.81</v>
      </c>
      <c r="U182" t="n">
        <v>0.5</v>
      </c>
      <c r="V182" t="n">
        <v>0.75</v>
      </c>
      <c r="W182" t="n">
        <v>1.18</v>
      </c>
      <c r="X182" t="n">
        <v>0.42</v>
      </c>
      <c r="Y182" t="n">
        <v>0.5</v>
      </c>
      <c r="Z182" t="n">
        <v>10</v>
      </c>
    </row>
    <row r="183">
      <c r="A183" t="n">
        <v>5</v>
      </c>
      <c r="B183" t="n">
        <v>80</v>
      </c>
      <c r="C183" t="inlineStr">
        <is>
          <t xml:space="preserve">CONCLUIDO	</t>
        </is>
      </c>
      <c r="D183" t="n">
        <v>6.6724</v>
      </c>
      <c r="E183" t="n">
        <v>14.99</v>
      </c>
      <c r="F183" t="n">
        <v>12.05</v>
      </c>
      <c r="G183" t="n">
        <v>38.05</v>
      </c>
      <c r="H183" t="n">
        <v>0.64</v>
      </c>
      <c r="I183" t="n">
        <v>19</v>
      </c>
      <c r="J183" t="n">
        <v>166.27</v>
      </c>
      <c r="K183" t="n">
        <v>50.28</v>
      </c>
      <c r="L183" t="n">
        <v>6</v>
      </c>
      <c r="M183" t="n">
        <v>17</v>
      </c>
      <c r="N183" t="n">
        <v>29.99</v>
      </c>
      <c r="O183" t="n">
        <v>20741.2</v>
      </c>
      <c r="P183" t="n">
        <v>144.68</v>
      </c>
      <c r="Q183" t="n">
        <v>194.65</v>
      </c>
      <c r="R183" t="n">
        <v>33.67</v>
      </c>
      <c r="S183" t="n">
        <v>17.82</v>
      </c>
      <c r="T183" t="n">
        <v>5701.33</v>
      </c>
      <c r="U183" t="n">
        <v>0.53</v>
      </c>
      <c r="V183" t="n">
        <v>0.75</v>
      </c>
      <c r="W183" t="n">
        <v>1.17</v>
      </c>
      <c r="X183" t="n">
        <v>0.36</v>
      </c>
      <c r="Y183" t="n">
        <v>0.5</v>
      </c>
      <c r="Z183" t="n">
        <v>10</v>
      </c>
    </row>
    <row r="184">
      <c r="A184" t="n">
        <v>6</v>
      </c>
      <c r="B184" t="n">
        <v>80</v>
      </c>
      <c r="C184" t="inlineStr">
        <is>
          <t xml:space="preserve">CONCLUIDO	</t>
        </is>
      </c>
      <c r="D184" t="n">
        <v>6.7455</v>
      </c>
      <c r="E184" t="n">
        <v>14.82</v>
      </c>
      <c r="F184" t="n">
        <v>11.98</v>
      </c>
      <c r="G184" t="n">
        <v>44.94</v>
      </c>
      <c r="H184" t="n">
        <v>0.74</v>
      </c>
      <c r="I184" t="n">
        <v>16</v>
      </c>
      <c r="J184" t="n">
        <v>167.72</v>
      </c>
      <c r="K184" t="n">
        <v>50.28</v>
      </c>
      <c r="L184" t="n">
        <v>7</v>
      </c>
      <c r="M184" t="n">
        <v>14</v>
      </c>
      <c r="N184" t="n">
        <v>30.44</v>
      </c>
      <c r="O184" t="n">
        <v>20919.39</v>
      </c>
      <c r="P184" t="n">
        <v>143.32</v>
      </c>
      <c r="Q184" t="n">
        <v>194.64</v>
      </c>
      <c r="R184" t="n">
        <v>31.66</v>
      </c>
      <c r="S184" t="n">
        <v>17.82</v>
      </c>
      <c r="T184" t="n">
        <v>4711.59</v>
      </c>
      <c r="U184" t="n">
        <v>0.5600000000000001</v>
      </c>
      <c r="V184" t="n">
        <v>0.76</v>
      </c>
      <c r="W184" t="n">
        <v>1.16</v>
      </c>
      <c r="X184" t="n">
        <v>0.3</v>
      </c>
      <c r="Y184" t="n">
        <v>0.5</v>
      </c>
      <c r="Z184" t="n">
        <v>10</v>
      </c>
    </row>
    <row r="185">
      <c r="A185" t="n">
        <v>7</v>
      </c>
      <c r="B185" t="n">
        <v>80</v>
      </c>
      <c r="C185" t="inlineStr">
        <is>
          <t xml:space="preserve">CONCLUIDO	</t>
        </is>
      </c>
      <c r="D185" t="n">
        <v>6.793</v>
      </c>
      <c r="E185" t="n">
        <v>14.72</v>
      </c>
      <c r="F185" t="n">
        <v>11.95</v>
      </c>
      <c r="G185" t="n">
        <v>51.2</v>
      </c>
      <c r="H185" t="n">
        <v>0.84</v>
      </c>
      <c r="I185" t="n">
        <v>14</v>
      </c>
      <c r="J185" t="n">
        <v>169.17</v>
      </c>
      <c r="K185" t="n">
        <v>50.28</v>
      </c>
      <c r="L185" t="n">
        <v>8</v>
      </c>
      <c r="M185" t="n">
        <v>12</v>
      </c>
      <c r="N185" t="n">
        <v>30.89</v>
      </c>
      <c r="O185" t="n">
        <v>21098.19</v>
      </c>
      <c r="P185" t="n">
        <v>142.23</v>
      </c>
      <c r="Q185" t="n">
        <v>194.64</v>
      </c>
      <c r="R185" t="n">
        <v>30.47</v>
      </c>
      <c r="S185" t="n">
        <v>17.82</v>
      </c>
      <c r="T185" t="n">
        <v>4127.25</v>
      </c>
      <c r="U185" t="n">
        <v>0.58</v>
      </c>
      <c r="V185" t="n">
        <v>0.76</v>
      </c>
      <c r="W185" t="n">
        <v>1.16</v>
      </c>
      <c r="X185" t="n">
        <v>0.26</v>
      </c>
      <c r="Y185" t="n">
        <v>0.5</v>
      </c>
      <c r="Z185" t="n">
        <v>10</v>
      </c>
    </row>
    <row r="186">
      <c r="A186" t="n">
        <v>8</v>
      </c>
      <c r="B186" t="n">
        <v>80</v>
      </c>
      <c r="C186" t="inlineStr">
        <is>
          <t xml:space="preserve">CONCLUIDO	</t>
        </is>
      </c>
      <c r="D186" t="n">
        <v>6.8155</v>
      </c>
      <c r="E186" t="n">
        <v>14.67</v>
      </c>
      <c r="F186" t="n">
        <v>11.93</v>
      </c>
      <c r="G186" t="n">
        <v>55.06</v>
      </c>
      <c r="H186" t="n">
        <v>0.9399999999999999</v>
      </c>
      <c r="I186" t="n">
        <v>13</v>
      </c>
      <c r="J186" t="n">
        <v>170.62</v>
      </c>
      <c r="K186" t="n">
        <v>50.28</v>
      </c>
      <c r="L186" t="n">
        <v>9</v>
      </c>
      <c r="M186" t="n">
        <v>11</v>
      </c>
      <c r="N186" t="n">
        <v>31.34</v>
      </c>
      <c r="O186" t="n">
        <v>21277.6</v>
      </c>
      <c r="P186" t="n">
        <v>141.58</v>
      </c>
      <c r="Q186" t="n">
        <v>194.64</v>
      </c>
      <c r="R186" t="n">
        <v>29.9</v>
      </c>
      <c r="S186" t="n">
        <v>17.82</v>
      </c>
      <c r="T186" t="n">
        <v>3845.44</v>
      </c>
      <c r="U186" t="n">
        <v>0.6</v>
      </c>
      <c r="V186" t="n">
        <v>0.76</v>
      </c>
      <c r="W186" t="n">
        <v>1.16</v>
      </c>
      <c r="X186" t="n">
        <v>0.24</v>
      </c>
      <c r="Y186" t="n">
        <v>0.5</v>
      </c>
      <c r="Z186" t="n">
        <v>10</v>
      </c>
    </row>
    <row r="187">
      <c r="A187" t="n">
        <v>9</v>
      </c>
      <c r="B187" t="n">
        <v>80</v>
      </c>
      <c r="C187" t="inlineStr">
        <is>
          <t xml:space="preserve">CONCLUIDO	</t>
        </is>
      </c>
      <c r="D187" t="n">
        <v>6.8442</v>
      </c>
      <c r="E187" t="n">
        <v>14.61</v>
      </c>
      <c r="F187" t="n">
        <v>11.9</v>
      </c>
      <c r="G187" t="n">
        <v>59.5</v>
      </c>
      <c r="H187" t="n">
        <v>1.03</v>
      </c>
      <c r="I187" t="n">
        <v>12</v>
      </c>
      <c r="J187" t="n">
        <v>172.08</v>
      </c>
      <c r="K187" t="n">
        <v>50.28</v>
      </c>
      <c r="L187" t="n">
        <v>10</v>
      </c>
      <c r="M187" t="n">
        <v>10</v>
      </c>
      <c r="N187" t="n">
        <v>31.8</v>
      </c>
      <c r="O187" t="n">
        <v>21457.64</v>
      </c>
      <c r="P187" t="n">
        <v>140.3</v>
      </c>
      <c r="Q187" t="n">
        <v>194.63</v>
      </c>
      <c r="R187" t="n">
        <v>28.98</v>
      </c>
      <c r="S187" t="n">
        <v>17.82</v>
      </c>
      <c r="T187" t="n">
        <v>3393.29</v>
      </c>
      <c r="U187" t="n">
        <v>0.61</v>
      </c>
      <c r="V187" t="n">
        <v>0.76</v>
      </c>
      <c r="W187" t="n">
        <v>1.16</v>
      </c>
      <c r="X187" t="n">
        <v>0.21</v>
      </c>
      <c r="Y187" t="n">
        <v>0.5</v>
      </c>
      <c r="Z187" t="n">
        <v>10</v>
      </c>
    </row>
    <row r="188">
      <c r="A188" t="n">
        <v>10</v>
      </c>
      <c r="B188" t="n">
        <v>80</v>
      </c>
      <c r="C188" t="inlineStr">
        <is>
          <t xml:space="preserve">CONCLUIDO	</t>
        </is>
      </c>
      <c r="D188" t="n">
        <v>6.8656</v>
      </c>
      <c r="E188" t="n">
        <v>14.57</v>
      </c>
      <c r="F188" t="n">
        <v>11.89</v>
      </c>
      <c r="G188" t="n">
        <v>64.83</v>
      </c>
      <c r="H188" t="n">
        <v>1.12</v>
      </c>
      <c r="I188" t="n">
        <v>11</v>
      </c>
      <c r="J188" t="n">
        <v>173.55</v>
      </c>
      <c r="K188" t="n">
        <v>50.28</v>
      </c>
      <c r="L188" t="n">
        <v>11</v>
      </c>
      <c r="M188" t="n">
        <v>9</v>
      </c>
      <c r="N188" t="n">
        <v>32.27</v>
      </c>
      <c r="O188" t="n">
        <v>21638.31</v>
      </c>
      <c r="P188" t="n">
        <v>139.53</v>
      </c>
      <c r="Q188" t="n">
        <v>194.65</v>
      </c>
      <c r="R188" t="n">
        <v>28.49</v>
      </c>
      <c r="S188" t="n">
        <v>17.82</v>
      </c>
      <c r="T188" t="n">
        <v>3150.96</v>
      </c>
      <c r="U188" t="n">
        <v>0.63</v>
      </c>
      <c r="V188" t="n">
        <v>0.76</v>
      </c>
      <c r="W188" t="n">
        <v>1.16</v>
      </c>
      <c r="X188" t="n">
        <v>0.2</v>
      </c>
      <c r="Y188" t="n">
        <v>0.5</v>
      </c>
      <c r="Z188" t="n">
        <v>10</v>
      </c>
    </row>
    <row r="189">
      <c r="A189" t="n">
        <v>11</v>
      </c>
      <c r="B189" t="n">
        <v>80</v>
      </c>
      <c r="C189" t="inlineStr">
        <is>
          <t xml:space="preserve">CONCLUIDO	</t>
        </is>
      </c>
      <c r="D189" t="n">
        <v>6.8963</v>
      </c>
      <c r="E189" t="n">
        <v>14.5</v>
      </c>
      <c r="F189" t="n">
        <v>11.85</v>
      </c>
      <c r="G189" t="n">
        <v>71.12</v>
      </c>
      <c r="H189" t="n">
        <v>1.22</v>
      </c>
      <c r="I189" t="n">
        <v>10</v>
      </c>
      <c r="J189" t="n">
        <v>175.02</v>
      </c>
      <c r="K189" t="n">
        <v>50.28</v>
      </c>
      <c r="L189" t="n">
        <v>12</v>
      </c>
      <c r="M189" t="n">
        <v>8</v>
      </c>
      <c r="N189" t="n">
        <v>32.74</v>
      </c>
      <c r="O189" t="n">
        <v>21819.6</v>
      </c>
      <c r="P189" t="n">
        <v>139.07</v>
      </c>
      <c r="Q189" t="n">
        <v>194.64</v>
      </c>
      <c r="R189" t="n">
        <v>27.59</v>
      </c>
      <c r="S189" t="n">
        <v>17.82</v>
      </c>
      <c r="T189" t="n">
        <v>2709.14</v>
      </c>
      <c r="U189" t="n">
        <v>0.65</v>
      </c>
      <c r="V189" t="n">
        <v>0.77</v>
      </c>
      <c r="W189" t="n">
        <v>1.15</v>
      </c>
      <c r="X189" t="n">
        <v>0.17</v>
      </c>
      <c r="Y189" t="n">
        <v>0.5</v>
      </c>
      <c r="Z189" t="n">
        <v>10</v>
      </c>
    </row>
    <row r="190">
      <c r="A190" t="n">
        <v>12</v>
      </c>
      <c r="B190" t="n">
        <v>80</v>
      </c>
      <c r="C190" t="inlineStr">
        <is>
          <t xml:space="preserve">CONCLUIDO	</t>
        </is>
      </c>
      <c r="D190" t="n">
        <v>6.9126</v>
      </c>
      <c r="E190" t="n">
        <v>14.47</v>
      </c>
      <c r="F190" t="n">
        <v>11.85</v>
      </c>
      <c r="G190" t="n">
        <v>79.01000000000001</v>
      </c>
      <c r="H190" t="n">
        <v>1.31</v>
      </c>
      <c r="I190" t="n">
        <v>9</v>
      </c>
      <c r="J190" t="n">
        <v>176.49</v>
      </c>
      <c r="K190" t="n">
        <v>50.28</v>
      </c>
      <c r="L190" t="n">
        <v>13</v>
      </c>
      <c r="M190" t="n">
        <v>7</v>
      </c>
      <c r="N190" t="n">
        <v>33.21</v>
      </c>
      <c r="O190" t="n">
        <v>22001.54</v>
      </c>
      <c r="P190" t="n">
        <v>138.8</v>
      </c>
      <c r="Q190" t="n">
        <v>194.66</v>
      </c>
      <c r="R190" t="n">
        <v>27.46</v>
      </c>
      <c r="S190" t="n">
        <v>17.82</v>
      </c>
      <c r="T190" t="n">
        <v>2649.03</v>
      </c>
      <c r="U190" t="n">
        <v>0.65</v>
      </c>
      <c r="V190" t="n">
        <v>0.77</v>
      </c>
      <c r="W190" t="n">
        <v>1.15</v>
      </c>
      <c r="X190" t="n">
        <v>0.17</v>
      </c>
      <c r="Y190" t="n">
        <v>0.5</v>
      </c>
      <c r="Z190" t="n">
        <v>10</v>
      </c>
    </row>
    <row r="191">
      <c r="A191" t="n">
        <v>13</v>
      </c>
      <c r="B191" t="n">
        <v>80</v>
      </c>
      <c r="C191" t="inlineStr">
        <is>
          <t xml:space="preserve">CONCLUIDO	</t>
        </is>
      </c>
      <c r="D191" t="n">
        <v>6.914</v>
      </c>
      <c r="E191" t="n">
        <v>14.46</v>
      </c>
      <c r="F191" t="n">
        <v>11.85</v>
      </c>
      <c r="G191" t="n">
        <v>78.98999999999999</v>
      </c>
      <c r="H191" t="n">
        <v>1.4</v>
      </c>
      <c r="I191" t="n">
        <v>9</v>
      </c>
      <c r="J191" t="n">
        <v>177.97</v>
      </c>
      <c r="K191" t="n">
        <v>50.28</v>
      </c>
      <c r="L191" t="n">
        <v>14</v>
      </c>
      <c r="M191" t="n">
        <v>7</v>
      </c>
      <c r="N191" t="n">
        <v>33.69</v>
      </c>
      <c r="O191" t="n">
        <v>22184.13</v>
      </c>
      <c r="P191" t="n">
        <v>137.42</v>
      </c>
      <c r="Q191" t="n">
        <v>194.63</v>
      </c>
      <c r="R191" t="n">
        <v>27.44</v>
      </c>
      <c r="S191" t="n">
        <v>17.82</v>
      </c>
      <c r="T191" t="n">
        <v>2637.03</v>
      </c>
      <c r="U191" t="n">
        <v>0.65</v>
      </c>
      <c r="V191" t="n">
        <v>0.77</v>
      </c>
      <c r="W191" t="n">
        <v>1.15</v>
      </c>
      <c r="X191" t="n">
        <v>0.16</v>
      </c>
      <c r="Y191" t="n">
        <v>0.5</v>
      </c>
      <c r="Z191" t="n">
        <v>10</v>
      </c>
    </row>
    <row r="192">
      <c r="A192" t="n">
        <v>14</v>
      </c>
      <c r="B192" t="n">
        <v>80</v>
      </c>
      <c r="C192" t="inlineStr">
        <is>
          <t xml:space="preserve">CONCLUIDO	</t>
        </is>
      </c>
      <c r="D192" t="n">
        <v>6.9398</v>
      </c>
      <c r="E192" t="n">
        <v>14.41</v>
      </c>
      <c r="F192" t="n">
        <v>11.83</v>
      </c>
      <c r="G192" t="n">
        <v>88.70999999999999</v>
      </c>
      <c r="H192" t="n">
        <v>1.48</v>
      </c>
      <c r="I192" t="n">
        <v>8</v>
      </c>
      <c r="J192" t="n">
        <v>179.46</v>
      </c>
      <c r="K192" t="n">
        <v>50.28</v>
      </c>
      <c r="L192" t="n">
        <v>15</v>
      </c>
      <c r="M192" t="n">
        <v>6</v>
      </c>
      <c r="N192" t="n">
        <v>34.18</v>
      </c>
      <c r="O192" t="n">
        <v>22367.38</v>
      </c>
      <c r="P192" t="n">
        <v>136.52</v>
      </c>
      <c r="Q192" t="n">
        <v>194.63</v>
      </c>
      <c r="R192" t="n">
        <v>26.82</v>
      </c>
      <c r="S192" t="n">
        <v>17.82</v>
      </c>
      <c r="T192" t="n">
        <v>2331.56</v>
      </c>
      <c r="U192" t="n">
        <v>0.66</v>
      </c>
      <c r="V192" t="n">
        <v>0.77</v>
      </c>
      <c r="W192" t="n">
        <v>1.15</v>
      </c>
      <c r="X192" t="n">
        <v>0.14</v>
      </c>
      <c r="Y192" t="n">
        <v>0.5</v>
      </c>
      <c r="Z192" t="n">
        <v>10</v>
      </c>
    </row>
    <row r="193">
      <c r="A193" t="n">
        <v>15</v>
      </c>
      <c r="B193" t="n">
        <v>80</v>
      </c>
      <c r="C193" t="inlineStr">
        <is>
          <t xml:space="preserve">CONCLUIDO	</t>
        </is>
      </c>
      <c r="D193" t="n">
        <v>6.9428</v>
      </c>
      <c r="E193" t="n">
        <v>14.4</v>
      </c>
      <c r="F193" t="n">
        <v>11.82</v>
      </c>
      <c r="G193" t="n">
        <v>88.66</v>
      </c>
      <c r="H193" t="n">
        <v>1.57</v>
      </c>
      <c r="I193" t="n">
        <v>8</v>
      </c>
      <c r="J193" t="n">
        <v>180.95</v>
      </c>
      <c r="K193" t="n">
        <v>50.28</v>
      </c>
      <c r="L193" t="n">
        <v>16</v>
      </c>
      <c r="M193" t="n">
        <v>6</v>
      </c>
      <c r="N193" t="n">
        <v>34.67</v>
      </c>
      <c r="O193" t="n">
        <v>22551.28</v>
      </c>
      <c r="P193" t="n">
        <v>135.69</v>
      </c>
      <c r="Q193" t="n">
        <v>194.64</v>
      </c>
      <c r="R193" t="n">
        <v>26.61</v>
      </c>
      <c r="S193" t="n">
        <v>17.82</v>
      </c>
      <c r="T193" t="n">
        <v>2227.11</v>
      </c>
      <c r="U193" t="n">
        <v>0.67</v>
      </c>
      <c r="V193" t="n">
        <v>0.77</v>
      </c>
      <c r="W193" t="n">
        <v>1.15</v>
      </c>
      <c r="X193" t="n">
        <v>0.13</v>
      </c>
      <c r="Y193" t="n">
        <v>0.5</v>
      </c>
      <c r="Z193" t="n">
        <v>10</v>
      </c>
    </row>
    <row r="194">
      <c r="A194" t="n">
        <v>16</v>
      </c>
      <c r="B194" t="n">
        <v>80</v>
      </c>
      <c r="C194" t="inlineStr">
        <is>
          <t xml:space="preserve">CONCLUIDO	</t>
        </is>
      </c>
      <c r="D194" t="n">
        <v>6.9686</v>
      </c>
      <c r="E194" t="n">
        <v>14.35</v>
      </c>
      <c r="F194" t="n">
        <v>11.8</v>
      </c>
      <c r="G194" t="n">
        <v>101.14</v>
      </c>
      <c r="H194" t="n">
        <v>1.65</v>
      </c>
      <c r="I194" t="n">
        <v>7</v>
      </c>
      <c r="J194" t="n">
        <v>182.45</v>
      </c>
      <c r="K194" t="n">
        <v>50.28</v>
      </c>
      <c r="L194" t="n">
        <v>17</v>
      </c>
      <c r="M194" t="n">
        <v>5</v>
      </c>
      <c r="N194" t="n">
        <v>35.17</v>
      </c>
      <c r="O194" t="n">
        <v>22735.98</v>
      </c>
      <c r="P194" t="n">
        <v>136.03</v>
      </c>
      <c r="Q194" t="n">
        <v>194.63</v>
      </c>
      <c r="R194" t="n">
        <v>25.85</v>
      </c>
      <c r="S194" t="n">
        <v>17.82</v>
      </c>
      <c r="T194" t="n">
        <v>1852.74</v>
      </c>
      <c r="U194" t="n">
        <v>0.6899999999999999</v>
      </c>
      <c r="V194" t="n">
        <v>0.77</v>
      </c>
      <c r="W194" t="n">
        <v>1.15</v>
      </c>
      <c r="X194" t="n">
        <v>0.11</v>
      </c>
      <c r="Y194" t="n">
        <v>0.5</v>
      </c>
      <c r="Z194" t="n">
        <v>10</v>
      </c>
    </row>
    <row r="195">
      <c r="A195" t="n">
        <v>17</v>
      </c>
      <c r="B195" t="n">
        <v>80</v>
      </c>
      <c r="C195" t="inlineStr">
        <is>
          <t xml:space="preserve">CONCLUIDO	</t>
        </is>
      </c>
      <c r="D195" t="n">
        <v>6.9653</v>
      </c>
      <c r="E195" t="n">
        <v>14.36</v>
      </c>
      <c r="F195" t="n">
        <v>11.81</v>
      </c>
      <c r="G195" t="n">
        <v>101.2</v>
      </c>
      <c r="H195" t="n">
        <v>1.74</v>
      </c>
      <c r="I195" t="n">
        <v>7</v>
      </c>
      <c r="J195" t="n">
        <v>183.95</v>
      </c>
      <c r="K195" t="n">
        <v>50.28</v>
      </c>
      <c r="L195" t="n">
        <v>18</v>
      </c>
      <c r="M195" t="n">
        <v>5</v>
      </c>
      <c r="N195" t="n">
        <v>35.67</v>
      </c>
      <c r="O195" t="n">
        <v>22921.24</v>
      </c>
      <c r="P195" t="n">
        <v>135.25</v>
      </c>
      <c r="Q195" t="n">
        <v>194.63</v>
      </c>
      <c r="R195" t="n">
        <v>26.22</v>
      </c>
      <c r="S195" t="n">
        <v>17.82</v>
      </c>
      <c r="T195" t="n">
        <v>2039.62</v>
      </c>
      <c r="U195" t="n">
        <v>0.68</v>
      </c>
      <c r="V195" t="n">
        <v>0.77</v>
      </c>
      <c r="W195" t="n">
        <v>1.15</v>
      </c>
      <c r="X195" t="n">
        <v>0.12</v>
      </c>
      <c r="Y195" t="n">
        <v>0.5</v>
      </c>
      <c r="Z195" t="n">
        <v>10</v>
      </c>
    </row>
    <row r="196">
      <c r="A196" t="n">
        <v>18</v>
      </c>
      <c r="B196" t="n">
        <v>80</v>
      </c>
      <c r="C196" t="inlineStr">
        <is>
          <t xml:space="preserve">CONCLUIDO	</t>
        </is>
      </c>
      <c r="D196" t="n">
        <v>6.9684</v>
      </c>
      <c r="E196" t="n">
        <v>14.35</v>
      </c>
      <c r="F196" t="n">
        <v>11.8</v>
      </c>
      <c r="G196" t="n">
        <v>101.15</v>
      </c>
      <c r="H196" t="n">
        <v>1.82</v>
      </c>
      <c r="I196" t="n">
        <v>7</v>
      </c>
      <c r="J196" t="n">
        <v>185.46</v>
      </c>
      <c r="K196" t="n">
        <v>50.28</v>
      </c>
      <c r="L196" t="n">
        <v>19</v>
      </c>
      <c r="M196" t="n">
        <v>5</v>
      </c>
      <c r="N196" t="n">
        <v>36.18</v>
      </c>
      <c r="O196" t="n">
        <v>23107.19</v>
      </c>
      <c r="P196" t="n">
        <v>133.84</v>
      </c>
      <c r="Q196" t="n">
        <v>194.64</v>
      </c>
      <c r="R196" t="n">
        <v>26</v>
      </c>
      <c r="S196" t="n">
        <v>17.82</v>
      </c>
      <c r="T196" t="n">
        <v>1926.05</v>
      </c>
      <c r="U196" t="n">
        <v>0.6899999999999999</v>
      </c>
      <c r="V196" t="n">
        <v>0.77</v>
      </c>
      <c r="W196" t="n">
        <v>1.15</v>
      </c>
      <c r="X196" t="n">
        <v>0.11</v>
      </c>
      <c r="Y196" t="n">
        <v>0.5</v>
      </c>
      <c r="Z196" t="n">
        <v>10</v>
      </c>
    </row>
    <row r="197">
      <c r="A197" t="n">
        <v>19</v>
      </c>
      <c r="B197" t="n">
        <v>80</v>
      </c>
      <c r="C197" t="inlineStr">
        <is>
          <t xml:space="preserve">CONCLUIDO	</t>
        </is>
      </c>
      <c r="D197" t="n">
        <v>6.993</v>
      </c>
      <c r="E197" t="n">
        <v>14.3</v>
      </c>
      <c r="F197" t="n">
        <v>11.78</v>
      </c>
      <c r="G197" t="n">
        <v>117.82</v>
      </c>
      <c r="H197" t="n">
        <v>1.9</v>
      </c>
      <c r="I197" t="n">
        <v>6</v>
      </c>
      <c r="J197" t="n">
        <v>186.97</v>
      </c>
      <c r="K197" t="n">
        <v>50.28</v>
      </c>
      <c r="L197" t="n">
        <v>20</v>
      </c>
      <c r="M197" t="n">
        <v>4</v>
      </c>
      <c r="N197" t="n">
        <v>36.69</v>
      </c>
      <c r="O197" t="n">
        <v>23293.82</v>
      </c>
      <c r="P197" t="n">
        <v>133.68</v>
      </c>
      <c r="Q197" t="n">
        <v>194.63</v>
      </c>
      <c r="R197" t="n">
        <v>25.33</v>
      </c>
      <c r="S197" t="n">
        <v>17.82</v>
      </c>
      <c r="T197" t="n">
        <v>1596.12</v>
      </c>
      <c r="U197" t="n">
        <v>0.7</v>
      </c>
      <c r="V197" t="n">
        <v>0.77</v>
      </c>
      <c r="W197" t="n">
        <v>1.15</v>
      </c>
      <c r="X197" t="n">
        <v>0.1</v>
      </c>
      <c r="Y197" t="n">
        <v>0.5</v>
      </c>
      <c r="Z197" t="n">
        <v>10</v>
      </c>
    </row>
    <row r="198">
      <c r="A198" t="n">
        <v>20</v>
      </c>
      <c r="B198" t="n">
        <v>80</v>
      </c>
      <c r="C198" t="inlineStr">
        <is>
          <t xml:space="preserve">CONCLUIDO	</t>
        </is>
      </c>
      <c r="D198" t="n">
        <v>6.9959</v>
      </c>
      <c r="E198" t="n">
        <v>14.29</v>
      </c>
      <c r="F198" t="n">
        <v>11.78</v>
      </c>
      <c r="G198" t="n">
        <v>117.76</v>
      </c>
      <c r="H198" t="n">
        <v>1.98</v>
      </c>
      <c r="I198" t="n">
        <v>6</v>
      </c>
      <c r="J198" t="n">
        <v>188.49</v>
      </c>
      <c r="K198" t="n">
        <v>50.28</v>
      </c>
      <c r="L198" t="n">
        <v>21</v>
      </c>
      <c r="M198" t="n">
        <v>4</v>
      </c>
      <c r="N198" t="n">
        <v>37.21</v>
      </c>
      <c r="O198" t="n">
        <v>23481.16</v>
      </c>
      <c r="P198" t="n">
        <v>133.47</v>
      </c>
      <c r="Q198" t="n">
        <v>194.63</v>
      </c>
      <c r="R198" t="n">
        <v>25.19</v>
      </c>
      <c r="S198" t="n">
        <v>17.82</v>
      </c>
      <c r="T198" t="n">
        <v>1529.08</v>
      </c>
      <c r="U198" t="n">
        <v>0.71</v>
      </c>
      <c r="V198" t="n">
        <v>0.77</v>
      </c>
      <c r="W198" t="n">
        <v>1.14</v>
      </c>
      <c r="X198" t="n">
        <v>0.09</v>
      </c>
      <c r="Y198" t="n">
        <v>0.5</v>
      </c>
      <c r="Z198" t="n">
        <v>10</v>
      </c>
    </row>
    <row r="199">
      <c r="A199" t="n">
        <v>21</v>
      </c>
      <c r="B199" t="n">
        <v>80</v>
      </c>
      <c r="C199" t="inlineStr">
        <is>
          <t xml:space="preserve">CONCLUIDO	</t>
        </is>
      </c>
      <c r="D199" t="n">
        <v>6.9925</v>
      </c>
      <c r="E199" t="n">
        <v>14.3</v>
      </c>
      <c r="F199" t="n">
        <v>11.78</v>
      </c>
      <c r="G199" t="n">
        <v>117.83</v>
      </c>
      <c r="H199" t="n">
        <v>2.05</v>
      </c>
      <c r="I199" t="n">
        <v>6</v>
      </c>
      <c r="J199" t="n">
        <v>190.01</v>
      </c>
      <c r="K199" t="n">
        <v>50.28</v>
      </c>
      <c r="L199" t="n">
        <v>22</v>
      </c>
      <c r="M199" t="n">
        <v>4</v>
      </c>
      <c r="N199" t="n">
        <v>37.74</v>
      </c>
      <c r="O199" t="n">
        <v>23669.2</v>
      </c>
      <c r="P199" t="n">
        <v>132.76</v>
      </c>
      <c r="Q199" t="n">
        <v>194.63</v>
      </c>
      <c r="R199" t="n">
        <v>25.46</v>
      </c>
      <c r="S199" t="n">
        <v>17.82</v>
      </c>
      <c r="T199" t="n">
        <v>1662.16</v>
      </c>
      <c r="U199" t="n">
        <v>0.7</v>
      </c>
      <c r="V199" t="n">
        <v>0.77</v>
      </c>
      <c r="W199" t="n">
        <v>1.14</v>
      </c>
      <c r="X199" t="n">
        <v>0.1</v>
      </c>
      <c r="Y199" t="n">
        <v>0.5</v>
      </c>
      <c r="Z199" t="n">
        <v>10</v>
      </c>
    </row>
    <row r="200">
      <c r="A200" t="n">
        <v>22</v>
      </c>
      <c r="B200" t="n">
        <v>80</v>
      </c>
      <c r="C200" t="inlineStr">
        <is>
          <t xml:space="preserve">CONCLUIDO	</t>
        </is>
      </c>
      <c r="D200" t="n">
        <v>6.9895</v>
      </c>
      <c r="E200" t="n">
        <v>14.31</v>
      </c>
      <c r="F200" t="n">
        <v>11.79</v>
      </c>
      <c r="G200" t="n">
        <v>117.89</v>
      </c>
      <c r="H200" t="n">
        <v>2.13</v>
      </c>
      <c r="I200" t="n">
        <v>6</v>
      </c>
      <c r="J200" t="n">
        <v>191.55</v>
      </c>
      <c r="K200" t="n">
        <v>50.28</v>
      </c>
      <c r="L200" t="n">
        <v>23</v>
      </c>
      <c r="M200" t="n">
        <v>4</v>
      </c>
      <c r="N200" t="n">
        <v>38.27</v>
      </c>
      <c r="O200" t="n">
        <v>23857.96</v>
      </c>
      <c r="P200" t="n">
        <v>131.82</v>
      </c>
      <c r="Q200" t="n">
        <v>194.63</v>
      </c>
      <c r="R200" t="n">
        <v>25.67</v>
      </c>
      <c r="S200" t="n">
        <v>17.82</v>
      </c>
      <c r="T200" t="n">
        <v>1765.6</v>
      </c>
      <c r="U200" t="n">
        <v>0.6899999999999999</v>
      </c>
      <c r="V200" t="n">
        <v>0.77</v>
      </c>
      <c r="W200" t="n">
        <v>1.15</v>
      </c>
      <c r="X200" t="n">
        <v>0.1</v>
      </c>
      <c r="Y200" t="n">
        <v>0.5</v>
      </c>
      <c r="Z200" t="n">
        <v>10</v>
      </c>
    </row>
    <row r="201">
      <c r="A201" t="n">
        <v>23</v>
      </c>
      <c r="B201" t="n">
        <v>80</v>
      </c>
      <c r="C201" t="inlineStr">
        <is>
          <t xml:space="preserve">CONCLUIDO	</t>
        </is>
      </c>
      <c r="D201" t="n">
        <v>7.0134</v>
      </c>
      <c r="E201" t="n">
        <v>14.26</v>
      </c>
      <c r="F201" t="n">
        <v>11.77</v>
      </c>
      <c r="G201" t="n">
        <v>141.27</v>
      </c>
      <c r="H201" t="n">
        <v>2.21</v>
      </c>
      <c r="I201" t="n">
        <v>5</v>
      </c>
      <c r="J201" t="n">
        <v>193.08</v>
      </c>
      <c r="K201" t="n">
        <v>50.28</v>
      </c>
      <c r="L201" t="n">
        <v>24</v>
      </c>
      <c r="M201" t="n">
        <v>3</v>
      </c>
      <c r="N201" t="n">
        <v>38.8</v>
      </c>
      <c r="O201" t="n">
        <v>24047.45</v>
      </c>
      <c r="P201" t="n">
        <v>131.41</v>
      </c>
      <c r="Q201" t="n">
        <v>194.64</v>
      </c>
      <c r="R201" t="n">
        <v>25.15</v>
      </c>
      <c r="S201" t="n">
        <v>17.82</v>
      </c>
      <c r="T201" t="n">
        <v>1510.61</v>
      </c>
      <c r="U201" t="n">
        <v>0.71</v>
      </c>
      <c r="V201" t="n">
        <v>0.77</v>
      </c>
      <c r="W201" t="n">
        <v>1.14</v>
      </c>
      <c r="X201" t="n">
        <v>0.09</v>
      </c>
      <c r="Y201" t="n">
        <v>0.5</v>
      </c>
      <c r="Z201" t="n">
        <v>10</v>
      </c>
    </row>
    <row r="202">
      <c r="A202" t="n">
        <v>24</v>
      </c>
      <c r="B202" t="n">
        <v>80</v>
      </c>
      <c r="C202" t="inlineStr">
        <is>
          <t xml:space="preserve">CONCLUIDO	</t>
        </is>
      </c>
      <c r="D202" t="n">
        <v>7.016</v>
      </c>
      <c r="E202" t="n">
        <v>14.25</v>
      </c>
      <c r="F202" t="n">
        <v>11.77</v>
      </c>
      <c r="G202" t="n">
        <v>141.21</v>
      </c>
      <c r="H202" t="n">
        <v>2.28</v>
      </c>
      <c r="I202" t="n">
        <v>5</v>
      </c>
      <c r="J202" t="n">
        <v>194.62</v>
      </c>
      <c r="K202" t="n">
        <v>50.28</v>
      </c>
      <c r="L202" t="n">
        <v>25</v>
      </c>
      <c r="M202" t="n">
        <v>3</v>
      </c>
      <c r="N202" t="n">
        <v>39.34</v>
      </c>
      <c r="O202" t="n">
        <v>24237.67</v>
      </c>
      <c r="P202" t="n">
        <v>131.69</v>
      </c>
      <c r="Q202" t="n">
        <v>194.63</v>
      </c>
      <c r="R202" t="n">
        <v>25.03</v>
      </c>
      <c r="S202" t="n">
        <v>17.82</v>
      </c>
      <c r="T202" t="n">
        <v>1454.45</v>
      </c>
      <c r="U202" t="n">
        <v>0.71</v>
      </c>
      <c r="V202" t="n">
        <v>0.77</v>
      </c>
      <c r="W202" t="n">
        <v>1.14</v>
      </c>
      <c r="X202" t="n">
        <v>0.08</v>
      </c>
      <c r="Y202" t="n">
        <v>0.5</v>
      </c>
      <c r="Z202" t="n">
        <v>10</v>
      </c>
    </row>
    <row r="203">
      <c r="A203" t="n">
        <v>25</v>
      </c>
      <c r="B203" t="n">
        <v>80</v>
      </c>
      <c r="C203" t="inlineStr">
        <is>
          <t xml:space="preserve">CONCLUIDO	</t>
        </is>
      </c>
      <c r="D203" t="n">
        <v>7.0155</v>
      </c>
      <c r="E203" t="n">
        <v>14.25</v>
      </c>
      <c r="F203" t="n">
        <v>11.77</v>
      </c>
      <c r="G203" t="n">
        <v>141.22</v>
      </c>
      <c r="H203" t="n">
        <v>2.35</v>
      </c>
      <c r="I203" t="n">
        <v>5</v>
      </c>
      <c r="J203" t="n">
        <v>196.17</v>
      </c>
      <c r="K203" t="n">
        <v>50.28</v>
      </c>
      <c r="L203" t="n">
        <v>26</v>
      </c>
      <c r="M203" t="n">
        <v>3</v>
      </c>
      <c r="N203" t="n">
        <v>39.89</v>
      </c>
      <c r="O203" t="n">
        <v>24428.62</v>
      </c>
      <c r="P203" t="n">
        <v>131.33</v>
      </c>
      <c r="Q203" t="n">
        <v>194.63</v>
      </c>
      <c r="R203" t="n">
        <v>25.02</v>
      </c>
      <c r="S203" t="n">
        <v>17.82</v>
      </c>
      <c r="T203" t="n">
        <v>1449.38</v>
      </c>
      <c r="U203" t="n">
        <v>0.71</v>
      </c>
      <c r="V203" t="n">
        <v>0.77</v>
      </c>
      <c r="W203" t="n">
        <v>1.14</v>
      </c>
      <c r="X203" t="n">
        <v>0.08</v>
      </c>
      <c r="Y203" t="n">
        <v>0.5</v>
      </c>
      <c r="Z203" t="n">
        <v>10</v>
      </c>
    </row>
    <row r="204">
      <c r="A204" t="n">
        <v>26</v>
      </c>
      <c r="B204" t="n">
        <v>80</v>
      </c>
      <c r="C204" t="inlineStr">
        <is>
          <t xml:space="preserve">CONCLUIDO	</t>
        </is>
      </c>
      <c r="D204" t="n">
        <v>7.021</v>
      </c>
      <c r="E204" t="n">
        <v>14.24</v>
      </c>
      <c r="F204" t="n">
        <v>11.76</v>
      </c>
      <c r="G204" t="n">
        <v>141.09</v>
      </c>
      <c r="H204" t="n">
        <v>2.42</v>
      </c>
      <c r="I204" t="n">
        <v>5</v>
      </c>
      <c r="J204" t="n">
        <v>197.73</v>
      </c>
      <c r="K204" t="n">
        <v>50.28</v>
      </c>
      <c r="L204" t="n">
        <v>27</v>
      </c>
      <c r="M204" t="n">
        <v>3</v>
      </c>
      <c r="N204" t="n">
        <v>40.45</v>
      </c>
      <c r="O204" t="n">
        <v>24620.33</v>
      </c>
      <c r="P204" t="n">
        <v>130.09</v>
      </c>
      <c r="Q204" t="n">
        <v>194.63</v>
      </c>
      <c r="R204" t="n">
        <v>24.65</v>
      </c>
      <c r="S204" t="n">
        <v>17.82</v>
      </c>
      <c r="T204" t="n">
        <v>1261.26</v>
      </c>
      <c r="U204" t="n">
        <v>0.72</v>
      </c>
      <c r="V204" t="n">
        <v>0.77</v>
      </c>
      <c r="W204" t="n">
        <v>1.14</v>
      </c>
      <c r="X204" t="n">
        <v>0.07000000000000001</v>
      </c>
      <c r="Y204" t="n">
        <v>0.5</v>
      </c>
      <c r="Z204" t="n">
        <v>10</v>
      </c>
    </row>
    <row r="205">
      <c r="A205" t="n">
        <v>27</v>
      </c>
      <c r="B205" t="n">
        <v>80</v>
      </c>
      <c r="C205" t="inlineStr">
        <is>
          <t xml:space="preserve">CONCLUIDO	</t>
        </is>
      </c>
      <c r="D205" t="n">
        <v>7.0192</v>
      </c>
      <c r="E205" t="n">
        <v>14.25</v>
      </c>
      <c r="F205" t="n">
        <v>11.76</v>
      </c>
      <c r="G205" t="n">
        <v>141.13</v>
      </c>
      <c r="H205" t="n">
        <v>2.49</v>
      </c>
      <c r="I205" t="n">
        <v>5</v>
      </c>
      <c r="J205" t="n">
        <v>199.29</v>
      </c>
      <c r="K205" t="n">
        <v>50.28</v>
      </c>
      <c r="L205" t="n">
        <v>28</v>
      </c>
      <c r="M205" t="n">
        <v>3</v>
      </c>
      <c r="N205" t="n">
        <v>41.01</v>
      </c>
      <c r="O205" t="n">
        <v>24812.8</v>
      </c>
      <c r="P205" t="n">
        <v>128.06</v>
      </c>
      <c r="Q205" t="n">
        <v>194.63</v>
      </c>
      <c r="R205" t="n">
        <v>24.72</v>
      </c>
      <c r="S205" t="n">
        <v>17.82</v>
      </c>
      <c r="T205" t="n">
        <v>1298.95</v>
      </c>
      <c r="U205" t="n">
        <v>0.72</v>
      </c>
      <c r="V205" t="n">
        <v>0.77</v>
      </c>
      <c r="W205" t="n">
        <v>1.14</v>
      </c>
      <c r="X205" t="n">
        <v>0.07000000000000001</v>
      </c>
      <c r="Y205" t="n">
        <v>0.5</v>
      </c>
      <c r="Z205" t="n">
        <v>10</v>
      </c>
    </row>
    <row r="206">
      <c r="A206" t="n">
        <v>28</v>
      </c>
      <c r="B206" t="n">
        <v>80</v>
      </c>
      <c r="C206" t="inlineStr">
        <is>
          <t xml:space="preserve">CONCLUIDO	</t>
        </is>
      </c>
      <c r="D206" t="n">
        <v>7.0169</v>
      </c>
      <c r="E206" t="n">
        <v>14.25</v>
      </c>
      <c r="F206" t="n">
        <v>11.77</v>
      </c>
      <c r="G206" t="n">
        <v>141.19</v>
      </c>
      <c r="H206" t="n">
        <v>2.56</v>
      </c>
      <c r="I206" t="n">
        <v>5</v>
      </c>
      <c r="J206" t="n">
        <v>200.85</v>
      </c>
      <c r="K206" t="n">
        <v>50.28</v>
      </c>
      <c r="L206" t="n">
        <v>29</v>
      </c>
      <c r="M206" t="n">
        <v>3</v>
      </c>
      <c r="N206" t="n">
        <v>41.57</v>
      </c>
      <c r="O206" t="n">
        <v>25006.03</v>
      </c>
      <c r="P206" t="n">
        <v>127.51</v>
      </c>
      <c r="Q206" t="n">
        <v>194.63</v>
      </c>
      <c r="R206" t="n">
        <v>24.95</v>
      </c>
      <c r="S206" t="n">
        <v>17.82</v>
      </c>
      <c r="T206" t="n">
        <v>1410.98</v>
      </c>
      <c r="U206" t="n">
        <v>0.71</v>
      </c>
      <c r="V206" t="n">
        <v>0.77</v>
      </c>
      <c r="W206" t="n">
        <v>1.14</v>
      </c>
      <c r="X206" t="n">
        <v>0.08</v>
      </c>
      <c r="Y206" t="n">
        <v>0.5</v>
      </c>
      <c r="Z206" t="n">
        <v>10</v>
      </c>
    </row>
    <row r="207">
      <c r="A207" t="n">
        <v>29</v>
      </c>
      <c r="B207" t="n">
        <v>80</v>
      </c>
      <c r="C207" t="inlineStr">
        <is>
          <t xml:space="preserve">CONCLUIDO	</t>
        </is>
      </c>
      <c r="D207" t="n">
        <v>7.046</v>
      </c>
      <c r="E207" t="n">
        <v>14.19</v>
      </c>
      <c r="F207" t="n">
        <v>11.74</v>
      </c>
      <c r="G207" t="n">
        <v>176.09</v>
      </c>
      <c r="H207" t="n">
        <v>2.63</v>
      </c>
      <c r="I207" t="n">
        <v>4</v>
      </c>
      <c r="J207" t="n">
        <v>202.43</v>
      </c>
      <c r="K207" t="n">
        <v>50.28</v>
      </c>
      <c r="L207" t="n">
        <v>30</v>
      </c>
      <c r="M207" t="n">
        <v>2</v>
      </c>
      <c r="N207" t="n">
        <v>42.15</v>
      </c>
      <c r="O207" t="n">
        <v>25200.04</v>
      </c>
      <c r="P207" t="n">
        <v>125.2</v>
      </c>
      <c r="Q207" t="n">
        <v>194.64</v>
      </c>
      <c r="R207" t="n">
        <v>24</v>
      </c>
      <c r="S207" t="n">
        <v>17.82</v>
      </c>
      <c r="T207" t="n">
        <v>942.38</v>
      </c>
      <c r="U207" t="n">
        <v>0.74</v>
      </c>
      <c r="V207" t="n">
        <v>0.77</v>
      </c>
      <c r="W207" t="n">
        <v>1.14</v>
      </c>
      <c r="X207" t="n">
        <v>0.05</v>
      </c>
      <c r="Y207" t="n">
        <v>0.5</v>
      </c>
      <c r="Z207" t="n">
        <v>10</v>
      </c>
    </row>
    <row r="208">
      <c r="A208" t="n">
        <v>30</v>
      </c>
      <c r="B208" t="n">
        <v>80</v>
      </c>
      <c r="C208" t="inlineStr">
        <is>
          <t xml:space="preserve">CONCLUIDO	</t>
        </is>
      </c>
      <c r="D208" t="n">
        <v>7.0435</v>
      </c>
      <c r="E208" t="n">
        <v>14.2</v>
      </c>
      <c r="F208" t="n">
        <v>11.74</v>
      </c>
      <c r="G208" t="n">
        <v>176.16</v>
      </c>
      <c r="H208" t="n">
        <v>2.7</v>
      </c>
      <c r="I208" t="n">
        <v>4</v>
      </c>
      <c r="J208" t="n">
        <v>204.01</v>
      </c>
      <c r="K208" t="n">
        <v>50.28</v>
      </c>
      <c r="L208" t="n">
        <v>31</v>
      </c>
      <c r="M208" t="n">
        <v>2</v>
      </c>
      <c r="N208" t="n">
        <v>42.73</v>
      </c>
      <c r="O208" t="n">
        <v>25394.96</v>
      </c>
      <c r="P208" t="n">
        <v>126.05</v>
      </c>
      <c r="Q208" t="n">
        <v>194.63</v>
      </c>
      <c r="R208" t="n">
        <v>24.21</v>
      </c>
      <c r="S208" t="n">
        <v>17.82</v>
      </c>
      <c r="T208" t="n">
        <v>1047.21</v>
      </c>
      <c r="U208" t="n">
        <v>0.74</v>
      </c>
      <c r="V208" t="n">
        <v>0.77</v>
      </c>
      <c r="W208" t="n">
        <v>1.14</v>
      </c>
      <c r="X208" t="n">
        <v>0.06</v>
      </c>
      <c r="Y208" t="n">
        <v>0.5</v>
      </c>
      <c r="Z208" t="n">
        <v>10</v>
      </c>
    </row>
    <row r="209">
      <c r="A209" t="n">
        <v>31</v>
      </c>
      <c r="B209" t="n">
        <v>80</v>
      </c>
      <c r="C209" t="inlineStr">
        <is>
          <t xml:space="preserve">CONCLUIDO	</t>
        </is>
      </c>
      <c r="D209" t="n">
        <v>7.0443</v>
      </c>
      <c r="E209" t="n">
        <v>14.2</v>
      </c>
      <c r="F209" t="n">
        <v>11.74</v>
      </c>
      <c r="G209" t="n">
        <v>176.14</v>
      </c>
      <c r="H209" t="n">
        <v>2.76</v>
      </c>
      <c r="I209" t="n">
        <v>4</v>
      </c>
      <c r="J209" t="n">
        <v>205.59</v>
      </c>
      <c r="K209" t="n">
        <v>50.28</v>
      </c>
      <c r="L209" t="n">
        <v>32</v>
      </c>
      <c r="M209" t="n">
        <v>2</v>
      </c>
      <c r="N209" t="n">
        <v>43.31</v>
      </c>
      <c r="O209" t="n">
        <v>25590.57</v>
      </c>
      <c r="P209" t="n">
        <v>126.76</v>
      </c>
      <c r="Q209" t="n">
        <v>194.63</v>
      </c>
      <c r="R209" t="n">
        <v>24.16</v>
      </c>
      <c r="S209" t="n">
        <v>17.82</v>
      </c>
      <c r="T209" t="n">
        <v>1022.14</v>
      </c>
      <c r="U209" t="n">
        <v>0.74</v>
      </c>
      <c r="V209" t="n">
        <v>0.77</v>
      </c>
      <c r="W209" t="n">
        <v>1.14</v>
      </c>
      <c r="X209" t="n">
        <v>0.06</v>
      </c>
      <c r="Y209" t="n">
        <v>0.5</v>
      </c>
      <c r="Z209" t="n">
        <v>10</v>
      </c>
    </row>
    <row r="210">
      <c r="A210" t="n">
        <v>32</v>
      </c>
      <c r="B210" t="n">
        <v>80</v>
      </c>
      <c r="C210" t="inlineStr">
        <is>
          <t xml:space="preserve">CONCLUIDO	</t>
        </is>
      </c>
      <c r="D210" t="n">
        <v>7.0449</v>
      </c>
      <c r="E210" t="n">
        <v>14.19</v>
      </c>
      <c r="F210" t="n">
        <v>11.74</v>
      </c>
      <c r="G210" t="n">
        <v>176.12</v>
      </c>
      <c r="H210" t="n">
        <v>2.83</v>
      </c>
      <c r="I210" t="n">
        <v>4</v>
      </c>
      <c r="J210" t="n">
        <v>207.19</v>
      </c>
      <c r="K210" t="n">
        <v>50.28</v>
      </c>
      <c r="L210" t="n">
        <v>33</v>
      </c>
      <c r="M210" t="n">
        <v>2</v>
      </c>
      <c r="N210" t="n">
        <v>43.91</v>
      </c>
      <c r="O210" t="n">
        <v>25786.97</v>
      </c>
      <c r="P210" t="n">
        <v>126.8</v>
      </c>
      <c r="Q210" t="n">
        <v>194.63</v>
      </c>
      <c r="R210" t="n">
        <v>24.12</v>
      </c>
      <c r="S210" t="n">
        <v>17.82</v>
      </c>
      <c r="T210" t="n">
        <v>1004.49</v>
      </c>
      <c r="U210" t="n">
        <v>0.74</v>
      </c>
      <c r="V210" t="n">
        <v>0.77</v>
      </c>
      <c r="W210" t="n">
        <v>1.14</v>
      </c>
      <c r="X210" t="n">
        <v>0.06</v>
      </c>
      <c r="Y210" t="n">
        <v>0.5</v>
      </c>
      <c r="Z210" t="n">
        <v>10</v>
      </c>
    </row>
    <row r="211">
      <c r="A211" t="n">
        <v>33</v>
      </c>
      <c r="B211" t="n">
        <v>80</v>
      </c>
      <c r="C211" t="inlineStr">
        <is>
          <t xml:space="preserve">CONCLUIDO	</t>
        </is>
      </c>
      <c r="D211" t="n">
        <v>7.0409</v>
      </c>
      <c r="E211" t="n">
        <v>14.2</v>
      </c>
      <c r="F211" t="n">
        <v>11.75</v>
      </c>
      <c r="G211" t="n">
        <v>176.24</v>
      </c>
      <c r="H211" t="n">
        <v>2.89</v>
      </c>
      <c r="I211" t="n">
        <v>4</v>
      </c>
      <c r="J211" t="n">
        <v>208.78</v>
      </c>
      <c r="K211" t="n">
        <v>50.28</v>
      </c>
      <c r="L211" t="n">
        <v>34</v>
      </c>
      <c r="M211" t="n">
        <v>1</v>
      </c>
      <c r="N211" t="n">
        <v>44.5</v>
      </c>
      <c r="O211" t="n">
        <v>25984.2</v>
      </c>
      <c r="P211" t="n">
        <v>127.03</v>
      </c>
      <c r="Q211" t="n">
        <v>194.65</v>
      </c>
      <c r="R211" t="n">
        <v>24.3</v>
      </c>
      <c r="S211" t="n">
        <v>17.82</v>
      </c>
      <c r="T211" t="n">
        <v>1093.79</v>
      </c>
      <c r="U211" t="n">
        <v>0.73</v>
      </c>
      <c r="V211" t="n">
        <v>0.77</v>
      </c>
      <c r="W211" t="n">
        <v>1.14</v>
      </c>
      <c r="X211" t="n">
        <v>0.06</v>
      </c>
      <c r="Y211" t="n">
        <v>0.5</v>
      </c>
      <c r="Z211" t="n">
        <v>10</v>
      </c>
    </row>
    <row r="212">
      <c r="A212" t="n">
        <v>34</v>
      </c>
      <c r="B212" t="n">
        <v>80</v>
      </c>
      <c r="C212" t="inlineStr">
        <is>
          <t xml:space="preserve">CONCLUIDO	</t>
        </is>
      </c>
      <c r="D212" t="n">
        <v>7.0429</v>
      </c>
      <c r="E212" t="n">
        <v>14.2</v>
      </c>
      <c r="F212" t="n">
        <v>11.75</v>
      </c>
      <c r="G212" t="n">
        <v>176.18</v>
      </c>
      <c r="H212" t="n">
        <v>2.96</v>
      </c>
      <c r="I212" t="n">
        <v>4</v>
      </c>
      <c r="J212" t="n">
        <v>210.39</v>
      </c>
      <c r="K212" t="n">
        <v>50.28</v>
      </c>
      <c r="L212" t="n">
        <v>35</v>
      </c>
      <c r="M212" t="n">
        <v>1</v>
      </c>
      <c r="N212" t="n">
        <v>45.11</v>
      </c>
      <c r="O212" t="n">
        <v>26182.25</v>
      </c>
      <c r="P212" t="n">
        <v>127.3</v>
      </c>
      <c r="Q212" t="n">
        <v>194.65</v>
      </c>
      <c r="R212" t="n">
        <v>24.15</v>
      </c>
      <c r="S212" t="n">
        <v>17.82</v>
      </c>
      <c r="T212" t="n">
        <v>1018.41</v>
      </c>
      <c r="U212" t="n">
        <v>0.74</v>
      </c>
      <c r="V212" t="n">
        <v>0.77</v>
      </c>
      <c r="W212" t="n">
        <v>1.14</v>
      </c>
      <c r="X212" t="n">
        <v>0.06</v>
      </c>
      <c r="Y212" t="n">
        <v>0.5</v>
      </c>
      <c r="Z212" t="n">
        <v>10</v>
      </c>
    </row>
    <row r="213">
      <c r="A213" t="n">
        <v>35</v>
      </c>
      <c r="B213" t="n">
        <v>80</v>
      </c>
      <c r="C213" t="inlineStr">
        <is>
          <t xml:space="preserve">CONCLUIDO	</t>
        </is>
      </c>
      <c r="D213" t="n">
        <v>7.044</v>
      </c>
      <c r="E213" t="n">
        <v>14.2</v>
      </c>
      <c r="F213" t="n">
        <v>11.74</v>
      </c>
      <c r="G213" t="n">
        <v>176.15</v>
      </c>
      <c r="H213" t="n">
        <v>3.02</v>
      </c>
      <c r="I213" t="n">
        <v>4</v>
      </c>
      <c r="J213" t="n">
        <v>212</v>
      </c>
      <c r="K213" t="n">
        <v>50.28</v>
      </c>
      <c r="L213" t="n">
        <v>36</v>
      </c>
      <c r="M213" t="n">
        <v>0</v>
      </c>
      <c r="N213" t="n">
        <v>45.72</v>
      </c>
      <c r="O213" t="n">
        <v>26381.14</v>
      </c>
      <c r="P213" t="n">
        <v>127.67</v>
      </c>
      <c r="Q213" t="n">
        <v>194.65</v>
      </c>
      <c r="R213" t="n">
        <v>24.12</v>
      </c>
      <c r="S213" t="n">
        <v>17.82</v>
      </c>
      <c r="T213" t="n">
        <v>1002.23</v>
      </c>
      <c r="U213" t="n">
        <v>0.74</v>
      </c>
      <c r="V213" t="n">
        <v>0.77</v>
      </c>
      <c r="W213" t="n">
        <v>1.14</v>
      </c>
      <c r="X213" t="n">
        <v>0.06</v>
      </c>
      <c r="Y213" t="n">
        <v>0.5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6.1109</v>
      </c>
      <c r="E214" t="n">
        <v>16.36</v>
      </c>
      <c r="F214" t="n">
        <v>13.18</v>
      </c>
      <c r="G214" t="n">
        <v>10.54</v>
      </c>
      <c r="H214" t="n">
        <v>0.22</v>
      </c>
      <c r="I214" t="n">
        <v>75</v>
      </c>
      <c r="J214" t="n">
        <v>80.84</v>
      </c>
      <c r="K214" t="n">
        <v>35.1</v>
      </c>
      <c r="L214" t="n">
        <v>1</v>
      </c>
      <c r="M214" t="n">
        <v>73</v>
      </c>
      <c r="N214" t="n">
        <v>9.74</v>
      </c>
      <c r="O214" t="n">
        <v>10204.21</v>
      </c>
      <c r="P214" t="n">
        <v>102.3</v>
      </c>
      <c r="Q214" t="n">
        <v>194.65</v>
      </c>
      <c r="R214" t="n">
        <v>68.95</v>
      </c>
      <c r="S214" t="n">
        <v>17.82</v>
      </c>
      <c r="T214" t="n">
        <v>23063.76</v>
      </c>
      <c r="U214" t="n">
        <v>0.26</v>
      </c>
      <c r="V214" t="n">
        <v>0.6899999999999999</v>
      </c>
      <c r="W214" t="n">
        <v>1.26</v>
      </c>
      <c r="X214" t="n">
        <v>1.49</v>
      </c>
      <c r="Y214" t="n">
        <v>0.5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6.7204</v>
      </c>
      <c r="E215" t="n">
        <v>14.88</v>
      </c>
      <c r="F215" t="n">
        <v>12.39</v>
      </c>
      <c r="G215" t="n">
        <v>21.23</v>
      </c>
      <c r="H215" t="n">
        <v>0.43</v>
      </c>
      <c r="I215" t="n">
        <v>35</v>
      </c>
      <c r="J215" t="n">
        <v>82.04000000000001</v>
      </c>
      <c r="K215" t="n">
        <v>35.1</v>
      </c>
      <c r="L215" t="n">
        <v>2</v>
      </c>
      <c r="M215" t="n">
        <v>33</v>
      </c>
      <c r="N215" t="n">
        <v>9.94</v>
      </c>
      <c r="O215" t="n">
        <v>10352.53</v>
      </c>
      <c r="P215" t="n">
        <v>94.48999999999999</v>
      </c>
      <c r="Q215" t="n">
        <v>194.64</v>
      </c>
      <c r="R215" t="n">
        <v>44</v>
      </c>
      <c r="S215" t="n">
        <v>17.82</v>
      </c>
      <c r="T215" t="n">
        <v>10788.7</v>
      </c>
      <c r="U215" t="n">
        <v>0.4</v>
      </c>
      <c r="V215" t="n">
        <v>0.73</v>
      </c>
      <c r="W215" t="n">
        <v>1.2</v>
      </c>
      <c r="X215" t="n">
        <v>0.7</v>
      </c>
      <c r="Y215" t="n">
        <v>0.5</v>
      </c>
      <c r="Z215" t="n">
        <v>10</v>
      </c>
    </row>
    <row r="216">
      <c r="A216" t="n">
        <v>2</v>
      </c>
      <c r="B216" t="n">
        <v>35</v>
      </c>
      <c r="C216" t="inlineStr">
        <is>
          <t xml:space="preserve">CONCLUIDO	</t>
        </is>
      </c>
      <c r="D216" t="n">
        <v>6.9335</v>
      </c>
      <c r="E216" t="n">
        <v>14.42</v>
      </c>
      <c r="F216" t="n">
        <v>12.13</v>
      </c>
      <c r="G216" t="n">
        <v>31.66</v>
      </c>
      <c r="H216" t="n">
        <v>0.63</v>
      </c>
      <c r="I216" t="n">
        <v>23</v>
      </c>
      <c r="J216" t="n">
        <v>83.25</v>
      </c>
      <c r="K216" t="n">
        <v>35.1</v>
      </c>
      <c r="L216" t="n">
        <v>3</v>
      </c>
      <c r="M216" t="n">
        <v>21</v>
      </c>
      <c r="N216" t="n">
        <v>10.15</v>
      </c>
      <c r="O216" t="n">
        <v>10501.19</v>
      </c>
      <c r="P216" t="n">
        <v>90.98</v>
      </c>
      <c r="Q216" t="n">
        <v>194.64</v>
      </c>
      <c r="R216" t="n">
        <v>36.54</v>
      </c>
      <c r="S216" t="n">
        <v>17.82</v>
      </c>
      <c r="T216" t="n">
        <v>7119.28</v>
      </c>
      <c r="U216" t="n">
        <v>0.49</v>
      </c>
      <c r="V216" t="n">
        <v>0.75</v>
      </c>
      <c r="W216" t="n">
        <v>1.17</v>
      </c>
      <c r="X216" t="n">
        <v>0.45</v>
      </c>
      <c r="Y216" t="n">
        <v>0.5</v>
      </c>
      <c r="Z216" t="n">
        <v>10</v>
      </c>
    </row>
    <row r="217">
      <c r="A217" t="n">
        <v>3</v>
      </c>
      <c r="B217" t="n">
        <v>35</v>
      </c>
      <c r="C217" t="inlineStr">
        <is>
          <t xml:space="preserve">CONCLUIDO	</t>
        </is>
      </c>
      <c r="D217" t="n">
        <v>7.0436</v>
      </c>
      <c r="E217" t="n">
        <v>14.2</v>
      </c>
      <c r="F217" t="n">
        <v>12.01</v>
      </c>
      <c r="G217" t="n">
        <v>42.4</v>
      </c>
      <c r="H217" t="n">
        <v>0.83</v>
      </c>
      <c r="I217" t="n">
        <v>17</v>
      </c>
      <c r="J217" t="n">
        <v>84.45999999999999</v>
      </c>
      <c r="K217" t="n">
        <v>35.1</v>
      </c>
      <c r="L217" t="n">
        <v>4</v>
      </c>
      <c r="M217" t="n">
        <v>15</v>
      </c>
      <c r="N217" t="n">
        <v>10.36</v>
      </c>
      <c r="O217" t="n">
        <v>10650.22</v>
      </c>
      <c r="P217" t="n">
        <v>88.18000000000001</v>
      </c>
      <c r="Q217" t="n">
        <v>194.65</v>
      </c>
      <c r="R217" t="n">
        <v>32.45</v>
      </c>
      <c r="S217" t="n">
        <v>17.82</v>
      </c>
      <c r="T217" t="n">
        <v>5100.68</v>
      </c>
      <c r="U217" t="n">
        <v>0.55</v>
      </c>
      <c r="V217" t="n">
        <v>0.76</v>
      </c>
      <c r="W217" t="n">
        <v>1.17</v>
      </c>
      <c r="X217" t="n">
        <v>0.33</v>
      </c>
      <c r="Y217" t="n">
        <v>0.5</v>
      </c>
      <c r="Z217" t="n">
        <v>10</v>
      </c>
    </row>
    <row r="218">
      <c r="A218" t="n">
        <v>4</v>
      </c>
      <c r="B218" t="n">
        <v>35</v>
      </c>
      <c r="C218" t="inlineStr">
        <is>
          <t xml:space="preserve">CONCLUIDO	</t>
        </is>
      </c>
      <c r="D218" t="n">
        <v>7.1041</v>
      </c>
      <c r="E218" t="n">
        <v>14.08</v>
      </c>
      <c r="F218" t="n">
        <v>11.94</v>
      </c>
      <c r="G218" t="n">
        <v>51.19</v>
      </c>
      <c r="H218" t="n">
        <v>1.02</v>
      </c>
      <c r="I218" t="n">
        <v>14</v>
      </c>
      <c r="J218" t="n">
        <v>85.67</v>
      </c>
      <c r="K218" t="n">
        <v>35.1</v>
      </c>
      <c r="L218" t="n">
        <v>5</v>
      </c>
      <c r="M218" t="n">
        <v>12</v>
      </c>
      <c r="N218" t="n">
        <v>10.57</v>
      </c>
      <c r="O218" t="n">
        <v>10799.59</v>
      </c>
      <c r="P218" t="n">
        <v>86.34999999999999</v>
      </c>
      <c r="Q218" t="n">
        <v>194.64</v>
      </c>
      <c r="R218" t="n">
        <v>30.31</v>
      </c>
      <c r="S218" t="n">
        <v>17.82</v>
      </c>
      <c r="T218" t="n">
        <v>4049.46</v>
      </c>
      <c r="U218" t="n">
        <v>0.59</v>
      </c>
      <c r="V218" t="n">
        <v>0.76</v>
      </c>
      <c r="W218" t="n">
        <v>1.16</v>
      </c>
      <c r="X218" t="n">
        <v>0.26</v>
      </c>
      <c r="Y218" t="n">
        <v>0.5</v>
      </c>
      <c r="Z218" t="n">
        <v>10</v>
      </c>
    </row>
    <row r="219">
      <c r="A219" t="n">
        <v>5</v>
      </c>
      <c r="B219" t="n">
        <v>35</v>
      </c>
      <c r="C219" t="inlineStr">
        <is>
          <t xml:space="preserve">CONCLUIDO	</t>
        </is>
      </c>
      <c r="D219" t="n">
        <v>7.1653</v>
      </c>
      <c r="E219" t="n">
        <v>13.96</v>
      </c>
      <c r="F219" t="n">
        <v>11.87</v>
      </c>
      <c r="G219" t="n">
        <v>64.77</v>
      </c>
      <c r="H219" t="n">
        <v>1.21</v>
      </c>
      <c r="I219" t="n">
        <v>11</v>
      </c>
      <c r="J219" t="n">
        <v>86.88</v>
      </c>
      <c r="K219" t="n">
        <v>35.1</v>
      </c>
      <c r="L219" t="n">
        <v>6</v>
      </c>
      <c r="M219" t="n">
        <v>9</v>
      </c>
      <c r="N219" t="n">
        <v>10.78</v>
      </c>
      <c r="O219" t="n">
        <v>10949.33</v>
      </c>
      <c r="P219" t="n">
        <v>83.44</v>
      </c>
      <c r="Q219" t="n">
        <v>194.63</v>
      </c>
      <c r="R219" t="n">
        <v>28.23</v>
      </c>
      <c r="S219" t="n">
        <v>17.82</v>
      </c>
      <c r="T219" t="n">
        <v>3021.98</v>
      </c>
      <c r="U219" t="n">
        <v>0.63</v>
      </c>
      <c r="V219" t="n">
        <v>0.76</v>
      </c>
      <c r="W219" t="n">
        <v>1.15</v>
      </c>
      <c r="X219" t="n">
        <v>0.19</v>
      </c>
      <c r="Y219" t="n">
        <v>0.5</v>
      </c>
      <c r="Z219" t="n">
        <v>10</v>
      </c>
    </row>
    <row r="220">
      <c r="A220" t="n">
        <v>6</v>
      </c>
      <c r="B220" t="n">
        <v>35</v>
      </c>
      <c r="C220" t="inlineStr">
        <is>
          <t xml:space="preserve">CONCLUIDO	</t>
        </is>
      </c>
      <c r="D220" t="n">
        <v>7.182</v>
      </c>
      <c r="E220" t="n">
        <v>13.92</v>
      </c>
      <c r="F220" t="n">
        <v>11.86</v>
      </c>
      <c r="G220" t="n">
        <v>71.16</v>
      </c>
      <c r="H220" t="n">
        <v>1.39</v>
      </c>
      <c r="I220" t="n">
        <v>10</v>
      </c>
      <c r="J220" t="n">
        <v>88.09999999999999</v>
      </c>
      <c r="K220" t="n">
        <v>35.1</v>
      </c>
      <c r="L220" t="n">
        <v>7</v>
      </c>
      <c r="M220" t="n">
        <v>8</v>
      </c>
      <c r="N220" t="n">
        <v>11</v>
      </c>
      <c r="O220" t="n">
        <v>11099.43</v>
      </c>
      <c r="P220" t="n">
        <v>82.19</v>
      </c>
      <c r="Q220" t="n">
        <v>194.63</v>
      </c>
      <c r="R220" t="n">
        <v>27.79</v>
      </c>
      <c r="S220" t="n">
        <v>17.82</v>
      </c>
      <c r="T220" t="n">
        <v>2808.74</v>
      </c>
      <c r="U220" t="n">
        <v>0.64</v>
      </c>
      <c r="V220" t="n">
        <v>0.77</v>
      </c>
      <c r="W220" t="n">
        <v>1.15</v>
      </c>
      <c r="X220" t="n">
        <v>0.17</v>
      </c>
      <c r="Y220" t="n">
        <v>0.5</v>
      </c>
      <c r="Z220" t="n">
        <v>10</v>
      </c>
    </row>
    <row r="221">
      <c r="A221" t="n">
        <v>7</v>
      </c>
      <c r="B221" t="n">
        <v>35</v>
      </c>
      <c r="C221" t="inlineStr">
        <is>
          <t xml:space="preserve">CONCLUIDO	</t>
        </is>
      </c>
      <c r="D221" t="n">
        <v>7.1996</v>
      </c>
      <c r="E221" t="n">
        <v>13.89</v>
      </c>
      <c r="F221" t="n">
        <v>11.84</v>
      </c>
      <c r="G221" t="n">
        <v>78.95</v>
      </c>
      <c r="H221" t="n">
        <v>1.57</v>
      </c>
      <c r="I221" t="n">
        <v>9</v>
      </c>
      <c r="J221" t="n">
        <v>89.31999999999999</v>
      </c>
      <c r="K221" t="n">
        <v>35.1</v>
      </c>
      <c r="L221" t="n">
        <v>8</v>
      </c>
      <c r="M221" t="n">
        <v>7</v>
      </c>
      <c r="N221" t="n">
        <v>11.22</v>
      </c>
      <c r="O221" t="n">
        <v>11249.89</v>
      </c>
      <c r="P221" t="n">
        <v>79.59999999999999</v>
      </c>
      <c r="Q221" t="n">
        <v>194.63</v>
      </c>
      <c r="R221" t="n">
        <v>27.38</v>
      </c>
      <c r="S221" t="n">
        <v>17.82</v>
      </c>
      <c r="T221" t="n">
        <v>2606.63</v>
      </c>
      <c r="U221" t="n">
        <v>0.65</v>
      </c>
      <c r="V221" t="n">
        <v>0.77</v>
      </c>
      <c r="W221" t="n">
        <v>1.15</v>
      </c>
      <c r="X221" t="n">
        <v>0.16</v>
      </c>
      <c r="Y221" t="n">
        <v>0.5</v>
      </c>
      <c r="Z221" t="n">
        <v>10</v>
      </c>
    </row>
    <row r="222">
      <c r="A222" t="n">
        <v>8</v>
      </c>
      <c r="B222" t="n">
        <v>35</v>
      </c>
      <c r="C222" t="inlineStr">
        <is>
          <t xml:space="preserve">CONCLUIDO	</t>
        </is>
      </c>
      <c r="D222" t="n">
        <v>7.2192</v>
      </c>
      <c r="E222" t="n">
        <v>13.85</v>
      </c>
      <c r="F222" t="n">
        <v>11.82</v>
      </c>
      <c r="G222" t="n">
        <v>88.67</v>
      </c>
      <c r="H222" t="n">
        <v>1.75</v>
      </c>
      <c r="I222" t="n">
        <v>8</v>
      </c>
      <c r="J222" t="n">
        <v>90.54000000000001</v>
      </c>
      <c r="K222" t="n">
        <v>35.1</v>
      </c>
      <c r="L222" t="n">
        <v>9</v>
      </c>
      <c r="M222" t="n">
        <v>6</v>
      </c>
      <c r="N222" t="n">
        <v>11.44</v>
      </c>
      <c r="O222" t="n">
        <v>11400.71</v>
      </c>
      <c r="P222" t="n">
        <v>77.18000000000001</v>
      </c>
      <c r="Q222" t="n">
        <v>194.63</v>
      </c>
      <c r="R222" t="n">
        <v>26.64</v>
      </c>
      <c r="S222" t="n">
        <v>17.82</v>
      </c>
      <c r="T222" t="n">
        <v>2241.98</v>
      </c>
      <c r="U222" t="n">
        <v>0.67</v>
      </c>
      <c r="V222" t="n">
        <v>0.77</v>
      </c>
      <c r="W222" t="n">
        <v>1.15</v>
      </c>
      <c r="X222" t="n">
        <v>0.14</v>
      </c>
      <c r="Y222" t="n">
        <v>0.5</v>
      </c>
      <c r="Z222" t="n">
        <v>10</v>
      </c>
    </row>
    <row r="223">
      <c r="A223" t="n">
        <v>9</v>
      </c>
      <c r="B223" t="n">
        <v>35</v>
      </c>
      <c r="C223" t="inlineStr">
        <is>
          <t xml:space="preserve">CONCLUIDO	</t>
        </is>
      </c>
      <c r="D223" t="n">
        <v>7.2352</v>
      </c>
      <c r="E223" t="n">
        <v>13.82</v>
      </c>
      <c r="F223" t="n">
        <v>11.81</v>
      </c>
      <c r="G223" t="n">
        <v>101.22</v>
      </c>
      <c r="H223" t="n">
        <v>1.91</v>
      </c>
      <c r="I223" t="n">
        <v>7</v>
      </c>
      <c r="J223" t="n">
        <v>91.77</v>
      </c>
      <c r="K223" t="n">
        <v>35.1</v>
      </c>
      <c r="L223" t="n">
        <v>10</v>
      </c>
      <c r="M223" t="n">
        <v>1</v>
      </c>
      <c r="N223" t="n">
        <v>11.67</v>
      </c>
      <c r="O223" t="n">
        <v>11551.91</v>
      </c>
      <c r="P223" t="n">
        <v>77.23</v>
      </c>
      <c r="Q223" t="n">
        <v>194.64</v>
      </c>
      <c r="R223" t="n">
        <v>25.91</v>
      </c>
      <c r="S223" t="n">
        <v>17.82</v>
      </c>
      <c r="T223" t="n">
        <v>1883.77</v>
      </c>
      <c r="U223" t="n">
        <v>0.6899999999999999</v>
      </c>
      <c r="V223" t="n">
        <v>0.77</v>
      </c>
      <c r="W223" t="n">
        <v>1.16</v>
      </c>
      <c r="X223" t="n">
        <v>0.12</v>
      </c>
      <c r="Y223" t="n">
        <v>0.5</v>
      </c>
      <c r="Z223" t="n">
        <v>10</v>
      </c>
    </row>
    <row r="224">
      <c r="A224" t="n">
        <v>10</v>
      </c>
      <c r="B224" t="n">
        <v>35</v>
      </c>
      <c r="C224" t="inlineStr">
        <is>
          <t xml:space="preserve">CONCLUIDO	</t>
        </is>
      </c>
      <c r="D224" t="n">
        <v>7.2341</v>
      </c>
      <c r="E224" t="n">
        <v>13.82</v>
      </c>
      <c r="F224" t="n">
        <v>11.81</v>
      </c>
      <c r="G224" t="n">
        <v>101.24</v>
      </c>
      <c r="H224" t="n">
        <v>2.08</v>
      </c>
      <c r="I224" t="n">
        <v>7</v>
      </c>
      <c r="J224" t="n">
        <v>93</v>
      </c>
      <c r="K224" t="n">
        <v>35.1</v>
      </c>
      <c r="L224" t="n">
        <v>11</v>
      </c>
      <c r="M224" t="n">
        <v>0</v>
      </c>
      <c r="N224" t="n">
        <v>11.9</v>
      </c>
      <c r="O224" t="n">
        <v>11703.47</v>
      </c>
      <c r="P224" t="n">
        <v>78.09999999999999</v>
      </c>
      <c r="Q224" t="n">
        <v>194.64</v>
      </c>
      <c r="R224" t="n">
        <v>25.88</v>
      </c>
      <c r="S224" t="n">
        <v>17.82</v>
      </c>
      <c r="T224" t="n">
        <v>1866.19</v>
      </c>
      <c r="U224" t="n">
        <v>0.6899999999999999</v>
      </c>
      <c r="V224" t="n">
        <v>0.77</v>
      </c>
      <c r="W224" t="n">
        <v>1.16</v>
      </c>
      <c r="X224" t="n">
        <v>0.12</v>
      </c>
      <c r="Y224" t="n">
        <v>0.5</v>
      </c>
      <c r="Z224" t="n">
        <v>10</v>
      </c>
    </row>
    <row r="225">
      <c r="A225" t="n">
        <v>0</v>
      </c>
      <c r="B225" t="n">
        <v>50</v>
      </c>
      <c r="C225" t="inlineStr">
        <is>
          <t xml:space="preserve">CONCLUIDO	</t>
        </is>
      </c>
      <c r="D225" t="n">
        <v>5.6581</v>
      </c>
      <c r="E225" t="n">
        <v>17.67</v>
      </c>
      <c r="F225" t="n">
        <v>13.57</v>
      </c>
      <c r="G225" t="n">
        <v>8.76</v>
      </c>
      <c r="H225" t="n">
        <v>0.16</v>
      </c>
      <c r="I225" t="n">
        <v>93</v>
      </c>
      <c r="J225" t="n">
        <v>107.41</v>
      </c>
      <c r="K225" t="n">
        <v>41.65</v>
      </c>
      <c r="L225" t="n">
        <v>1</v>
      </c>
      <c r="M225" t="n">
        <v>91</v>
      </c>
      <c r="N225" t="n">
        <v>14.77</v>
      </c>
      <c r="O225" t="n">
        <v>13481.73</v>
      </c>
      <c r="P225" t="n">
        <v>128.22</v>
      </c>
      <c r="Q225" t="n">
        <v>194.66</v>
      </c>
      <c r="R225" t="n">
        <v>80.79000000000001</v>
      </c>
      <c r="S225" t="n">
        <v>17.82</v>
      </c>
      <c r="T225" t="n">
        <v>28894.5</v>
      </c>
      <c r="U225" t="n">
        <v>0.22</v>
      </c>
      <c r="V225" t="n">
        <v>0.67</v>
      </c>
      <c r="W225" t="n">
        <v>1.3</v>
      </c>
      <c r="X225" t="n">
        <v>1.88</v>
      </c>
      <c r="Y225" t="n">
        <v>0.5</v>
      </c>
      <c r="Z225" t="n">
        <v>10</v>
      </c>
    </row>
    <row r="226">
      <c r="A226" t="n">
        <v>1</v>
      </c>
      <c r="B226" t="n">
        <v>50</v>
      </c>
      <c r="C226" t="inlineStr">
        <is>
          <t xml:space="preserve">CONCLUIDO	</t>
        </is>
      </c>
      <c r="D226" t="n">
        <v>6.4453</v>
      </c>
      <c r="E226" t="n">
        <v>15.52</v>
      </c>
      <c r="F226" t="n">
        <v>12.52</v>
      </c>
      <c r="G226" t="n">
        <v>17.47</v>
      </c>
      <c r="H226" t="n">
        <v>0.32</v>
      </c>
      <c r="I226" t="n">
        <v>43</v>
      </c>
      <c r="J226" t="n">
        <v>108.68</v>
      </c>
      <c r="K226" t="n">
        <v>41.65</v>
      </c>
      <c r="L226" t="n">
        <v>2</v>
      </c>
      <c r="M226" t="n">
        <v>41</v>
      </c>
      <c r="N226" t="n">
        <v>15.03</v>
      </c>
      <c r="O226" t="n">
        <v>13638.32</v>
      </c>
      <c r="P226" t="n">
        <v>117.19</v>
      </c>
      <c r="Q226" t="n">
        <v>194.64</v>
      </c>
      <c r="R226" t="n">
        <v>48.55</v>
      </c>
      <c r="S226" t="n">
        <v>17.82</v>
      </c>
      <c r="T226" t="n">
        <v>13021.24</v>
      </c>
      <c r="U226" t="n">
        <v>0.37</v>
      </c>
      <c r="V226" t="n">
        <v>0.72</v>
      </c>
      <c r="W226" t="n">
        <v>1.2</v>
      </c>
      <c r="X226" t="n">
        <v>0.84</v>
      </c>
      <c r="Y226" t="n">
        <v>0.5</v>
      </c>
      <c r="Z226" t="n">
        <v>10</v>
      </c>
    </row>
    <row r="227">
      <c r="A227" t="n">
        <v>2</v>
      </c>
      <c r="B227" t="n">
        <v>50</v>
      </c>
      <c r="C227" t="inlineStr">
        <is>
          <t xml:space="preserve">CONCLUIDO	</t>
        </is>
      </c>
      <c r="D227" t="n">
        <v>6.7258</v>
      </c>
      <c r="E227" t="n">
        <v>14.87</v>
      </c>
      <c r="F227" t="n">
        <v>12.21</v>
      </c>
      <c r="G227" t="n">
        <v>26.16</v>
      </c>
      <c r="H227" t="n">
        <v>0.48</v>
      </c>
      <c r="I227" t="n">
        <v>28</v>
      </c>
      <c r="J227" t="n">
        <v>109.96</v>
      </c>
      <c r="K227" t="n">
        <v>41.65</v>
      </c>
      <c r="L227" t="n">
        <v>3</v>
      </c>
      <c r="M227" t="n">
        <v>26</v>
      </c>
      <c r="N227" t="n">
        <v>15.31</v>
      </c>
      <c r="O227" t="n">
        <v>13795.21</v>
      </c>
      <c r="P227" t="n">
        <v>113.04</v>
      </c>
      <c r="Q227" t="n">
        <v>194.63</v>
      </c>
      <c r="R227" t="n">
        <v>38.81</v>
      </c>
      <c r="S227" t="n">
        <v>17.82</v>
      </c>
      <c r="T227" t="n">
        <v>8228.1</v>
      </c>
      <c r="U227" t="n">
        <v>0.46</v>
      </c>
      <c r="V227" t="n">
        <v>0.74</v>
      </c>
      <c r="W227" t="n">
        <v>1.18</v>
      </c>
      <c r="X227" t="n">
        <v>0.52</v>
      </c>
      <c r="Y227" t="n">
        <v>0.5</v>
      </c>
      <c r="Z227" t="n">
        <v>10</v>
      </c>
    </row>
    <row r="228">
      <c r="A228" t="n">
        <v>3</v>
      </c>
      <c r="B228" t="n">
        <v>50</v>
      </c>
      <c r="C228" t="inlineStr">
        <is>
          <t xml:space="preserve">CONCLUIDO	</t>
        </is>
      </c>
      <c r="D228" t="n">
        <v>6.8564</v>
      </c>
      <c r="E228" t="n">
        <v>14.58</v>
      </c>
      <c r="F228" t="n">
        <v>12.08</v>
      </c>
      <c r="G228" t="n">
        <v>34.52</v>
      </c>
      <c r="H228" t="n">
        <v>0.63</v>
      </c>
      <c r="I228" t="n">
        <v>21</v>
      </c>
      <c r="J228" t="n">
        <v>111.23</v>
      </c>
      <c r="K228" t="n">
        <v>41.65</v>
      </c>
      <c r="L228" t="n">
        <v>4</v>
      </c>
      <c r="M228" t="n">
        <v>19</v>
      </c>
      <c r="N228" t="n">
        <v>15.58</v>
      </c>
      <c r="O228" t="n">
        <v>13952.52</v>
      </c>
      <c r="P228" t="n">
        <v>110.8</v>
      </c>
      <c r="Q228" t="n">
        <v>194.63</v>
      </c>
      <c r="R228" t="n">
        <v>34.62</v>
      </c>
      <c r="S228" t="n">
        <v>17.82</v>
      </c>
      <c r="T228" t="n">
        <v>6168.91</v>
      </c>
      <c r="U228" t="n">
        <v>0.51</v>
      </c>
      <c r="V228" t="n">
        <v>0.75</v>
      </c>
      <c r="W228" t="n">
        <v>1.17</v>
      </c>
      <c r="X228" t="n">
        <v>0.4</v>
      </c>
      <c r="Y228" t="n">
        <v>0.5</v>
      </c>
      <c r="Z228" t="n">
        <v>10</v>
      </c>
    </row>
    <row r="229">
      <c r="A229" t="n">
        <v>4</v>
      </c>
      <c r="B229" t="n">
        <v>50</v>
      </c>
      <c r="C229" t="inlineStr">
        <is>
          <t xml:space="preserve">CONCLUIDO	</t>
        </is>
      </c>
      <c r="D229" t="n">
        <v>6.9295</v>
      </c>
      <c r="E229" t="n">
        <v>14.43</v>
      </c>
      <c r="F229" t="n">
        <v>12.02</v>
      </c>
      <c r="G229" t="n">
        <v>42.41</v>
      </c>
      <c r="H229" t="n">
        <v>0.78</v>
      </c>
      <c r="I229" t="n">
        <v>17</v>
      </c>
      <c r="J229" t="n">
        <v>112.51</v>
      </c>
      <c r="K229" t="n">
        <v>41.65</v>
      </c>
      <c r="L229" t="n">
        <v>5</v>
      </c>
      <c r="M229" t="n">
        <v>15</v>
      </c>
      <c r="N229" t="n">
        <v>15.86</v>
      </c>
      <c r="O229" t="n">
        <v>14110.24</v>
      </c>
      <c r="P229" t="n">
        <v>109.05</v>
      </c>
      <c r="Q229" t="n">
        <v>194.63</v>
      </c>
      <c r="R229" t="n">
        <v>32.61</v>
      </c>
      <c r="S229" t="n">
        <v>17.82</v>
      </c>
      <c r="T229" t="n">
        <v>5182.56</v>
      </c>
      <c r="U229" t="n">
        <v>0.55</v>
      </c>
      <c r="V229" t="n">
        <v>0.76</v>
      </c>
      <c r="W229" t="n">
        <v>1.17</v>
      </c>
      <c r="X229" t="n">
        <v>0.33</v>
      </c>
      <c r="Y229" t="n">
        <v>0.5</v>
      </c>
      <c r="Z229" t="n">
        <v>10</v>
      </c>
    </row>
    <row r="230">
      <c r="A230" t="n">
        <v>5</v>
      </c>
      <c r="B230" t="n">
        <v>50</v>
      </c>
      <c r="C230" t="inlineStr">
        <is>
          <t xml:space="preserve">CONCLUIDO	</t>
        </is>
      </c>
      <c r="D230" t="n">
        <v>6.9969</v>
      </c>
      <c r="E230" t="n">
        <v>14.29</v>
      </c>
      <c r="F230" t="n">
        <v>11.94</v>
      </c>
      <c r="G230" t="n">
        <v>51.19</v>
      </c>
      <c r="H230" t="n">
        <v>0.93</v>
      </c>
      <c r="I230" t="n">
        <v>14</v>
      </c>
      <c r="J230" t="n">
        <v>113.79</v>
      </c>
      <c r="K230" t="n">
        <v>41.65</v>
      </c>
      <c r="L230" t="n">
        <v>6</v>
      </c>
      <c r="M230" t="n">
        <v>12</v>
      </c>
      <c r="N230" t="n">
        <v>16.14</v>
      </c>
      <c r="O230" t="n">
        <v>14268.39</v>
      </c>
      <c r="P230" t="n">
        <v>107.28</v>
      </c>
      <c r="Q230" t="n">
        <v>194.63</v>
      </c>
      <c r="R230" t="n">
        <v>30.48</v>
      </c>
      <c r="S230" t="n">
        <v>17.82</v>
      </c>
      <c r="T230" t="n">
        <v>4132.39</v>
      </c>
      <c r="U230" t="n">
        <v>0.58</v>
      </c>
      <c r="V230" t="n">
        <v>0.76</v>
      </c>
      <c r="W230" t="n">
        <v>1.16</v>
      </c>
      <c r="X230" t="n">
        <v>0.26</v>
      </c>
      <c r="Y230" t="n">
        <v>0.5</v>
      </c>
      <c r="Z230" t="n">
        <v>10</v>
      </c>
    </row>
    <row r="231">
      <c r="A231" t="n">
        <v>6</v>
      </c>
      <c r="B231" t="n">
        <v>50</v>
      </c>
      <c r="C231" t="inlineStr">
        <is>
          <t xml:space="preserve">CONCLUIDO	</t>
        </is>
      </c>
      <c r="D231" t="n">
        <v>7.0348</v>
      </c>
      <c r="E231" t="n">
        <v>14.22</v>
      </c>
      <c r="F231" t="n">
        <v>11.91</v>
      </c>
      <c r="G231" t="n">
        <v>59.56</v>
      </c>
      <c r="H231" t="n">
        <v>1.07</v>
      </c>
      <c r="I231" t="n">
        <v>12</v>
      </c>
      <c r="J231" t="n">
        <v>115.08</v>
      </c>
      <c r="K231" t="n">
        <v>41.65</v>
      </c>
      <c r="L231" t="n">
        <v>7</v>
      </c>
      <c r="M231" t="n">
        <v>10</v>
      </c>
      <c r="N231" t="n">
        <v>16.43</v>
      </c>
      <c r="O231" t="n">
        <v>14426.96</v>
      </c>
      <c r="P231" t="n">
        <v>105.93</v>
      </c>
      <c r="Q231" t="n">
        <v>194.64</v>
      </c>
      <c r="R231" t="n">
        <v>29.53</v>
      </c>
      <c r="S231" t="n">
        <v>17.82</v>
      </c>
      <c r="T231" t="n">
        <v>3669.79</v>
      </c>
      <c r="U231" t="n">
        <v>0.6</v>
      </c>
      <c r="V231" t="n">
        <v>0.76</v>
      </c>
      <c r="W231" t="n">
        <v>1.15</v>
      </c>
      <c r="X231" t="n">
        <v>0.23</v>
      </c>
      <c r="Y231" t="n">
        <v>0.5</v>
      </c>
      <c r="Z231" t="n">
        <v>10</v>
      </c>
    </row>
    <row r="232">
      <c r="A232" t="n">
        <v>7</v>
      </c>
      <c r="B232" t="n">
        <v>50</v>
      </c>
      <c r="C232" t="inlineStr">
        <is>
          <t xml:space="preserve">CONCLUIDO	</t>
        </is>
      </c>
      <c r="D232" t="n">
        <v>7.0574</v>
      </c>
      <c r="E232" t="n">
        <v>14.17</v>
      </c>
      <c r="F232" t="n">
        <v>11.89</v>
      </c>
      <c r="G232" t="n">
        <v>64.84999999999999</v>
      </c>
      <c r="H232" t="n">
        <v>1.21</v>
      </c>
      <c r="I232" t="n">
        <v>11</v>
      </c>
      <c r="J232" t="n">
        <v>116.37</v>
      </c>
      <c r="K232" t="n">
        <v>41.65</v>
      </c>
      <c r="L232" t="n">
        <v>8</v>
      </c>
      <c r="M232" t="n">
        <v>9</v>
      </c>
      <c r="N232" t="n">
        <v>16.72</v>
      </c>
      <c r="O232" t="n">
        <v>14585.96</v>
      </c>
      <c r="P232" t="n">
        <v>104.37</v>
      </c>
      <c r="Q232" t="n">
        <v>194.64</v>
      </c>
      <c r="R232" t="n">
        <v>28.74</v>
      </c>
      <c r="S232" t="n">
        <v>17.82</v>
      </c>
      <c r="T232" t="n">
        <v>3277.02</v>
      </c>
      <c r="U232" t="n">
        <v>0.62</v>
      </c>
      <c r="V232" t="n">
        <v>0.76</v>
      </c>
      <c r="W232" t="n">
        <v>1.15</v>
      </c>
      <c r="X232" t="n">
        <v>0.2</v>
      </c>
      <c r="Y232" t="n">
        <v>0.5</v>
      </c>
      <c r="Z232" t="n">
        <v>10</v>
      </c>
    </row>
    <row r="233">
      <c r="A233" t="n">
        <v>8</v>
      </c>
      <c r="B233" t="n">
        <v>50</v>
      </c>
      <c r="C233" t="inlineStr">
        <is>
          <t xml:space="preserve">CONCLUIDO	</t>
        </is>
      </c>
      <c r="D233" t="n">
        <v>7.082</v>
      </c>
      <c r="E233" t="n">
        <v>14.12</v>
      </c>
      <c r="F233" t="n">
        <v>11.86</v>
      </c>
      <c r="G233" t="n">
        <v>71.17</v>
      </c>
      <c r="H233" t="n">
        <v>1.35</v>
      </c>
      <c r="I233" t="n">
        <v>10</v>
      </c>
      <c r="J233" t="n">
        <v>117.66</v>
      </c>
      <c r="K233" t="n">
        <v>41.65</v>
      </c>
      <c r="L233" t="n">
        <v>9</v>
      </c>
      <c r="M233" t="n">
        <v>8</v>
      </c>
      <c r="N233" t="n">
        <v>17.01</v>
      </c>
      <c r="O233" t="n">
        <v>14745.39</v>
      </c>
      <c r="P233" t="n">
        <v>103.04</v>
      </c>
      <c r="Q233" t="n">
        <v>194.63</v>
      </c>
      <c r="R233" t="n">
        <v>27.89</v>
      </c>
      <c r="S233" t="n">
        <v>17.82</v>
      </c>
      <c r="T233" t="n">
        <v>2856.52</v>
      </c>
      <c r="U233" t="n">
        <v>0.64</v>
      </c>
      <c r="V233" t="n">
        <v>0.77</v>
      </c>
      <c r="W233" t="n">
        <v>1.15</v>
      </c>
      <c r="X233" t="n">
        <v>0.18</v>
      </c>
      <c r="Y233" t="n">
        <v>0.5</v>
      </c>
      <c r="Z233" t="n">
        <v>10</v>
      </c>
    </row>
    <row r="234">
      <c r="A234" t="n">
        <v>9</v>
      </c>
      <c r="B234" t="n">
        <v>50</v>
      </c>
      <c r="C234" t="inlineStr">
        <is>
          <t xml:space="preserve">CONCLUIDO	</t>
        </is>
      </c>
      <c r="D234" t="n">
        <v>7.0984</v>
      </c>
      <c r="E234" t="n">
        <v>14.09</v>
      </c>
      <c r="F234" t="n">
        <v>11.85</v>
      </c>
      <c r="G234" t="n">
        <v>79.01000000000001</v>
      </c>
      <c r="H234" t="n">
        <v>1.48</v>
      </c>
      <c r="I234" t="n">
        <v>9</v>
      </c>
      <c r="J234" t="n">
        <v>118.96</v>
      </c>
      <c r="K234" t="n">
        <v>41.65</v>
      </c>
      <c r="L234" t="n">
        <v>10</v>
      </c>
      <c r="M234" t="n">
        <v>7</v>
      </c>
      <c r="N234" t="n">
        <v>17.31</v>
      </c>
      <c r="O234" t="n">
        <v>14905.25</v>
      </c>
      <c r="P234" t="n">
        <v>102.01</v>
      </c>
      <c r="Q234" t="n">
        <v>194.66</v>
      </c>
      <c r="R234" t="n">
        <v>27.67</v>
      </c>
      <c r="S234" t="n">
        <v>17.82</v>
      </c>
      <c r="T234" t="n">
        <v>2751.04</v>
      </c>
      <c r="U234" t="n">
        <v>0.64</v>
      </c>
      <c r="V234" t="n">
        <v>0.77</v>
      </c>
      <c r="W234" t="n">
        <v>1.15</v>
      </c>
      <c r="X234" t="n">
        <v>0.16</v>
      </c>
      <c r="Y234" t="n">
        <v>0.5</v>
      </c>
      <c r="Z234" t="n">
        <v>10</v>
      </c>
    </row>
    <row r="235">
      <c r="A235" t="n">
        <v>10</v>
      </c>
      <c r="B235" t="n">
        <v>50</v>
      </c>
      <c r="C235" t="inlineStr">
        <is>
          <t xml:space="preserve">CONCLUIDO	</t>
        </is>
      </c>
      <c r="D235" t="n">
        <v>7.1218</v>
      </c>
      <c r="E235" t="n">
        <v>14.04</v>
      </c>
      <c r="F235" t="n">
        <v>11.83</v>
      </c>
      <c r="G235" t="n">
        <v>88.70999999999999</v>
      </c>
      <c r="H235" t="n">
        <v>1.61</v>
      </c>
      <c r="I235" t="n">
        <v>8</v>
      </c>
      <c r="J235" t="n">
        <v>120.26</v>
      </c>
      <c r="K235" t="n">
        <v>41.65</v>
      </c>
      <c r="L235" t="n">
        <v>11</v>
      </c>
      <c r="M235" t="n">
        <v>6</v>
      </c>
      <c r="N235" t="n">
        <v>17.61</v>
      </c>
      <c r="O235" t="n">
        <v>15065.56</v>
      </c>
      <c r="P235" t="n">
        <v>99.90000000000001</v>
      </c>
      <c r="Q235" t="n">
        <v>194.63</v>
      </c>
      <c r="R235" t="n">
        <v>26.78</v>
      </c>
      <c r="S235" t="n">
        <v>17.82</v>
      </c>
      <c r="T235" t="n">
        <v>2311.86</v>
      </c>
      <c r="U235" t="n">
        <v>0.67</v>
      </c>
      <c r="V235" t="n">
        <v>0.77</v>
      </c>
      <c r="W235" t="n">
        <v>1.15</v>
      </c>
      <c r="X235" t="n">
        <v>0.14</v>
      </c>
      <c r="Y235" t="n">
        <v>0.5</v>
      </c>
      <c r="Z235" t="n">
        <v>10</v>
      </c>
    </row>
    <row r="236">
      <c r="A236" t="n">
        <v>11</v>
      </c>
      <c r="B236" t="n">
        <v>50</v>
      </c>
      <c r="C236" t="inlineStr">
        <is>
          <t xml:space="preserve">CONCLUIDO	</t>
        </is>
      </c>
      <c r="D236" t="n">
        <v>7.1492</v>
      </c>
      <c r="E236" t="n">
        <v>13.99</v>
      </c>
      <c r="F236" t="n">
        <v>11.8</v>
      </c>
      <c r="G236" t="n">
        <v>101.11</v>
      </c>
      <c r="H236" t="n">
        <v>1.74</v>
      </c>
      <c r="I236" t="n">
        <v>7</v>
      </c>
      <c r="J236" t="n">
        <v>121.56</v>
      </c>
      <c r="K236" t="n">
        <v>41.65</v>
      </c>
      <c r="L236" t="n">
        <v>12</v>
      </c>
      <c r="M236" t="n">
        <v>5</v>
      </c>
      <c r="N236" t="n">
        <v>17.91</v>
      </c>
      <c r="O236" t="n">
        <v>15226.31</v>
      </c>
      <c r="P236" t="n">
        <v>98.63</v>
      </c>
      <c r="Q236" t="n">
        <v>194.63</v>
      </c>
      <c r="R236" t="n">
        <v>25.83</v>
      </c>
      <c r="S236" t="n">
        <v>17.82</v>
      </c>
      <c r="T236" t="n">
        <v>1845.16</v>
      </c>
      <c r="U236" t="n">
        <v>0.6899999999999999</v>
      </c>
      <c r="V236" t="n">
        <v>0.77</v>
      </c>
      <c r="W236" t="n">
        <v>1.15</v>
      </c>
      <c r="X236" t="n">
        <v>0.11</v>
      </c>
      <c r="Y236" t="n">
        <v>0.5</v>
      </c>
      <c r="Z236" t="n">
        <v>10</v>
      </c>
    </row>
    <row r="237">
      <c r="A237" t="n">
        <v>12</v>
      </c>
      <c r="B237" t="n">
        <v>50</v>
      </c>
      <c r="C237" t="inlineStr">
        <is>
          <t xml:space="preserve">CONCLUIDO	</t>
        </is>
      </c>
      <c r="D237" t="n">
        <v>7.1454</v>
      </c>
      <c r="E237" t="n">
        <v>14</v>
      </c>
      <c r="F237" t="n">
        <v>11.8</v>
      </c>
      <c r="G237" t="n">
        <v>101.17</v>
      </c>
      <c r="H237" t="n">
        <v>1.87</v>
      </c>
      <c r="I237" t="n">
        <v>7</v>
      </c>
      <c r="J237" t="n">
        <v>122.87</v>
      </c>
      <c r="K237" t="n">
        <v>41.65</v>
      </c>
      <c r="L237" t="n">
        <v>13</v>
      </c>
      <c r="M237" t="n">
        <v>5</v>
      </c>
      <c r="N237" t="n">
        <v>18.22</v>
      </c>
      <c r="O237" t="n">
        <v>15387.5</v>
      </c>
      <c r="P237" t="n">
        <v>97.93000000000001</v>
      </c>
      <c r="Q237" t="n">
        <v>194.64</v>
      </c>
      <c r="R237" t="n">
        <v>26.16</v>
      </c>
      <c r="S237" t="n">
        <v>17.82</v>
      </c>
      <c r="T237" t="n">
        <v>2006.09</v>
      </c>
      <c r="U237" t="n">
        <v>0.68</v>
      </c>
      <c r="V237" t="n">
        <v>0.77</v>
      </c>
      <c r="W237" t="n">
        <v>1.14</v>
      </c>
      <c r="X237" t="n">
        <v>0.12</v>
      </c>
      <c r="Y237" t="n">
        <v>0.5</v>
      </c>
      <c r="Z237" t="n">
        <v>10</v>
      </c>
    </row>
    <row r="238">
      <c r="A238" t="n">
        <v>13</v>
      </c>
      <c r="B238" t="n">
        <v>50</v>
      </c>
      <c r="C238" t="inlineStr">
        <is>
          <t xml:space="preserve">CONCLUIDO	</t>
        </is>
      </c>
      <c r="D238" t="n">
        <v>7.1682</v>
      </c>
      <c r="E238" t="n">
        <v>13.95</v>
      </c>
      <c r="F238" t="n">
        <v>11.78</v>
      </c>
      <c r="G238" t="n">
        <v>117.81</v>
      </c>
      <c r="H238" t="n">
        <v>1.99</v>
      </c>
      <c r="I238" t="n">
        <v>6</v>
      </c>
      <c r="J238" t="n">
        <v>124.18</v>
      </c>
      <c r="K238" t="n">
        <v>41.65</v>
      </c>
      <c r="L238" t="n">
        <v>14</v>
      </c>
      <c r="M238" t="n">
        <v>4</v>
      </c>
      <c r="N238" t="n">
        <v>18.53</v>
      </c>
      <c r="O238" t="n">
        <v>15549.15</v>
      </c>
      <c r="P238" t="n">
        <v>95.72</v>
      </c>
      <c r="Q238" t="n">
        <v>194.63</v>
      </c>
      <c r="R238" t="n">
        <v>25.38</v>
      </c>
      <c r="S238" t="n">
        <v>17.82</v>
      </c>
      <c r="T238" t="n">
        <v>1625.37</v>
      </c>
      <c r="U238" t="n">
        <v>0.7</v>
      </c>
      <c r="V238" t="n">
        <v>0.77</v>
      </c>
      <c r="W238" t="n">
        <v>1.14</v>
      </c>
      <c r="X238" t="n">
        <v>0.09</v>
      </c>
      <c r="Y238" t="n">
        <v>0.5</v>
      </c>
      <c r="Z238" t="n">
        <v>10</v>
      </c>
    </row>
    <row r="239">
      <c r="A239" t="n">
        <v>14</v>
      </c>
      <c r="B239" t="n">
        <v>50</v>
      </c>
      <c r="C239" t="inlineStr">
        <is>
          <t xml:space="preserve">CONCLUIDO	</t>
        </is>
      </c>
      <c r="D239" t="n">
        <v>7.1697</v>
      </c>
      <c r="E239" t="n">
        <v>13.95</v>
      </c>
      <c r="F239" t="n">
        <v>11.78</v>
      </c>
      <c r="G239" t="n">
        <v>117.78</v>
      </c>
      <c r="H239" t="n">
        <v>2.11</v>
      </c>
      <c r="I239" t="n">
        <v>6</v>
      </c>
      <c r="J239" t="n">
        <v>125.49</v>
      </c>
      <c r="K239" t="n">
        <v>41.65</v>
      </c>
      <c r="L239" t="n">
        <v>15</v>
      </c>
      <c r="M239" t="n">
        <v>4</v>
      </c>
      <c r="N239" t="n">
        <v>18.84</v>
      </c>
      <c r="O239" t="n">
        <v>15711.24</v>
      </c>
      <c r="P239" t="n">
        <v>94.89</v>
      </c>
      <c r="Q239" t="n">
        <v>194.63</v>
      </c>
      <c r="R239" t="n">
        <v>25.28</v>
      </c>
      <c r="S239" t="n">
        <v>17.82</v>
      </c>
      <c r="T239" t="n">
        <v>1573.61</v>
      </c>
      <c r="U239" t="n">
        <v>0.7</v>
      </c>
      <c r="V239" t="n">
        <v>0.77</v>
      </c>
      <c r="W239" t="n">
        <v>1.14</v>
      </c>
      <c r="X239" t="n">
        <v>0.09</v>
      </c>
      <c r="Y239" t="n">
        <v>0.5</v>
      </c>
      <c r="Z239" t="n">
        <v>10</v>
      </c>
    </row>
    <row r="240">
      <c r="A240" t="n">
        <v>15</v>
      </c>
      <c r="B240" t="n">
        <v>50</v>
      </c>
      <c r="C240" t="inlineStr">
        <is>
          <t xml:space="preserve">CONCLUIDO	</t>
        </is>
      </c>
      <c r="D240" t="n">
        <v>7.1672</v>
      </c>
      <c r="E240" t="n">
        <v>13.95</v>
      </c>
      <c r="F240" t="n">
        <v>11.78</v>
      </c>
      <c r="G240" t="n">
        <v>117.83</v>
      </c>
      <c r="H240" t="n">
        <v>2.23</v>
      </c>
      <c r="I240" t="n">
        <v>6</v>
      </c>
      <c r="J240" t="n">
        <v>126.81</v>
      </c>
      <c r="K240" t="n">
        <v>41.65</v>
      </c>
      <c r="L240" t="n">
        <v>16</v>
      </c>
      <c r="M240" t="n">
        <v>3</v>
      </c>
      <c r="N240" t="n">
        <v>19.16</v>
      </c>
      <c r="O240" t="n">
        <v>15873.8</v>
      </c>
      <c r="P240" t="n">
        <v>93.67</v>
      </c>
      <c r="Q240" t="n">
        <v>194.63</v>
      </c>
      <c r="R240" t="n">
        <v>25.38</v>
      </c>
      <c r="S240" t="n">
        <v>17.82</v>
      </c>
      <c r="T240" t="n">
        <v>1620.93</v>
      </c>
      <c r="U240" t="n">
        <v>0.7</v>
      </c>
      <c r="V240" t="n">
        <v>0.77</v>
      </c>
      <c r="W240" t="n">
        <v>1.15</v>
      </c>
      <c r="X240" t="n">
        <v>0.1</v>
      </c>
      <c r="Y240" t="n">
        <v>0.5</v>
      </c>
      <c r="Z240" t="n">
        <v>10</v>
      </c>
    </row>
    <row r="241">
      <c r="A241" t="n">
        <v>16</v>
      </c>
      <c r="B241" t="n">
        <v>50</v>
      </c>
      <c r="C241" t="inlineStr">
        <is>
          <t xml:space="preserve">CONCLUIDO	</t>
        </is>
      </c>
      <c r="D241" t="n">
        <v>7.1622</v>
      </c>
      <c r="E241" t="n">
        <v>13.96</v>
      </c>
      <c r="F241" t="n">
        <v>11.79</v>
      </c>
      <c r="G241" t="n">
        <v>117.93</v>
      </c>
      <c r="H241" t="n">
        <v>2.34</v>
      </c>
      <c r="I241" t="n">
        <v>6</v>
      </c>
      <c r="J241" t="n">
        <v>128.13</v>
      </c>
      <c r="K241" t="n">
        <v>41.65</v>
      </c>
      <c r="L241" t="n">
        <v>17</v>
      </c>
      <c r="M241" t="n">
        <v>1</v>
      </c>
      <c r="N241" t="n">
        <v>19.48</v>
      </c>
      <c r="O241" t="n">
        <v>16036.82</v>
      </c>
      <c r="P241" t="n">
        <v>92.48999999999999</v>
      </c>
      <c r="Q241" t="n">
        <v>194.63</v>
      </c>
      <c r="R241" t="n">
        <v>25.57</v>
      </c>
      <c r="S241" t="n">
        <v>17.82</v>
      </c>
      <c r="T241" t="n">
        <v>1716.36</v>
      </c>
      <c r="U241" t="n">
        <v>0.7</v>
      </c>
      <c r="V241" t="n">
        <v>0.77</v>
      </c>
      <c r="W241" t="n">
        <v>1.15</v>
      </c>
      <c r="X241" t="n">
        <v>0.11</v>
      </c>
      <c r="Y241" t="n">
        <v>0.5</v>
      </c>
      <c r="Z241" t="n">
        <v>10</v>
      </c>
    </row>
    <row r="242">
      <c r="A242" t="n">
        <v>17</v>
      </c>
      <c r="B242" t="n">
        <v>50</v>
      </c>
      <c r="C242" t="inlineStr">
        <is>
          <t xml:space="preserve">CONCLUIDO	</t>
        </is>
      </c>
      <c r="D242" t="n">
        <v>7.1851</v>
      </c>
      <c r="E242" t="n">
        <v>13.92</v>
      </c>
      <c r="F242" t="n">
        <v>11.77</v>
      </c>
      <c r="G242" t="n">
        <v>141.25</v>
      </c>
      <c r="H242" t="n">
        <v>2.46</v>
      </c>
      <c r="I242" t="n">
        <v>5</v>
      </c>
      <c r="J242" t="n">
        <v>129.46</v>
      </c>
      <c r="K242" t="n">
        <v>41.65</v>
      </c>
      <c r="L242" t="n">
        <v>18</v>
      </c>
      <c r="M242" t="n">
        <v>0</v>
      </c>
      <c r="N242" t="n">
        <v>19.81</v>
      </c>
      <c r="O242" t="n">
        <v>16200.3</v>
      </c>
      <c r="P242" t="n">
        <v>93.03</v>
      </c>
      <c r="Q242" t="n">
        <v>194.63</v>
      </c>
      <c r="R242" t="n">
        <v>24.93</v>
      </c>
      <c r="S242" t="n">
        <v>17.82</v>
      </c>
      <c r="T242" t="n">
        <v>1404.45</v>
      </c>
      <c r="U242" t="n">
        <v>0.71</v>
      </c>
      <c r="V242" t="n">
        <v>0.77</v>
      </c>
      <c r="W242" t="n">
        <v>1.15</v>
      </c>
      <c r="X242" t="n">
        <v>0.08</v>
      </c>
      <c r="Y242" t="n">
        <v>0.5</v>
      </c>
      <c r="Z242" t="n">
        <v>10</v>
      </c>
    </row>
    <row r="243">
      <c r="A243" t="n">
        <v>0</v>
      </c>
      <c r="B243" t="n">
        <v>25</v>
      </c>
      <c r="C243" t="inlineStr">
        <is>
          <t xml:space="preserve">CONCLUIDO	</t>
        </is>
      </c>
      <c r="D243" t="n">
        <v>6.451</v>
      </c>
      <c r="E243" t="n">
        <v>15.5</v>
      </c>
      <c r="F243" t="n">
        <v>12.87</v>
      </c>
      <c r="G243" t="n">
        <v>12.87</v>
      </c>
      <c r="H243" t="n">
        <v>0.28</v>
      </c>
      <c r="I243" t="n">
        <v>60</v>
      </c>
      <c r="J243" t="n">
        <v>61.76</v>
      </c>
      <c r="K243" t="n">
        <v>28.92</v>
      </c>
      <c r="L243" t="n">
        <v>1</v>
      </c>
      <c r="M243" t="n">
        <v>58</v>
      </c>
      <c r="N243" t="n">
        <v>6.84</v>
      </c>
      <c r="O243" t="n">
        <v>7851.41</v>
      </c>
      <c r="P243" t="n">
        <v>82.12</v>
      </c>
      <c r="Q243" t="n">
        <v>194.64</v>
      </c>
      <c r="R243" t="n">
        <v>59.13</v>
      </c>
      <c r="S243" t="n">
        <v>17.82</v>
      </c>
      <c r="T243" t="n">
        <v>18230.34</v>
      </c>
      <c r="U243" t="n">
        <v>0.3</v>
      </c>
      <c r="V243" t="n">
        <v>0.71</v>
      </c>
      <c r="W243" t="n">
        <v>1.24</v>
      </c>
      <c r="X243" t="n">
        <v>1.19</v>
      </c>
      <c r="Y243" t="n">
        <v>0.5</v>
      </c>
      <c r="Z243" t="n">
        <v>10</v>
      </c>
    </row>
    <row r="244">
      <c r="A244" t="n">
        <v>1</v>
      </c>
      <c r="B244" t="n">
        <v>25</v>
      </c>
      <c r="C244" t="inlineStr">
        <is>
          <t xml:space="preserve">CONCLUIDO	</t>
        </is>
      </c>
      <c r="D244" t="n">
        <v>6.9237</v>
      </c>
      <c r="E244" t="n">
        <v>14.44</v>
      </c>
      <c r="F244" t="n">
        <v>12.24</v>
      </c>
      <c r="G244" t="n">
        <v>25.33</v>
      </c>
      <c r="H244" t="n">
        <v>0.55</v>
      </c>
      <c r="I244" t="n">
        <v>29</v>
      </c>
      <c r="J244" t="n">
        <v>62.92</v>
      </c>
      <c r="K244" t="n">
        <v>28.92</v>
      </c>
      <c r="L244" t="n">
        <v>2</v>
      </c>
      <c r="M244" t="n">
        <v>27</v>
      </c>
      <c r="N244" t="n">
        <v>7</v>
      </c>
      <c r="O244" t="n">
        <v>7994.37</v>
      </c>
      <c r="P244" t="n">
        <v>75.98</v>
      </c>
      <c r="Q244" t="n">
        <v>194.65</v>
      </c>
      <c r="R244" t="n">
        <v>39.65</v>
      </c>
      <c r="S244" t="n">
        <v>17.82</v>
      </c>
      <c r="T244" t="n">
        <v>8642.700000000001</v>
      </c>
      <c r="U244" t="n">
        <v>0.45</v>
      </c>
      <c r="V244" t="n">
        <v>0.74</v>
      </c>
      <c r="W244" t="n">
        <v>1.19</v>
      </c>
      <c r="X244" t="n">
        <v>0.5600000000000001</v>
      </c>
      <c r="Y244" t="n">
        <v>0.5</v>
      </c>
      <c r="Z244" t="n">
        <v>10</v>
      </c>
    </row>
    <row r="245">
      <c r="A245" t="n">
        <v>2</v>
      </c>
      <c r="B245" t="n">
        <v>25</v>
      </c>
      <c r="C245" t="inlineStr">
        <is>
          <t xml:space="preserve">CONCLUIDO	</t>
        </is>
      </c>
      <c r="D245" t="n">
        <v>7.0912</v>
      </c>
      <c r="E245" t="n">
        <v>14.1</v>
      </c>
      <c r="F245" t="n">
        <v>12.04</v>
      </c>
      <c r="G245" t="n">
        <v>38.03</v>
      </c>
      <c r="H245" t="n">
        <v>0.8100000000000001</v>
      </c>
      <c r="I245" t="n">
        <v>19</v>
      </c>
      <c r="J245" t="n">
        <v>64.08</v>
      </c>
      <c r="K245" t="n">
        <v>28.92</v>
      </c>
      <c r="L245" t="n">
        <v>3</v>
      </c>
      <c r="M245" t="n">
        <v>17</v>
      </c>
      <c r="N245" t="n">
        <v>7.16</v>
      </c>
      <c r="O245" t="n">
        <v>8137.65</v>
      </c>
      <c r="P245" t="n">
        <v>72.34</v>
      </c>
      <c r="Q245" t="n">
        <v>194.63</v>
      </c>
      <c r="R245" t="n">
        <v>33.37</v>
      </c>
      <c r="S245" t="n">
        <v>17.82</v>
      </c>
      <c r="T245" t="n">
        <v>5554.25</v>
      </c>
      <c r="U245" t="n">
        <v>0.53</v>
      </c>
      <c r="V245" t="n">
        <v>0.75</v>
      </c>
      <c r="W245" t="n">
        <v>1.17</v>
      </c>
      <c r="X245" t="n">
        <v>0.36</v>
      </c>
      <c r="Y245" t="n">
        <v>0.5</v>
      </c>
      <c r="Z245" t="n">
        <v>10</v>
      </c>
    </row>
    <row r="246">
      <c r="A246" t="n">
        <v>3</v>
      </c>
      <c r="B246" t="n">
        <v>25</v>
      </c>
      <c r="C246" t="inlineStr">
        <is>
          <t xml:space="preserve">CONCLUIDO	</t>
        </is>
      </c>
      <c r="D246" t="n">
        <v>7.1803</v>
      </c>
      <c r="E246" t="n">
        <v>13.93</v>
      </c>
      <c r="F246" t="n">
        <v>11.94</v>
      </c>
      <c r="G246" t="n">
        <v>51.16</v>
      </c>
      <c r="H246" t="n">
        <v>1.07</v>
      </c>
      <c r="I246" t="n">
        <v>14</v>
      </c>
      <c r="J246" t="n">
        <v>65.25</v>
      </c>
      <c r="K246" t="n">
        <v>28.92</v>
      </c>
      <c r="L246" t="n">
        <v>4</v>
      </c>
      <c r="M246" t="n">
        <v>12</v>
      </c>
      <c r="N246" t="n">
        <v>7.33</v>
      </c>
      <c r="O246" t="n">
        <v>8281.25</v>
      </c>
      <c r="P246" t="n">
        <v>69.48</v>
      </c>
      <c r="Q246" t="n">
        <v>194.63</v>
      </c>
      <c r="R246" t="n">
        <v>30.24</v>
      </c>
      <c r="S246" t="n">
        <v>17.82</v>
      </c>
      <c r="T246" t="n">
        <v>4013.65</v>
      </c>
      <c r="U246" t="n">
        <v>0.59</v>
      </c>
      <c r="V246" t="n">
        <v>0.76</v>
      </c>
      <c r="W246" t="n">
        <v>1.16</v>
      </c>
      <c r="X246" t="n">
        <v>0.25</v>
      </c>
      <c r="Y246" t="n">
        <v>0.5</v>
      </c>
      <c r="Z246" t="n">
        <v>10</v>
      </c>
    </row>
    <row r="247">
      <c r="A247" t="n">
        <v>4</v>
      </c>
      <c r="B247" t="n">
        <v>25</v>
      </c>
      <c r="C247" t="inlineStr">
        <is>
          <t xml:space="preserve">CONCLUIDO	</t>
        </is>
      </c>
      <c r="D247" t="n">
        <v>7.2266</v>
      </c>
      <c r="E247" t="n">
        <v>13.84</v>
      </c>
      <c r="F247" t="n">
        <v>11.89</v>
      </c>
      <c r="G247" t="n">
        <v>64.84999999999999</v>
      </c>
      <c r="H247" t="n">
        <v>1.31</v>
      </c>
      <c r="I247" t="n">
        <v>11</v>
      </c>
      <c r="J247" t="n">
        <v>66.42</v>
      </c>
      <c r="K247" t="n">
        <v>28.92</v>
      </c>
      <c r="L247" t="n">
        <v>5</v>
      </c>
      <c r="M247" t="n">
        <v>8</v>
      </c>
      <c r="N247" t="n">
        <v>7.49</v>
      </c>
      <c r="O247" t="n">
        <v>8425.16</v>
      </c>
      <c r="P247" t="n">
        <v>66.45999999999999</v>
      </c>
      <c r="Q247" t="n">
        <v>194.64</v>
      </c>
      <c r="R247" t="n">
        <v>28.55</v>
      </c>
      <c r="S247" t="n">
        <v>17.82</v>
      </c>
      <c r="T247" t="n">
        <v>3181.57</v>
      </c>
      <c r="U247" t="n">
        <v>0.62</v>
      </c>
      <c r="V247" t="n">
        <v>0.76</v>
      </c>
      <c r="W247" t="n">
        <v>1.16</v>
      </c>
      <c r="X247" t="n">
        <v>0.2</v>
      </c>
      <c r="Y247" t="n">
        <v>0.5</v>
      </c>
      <c r="Z247" t="n">
        <v>10</v>
      </c>
    </row>
    <row r="248">
      <c r="A248" t="n">
        <v>5</v>
      </c>
      <c r="B248" t="n">
        <v>25</v>
      </c>
      <c r="C248" t="inlineStr">
        <is>
          <t xml:space="preserve">CONCLUIDO	</t>
        </is>
      </c>
      <c r="D248" t="n">
        <v>7.2589</v>
      </c>
      <c r="E248" t="n">
        <v>13.78</v>
      </c>
      <c r="F248" t="n">
        <v>11.86</v>
      </c>
      <c r="G248" t="n">
        <v>79.04000000000001</v>
      </c>
      <c r="H248" t="n">
        <v>1.55</v>
      </c>
      <c r="I248" t="n">
        <v>9</v>
      </c>
      <c r="J248" t="n">
        <v>67.59</v>
      </c>
      <c r="K248" t="n">
        <v>28.92</v>
      </c>
      <c r="L248" t="n">
        <v>6</v>
      </c>
      <c r="M248" t="n">
        <v>1</v>
      </c>
      <c r="N248" t="n">
        <v>7.66</v>
      </c>
      <c r="O248" t="n">
        <v>8569.4</v>
      </c>
      <c r="P248" t="n">
        <v>63.93</v>
      </c>
      <c r="Q248" t="n">
        <v>194.63</v>
      </c>
      <c r="R248" t="n">
        <v>27.4</v>
      </c>
      <c r="S248" t="n">
        <v>17.82</v>
      </c>
      <c r="T248" t="n">
        <v>2617.81</v>
      </c>
      <c r="U248" t="n">
        <v>0.65</v>
      </c>
      <c r="V248" t="n">
        <v>0.77</v>
      </c>
      <c r="W248" t="n">
        <v>1.16</v>
      </c>
      <c r="X248" t="n">
        <v>0.17</v>
      </c>
      <c r="Y248" t="n">
        <v>0.5</v>
      </c>
      <c r="Z248" t="n">
        <v>10</v>
      </c>
    </row>
    <row r="249">
      <c r="A249" t="n">
        <v>6</v>
      </c>
      <c r="B249" t="n">
        <v>25</v>
      </c>
      <c r="C249" t="inlineStr">
        <is>
          <t xml:space="preserve">CONCLUIDO	</t>
        </is>
      </c>
      <c r="D249" t="n">
        <v>7.2597</v>
      </c>
      <c r="E249" t="n">
        <v>13.77</v>
      </c>
      <c r="F249" t="n">
        <v>11.85</v>
      </c>
      <c r="G249" t="n">
        <v>79.03</v>
      </c>
      <c r="H249" t="n">
        <v>1.78</v>
      </c>
      <c r="I249" t="n">
        <v>9</v>
      </c>
      <c r="J249" t="n">
        <v>68.76000000000001</v>
      </c>
      <c r="K249" t="n">
        <v>28.92</v>
      </c>
      <c r="L249" t="n">
        <v>7</v>
      </c>
      <c r="M249" t="n">
        <v>0</v>
      </c>
      <c r="N249" t="n">
        <v>7.83</v>
      </c>
      <c r="O249" t="n">
        <v>8713.950000000001</v>
      </c>
      <c r="P249" t="n">
        <v>64.90000000000001</v>
      </c>
      <c r="Q249" t="n">
        <v>194.63</v>
      </c>
      <c r="R249" t="n">
        <v>27.34</v>
      </c>
      <c r="S249" t="n">
        <v>17.82</v>
      </c>
      <c r="T249" t="n">
        <v>2586.82</v>
      </c>
      <c r="U249" t="n">
        <v>0.65</v>
      </c>
      <c r="V249" t="n">
        <v>0.77</v>
      </c>
      <c r="W249" t="n">
        <v>1.16</v>
      </c>
      <c r="X249" t="n">
        <v>0.17</v>
      </c>
      <c r="Y249" t="n">
        <v>0.5</v>
      </c>
      <c r="Z249" t="n">
        <v>10</v>
      </c>
    </row>
    <row r="250">
      <c r="A250" t="n">
        <v>0</v>
      </c>
      <c r="B250" t="n">
        <v>85</v>
      </c>
      <c r="C250" t="inlineStr">
        <is>
          <t xml:space="preserve">CONCLUIDO	</t>
        </is>
      </c>
      <c r="D250" t="n">
        <v>4.7127</v>
      </c>
      <c r="E250" t="n">
        <v>21.22</v>
      </c>
      <c r="F250" t="n">
        <v>14.37</v>
      </c>
      <c r="G250" t="n">
        <v>6.53</v>
      </c>
      <c r="H250" t="n">
        <v>0.11</v>
      </c>
      <c r="I250" t="n">
        <v>132</v>
      </c>
      <c r="J250" t="n">
        <v>167.88</v>
      </c>
      <c r="K250" t="n">
        <v>51.39</v>
      </c>
      <c r="L250" t="n">
        <v>1</v>
      </c>
      <c r="M250" t="n">
        <v>130</v>
      </c>
      <c r="N250" t="n">
        <v>30.49</v>
      </c>
      <c r="O250" t="n">
        <v>20939.59</v>
      </c>
      <c r="P250" t="n">
        <v>182.46</v>
      </c>
      <c r="Q250" t="n">
        <v>194.67</v>
      </c>
      <c r="R250" t="n">
        <v>105.94</v>
      </c>
      <c r="S250" t="n">
        <v>17.82</v>
      </c>
      <c r="T250" t="n">
        <v>41274.45</v>
      </c>
      <c r="U250" t="n">
        <v>0.17</v>
      </c>
      <c r="V250" t="n">
        <v>0.63</v>
      </c>
      <c r="W250" t="n">
        <v>1.36</v>
      </c>
      <c r="X250" t="n">
        <v>2.68</v>
      </c>
      <c r="Y250" t="n">
        <v>0.5</v>
      </c>
      <c r="Z250" t="n">
        <v>10</v>
      </c>
    </row>
    <row r="251">
      <c r="A251" t="n">
        <v>1</v>
      </c>
      <c r="B251" t="n">
        <v>85</v>
      </c>
      <c r="C251" t="inlineStr">
        <is>
          <t xml:space="preserve">CONCLUIDO	</t>
        </is>
      </c>
      <c r="D251" t="n">
        <v>5.7838</v>
      </c>
      <c r="E251" t="n">
        <v>17.29</v>
      </c>
      <c r="F251" t="n">
        <v>12.88</v>
      </c>
      <c r="G251" t="n">
        <v>12.88</v>
      </c>
      <c r="H251" t="n">
        <v>0.21</v>
      </c>
      <c r="I251" t="n">
        <v>60</v>
      </c>
      <c r="J251" t="n">
        <v>169.33</v>
      </c>
      <c r="K251" t="n">
        <v>51.39</v>
      </c>
      <c r="L251" t="n">
        <v>2</v>
      </c>
      <c r="M251" t="n">
        <v>58</v>
      </c>
      <c r="N251" t="n">
        <v>30.94</v>
      </c>
      <c r="O251" t="n">
        <v>21118.46</v>
      </c>
      <c r="P251" t="n">
        <v>162.87</v>
      </c>
      <c r="Q251" t="n">
        <v>194.66</v>
      </c>
      <c r="R251" t="n">
        <v>59.37</v>
      </c>
      <c r="S251" t="n">
        <v>17.82</v>
      </c>
      <c r="T251" t="n">
        <v>18345.96</v>
      </c>
      <c r="U251" t="n">
        <v>0.3</v>
      </c>
      <c r="V251" t="n">
        <v>0.7</v>
      </c>
      <c r="W251" t="n">
        <v>1.24</v>
      </c>
      <c r="X251" t="n">
        <v>1.2</v>
      </c>
      <c r="Y251" t="n">
        <v>0.5</v>
      </c>
      <c r="Z251" t="n">
        <v>10</v>
      </c>
    </row>
    <row r="252">
      <c r="A252" t="n">
        <v>2</v>
      </c>
      <c r="B252" t="n">
        <v>85</v>
      </c>
      <c r="C252" t="inlineStr">
        <is>
          <t xml:space="preserve">CONCLUIDO	</t>
        </is>
      </c>
      <c r="D252" t="n">
        <v>6.1942</v>
      </c>
      <c r="E252" t="n">
        <v>16.14</v>
      </c>
      <c r="F252" t="n">
        <v>12.45</v>
      </c>
      <c r="G252" t="n">
        <v>19.15</v>
      </c>
      <c r="H252" t="n">
        <v>0.31</v>
      </c>
      <c r="I252" t="n">
        <v>39</v>
      </c>
      <c r="J252" t="n">
        <v>170.79</v>
      </c>
      <c r="K252" t="n">
        <v>51.39</v>
      </c>
      <c r="L252" t="n">
        <v>3</v>
      </c>
      <c r="M252" t="n">
        <v>37</v>
      </c>
      <c r="N252" t="n">
        <v>31.4</v>
      </c>
      <c r="O252" t="n">
        <v>21297.94</v>
      </c>
      <c r="P252" t="n">
        <v>156.91</v>
      </c>
      <c r="Q252" t="n">
        <v>194.65</v>
      </c>
      <c r="R252" t="n">
        <v>46.33</v>
      </c>
      <c r="S252" t="n">
        <v>17.82</v>
      </c>
      <c r="T252" t="n">
        <v>11933.5</v>
      </c>
      <c r="U252" t="n">
        <v>0.38</v>
      </c>
      <c r="V252" t="n">
        <v>0.73</v>
      </c>
      <c r="W252" t="n">
        <v>1.2</v>
      </c>
      <c r="X252" t="n">
        <v>0.76</v>
      </c>
      <c r="Y252" t="n">
        <v>0.5</v>
      </c>
      <c r="Z252" t="n">
        <v>10</v>
      </c>
    </row>
    <row r="253">
      <c r="A253" t="n">
        <v>3</v>
      </c>
      <c r="B253" t="n">
        <v>85</v>
      </c>
      <c r="C253" t="inlineStr">
        <is>
          <t xml:space="preserve">CONCLUIDO	</t>
        </is>
      </c>
      <c r="D253" t="n">
        <v>6.4057</v>
      </c>
      <c r="E253" t="n">
        <v>15.61</v>
      </c>
      <c r="F253" t="n">
        <v>12.26</v>
      </c>
      <c r="G253" t="n">
        <v>25.36</v>
      </c>
      <c r="H253" t="n">
        <v>0.41</v>
      </c>
      <c r="I253" t="n">
        <v>29</v>
      </c>
      <c r="J253" t="n">
        <v>172.25</v>
      </c>
      <c r="K253" t="n">
        <v>51.39</v>
      </c>
      <c r="L253" t="n">
        <v>4</v>
      </c>
      <c r="M253" t="n">
        <v>27</v>
      </c>
      <c r="N253" t="n">
        <v>31.86</v>
      </c>
      <c r="O253" t="n">
        <v>21478.05</v>
      </c>
      <c r="P253" t="n">
        <v>153.91</v>
      </c>
      <c r="Q253" t="n">
        <v>194.63</v>
      </c>
      <c r="R253" t="n">
        <v>40.08</v>
      </c>
      <c r="S253" t="n">
        <v>17.82</v>
      </c>
      <c r="T253" t="n">
        <v>8860.35</v>
      </c>
      <c r="U253" t="n">
        <v>0.44</v>
      </c>
      <c r="V253" t="n">
        <v>0.74</v>
      </c>
      <c r="W253" t="n">
        <v>1.18</v>
      </c>
      <c r="X253" t="n">
        <v>0.57</v>
      </c>
      <c r="Y253" t="n">
        <v>0.5</v>
      </c>
      <c r="Z253" t="n">
        <v>10</v>
      </c>
    </row>
    <row r="254">
      <c r="A254" t="n">
        <v>4</v>
      </c>
      <c r="B254" t="n">
        <v>85</v>
      </c>
      <c r="C254" t="inlineStr">
        <is>
          <t xml:space="preserve">CONCLUIDO	</t>
        </is>
      </c>
      <c r="D254" t="n">
        <v>6.5424</v>
      </c>
      <c r="E254" t="n">
        <v>15.28</v>
      </c>
      <c r="F254" t="n">
        <v>12.13</v>
      </c>
      <c r="G254" t="n">
        <v>31.65</v>
      </c>
      <c r="H254" t="n">
        <v>0.51</v>
      </c>
      <c r="I254" t="n">
        <v>23</v>
      </c>
      <c r="J254" t="n">
        <v>173.71</v>
      </c>
      <c r="K254" t="n">
        <v>51.39</v>
      </c>
      <c r="L254" t="n">
        <v>5</v>
      </c>
      <c r="M254" t="n">
        <v>21</v>
      </c>
      <c r="N254" t="n">
        <v>32.32</v>
      </c>
      <c r="O254" t="n">
        <v>21658.78</v>
      </c>
      <c r="P254" t="n">
        <v>151.78</v>
      </c>
      <c r="Q254" t="n">
        <v>194.65</v>
      </c>
      <c r="R254" t="n">
        <v>36.48</v>
      </c>
      <c r="S254" t="n">
        <v>17.82</v>
      </c>
      <c r="T254" t="n">
        <v>7089.36</v>
      </c>
      <c r="U254" t="n">
        <v>0.49</v>
      </c>
      <c r="V254" t="n">
        <v>0.75</v>
      </c>
      <c r="W254" t="n">
        <v>1.17</v>
      </c>
      <c r="X254" t="n">
        <v>0.45</v>
      </c>
      <c r="Y254" t="n">
        <v>0.5</v>
      </c>
      <c r="Z254" t="n">
        <v>10</v>
      </c>
    </row>
    <row r="255">
      <c r="A255" t="n">
        <v>5</v>
      </c>
      <c r="B255" t="n">
        <v>85</v>
      </c>
      <c r="C255" t="inlineStr">
        <is>
          <t xml:space="preserve">CONCLUIDO	</t>
        </is>
      </c>
      <c r="D255" t="n">
        <v>6.6421</v>
      </c>
      <c r="E255" t="n">
        <v>15.06</v>
      </c>
      <c r="F255" t="n">
        <v>12.04</v>
      </c>
      <c r="G255" t="n">
        <v>38.02</v>
      </c>
      <c r="H255" t="n">
        <v>0.61</v>
      </c>
      <c r="I255" t="n">
        <v>19</v>
      </c>
      <c r="J255" t="n">
        <v>175.18</v>
      </c>
      <c r="K255" t="n">
        <v>51.39</v>
      </c>
      <c r="L255" t="n">
        <v>6</v>
      </c>
      <c r="M255" t="n">
        <v>17</v>
      </c>
      <c r="N255" t="n">
        <v>32.79</v>
      </c>
      <c r="O255" t="n">
        <v>21840.16</v>
      </c>
      <c r="P255" t="n">
        <v>149.89</v>
      </c>
      <c r="Q255" t="n">
        <v>194.63</v>
      </c>
      <c r="R255" t="n">
        <v>33.37</v>
      </c>
      <c r="S255" t="n">
        <v>17.82</v>
      </c>
      <c r="T255" t="n">
        <v>5554.17</v>
      </c>
      <c r="U255" t="n">
        <v>0.53</v>
      </c>
      <c r="V255" t="n">
        <v>0.75</v>
      </c>
      <c r="W255" t="n">
        <v>1.17</v>
      </c>
      <c r="X255" t="n">
        <v>0.35</v>
      </c>
      <c r="Y255" t="n">
        <v>0.5</v>
      </c>
      <c r="Z255" t="n">
        <v>10</v>
      </c>
    </row>
    <row r="256">
      <c r="A256" t="n">
        <v>6</v>
      </c>
      <c r="B256" t="n">
        <v>85</v>
      </c>
      <c r="C256" t="inlineStr">
        <is>
          <t xml:space="preserve">CONCLUIDO	</t>
        </is>
      </c>
      <c r="D256" t="n">
        <v>6.6871</v>
      </c>
      <c r="E256" t="n">
        <v>14.95</v>
      </c>
      <c r="F256" t="n">
        <v>12.01</v>
      </c>
      <c r="G256" t="n">
        <v>42.37</v>
      </c>
      <c r="H256" t="n">
        <v>0.7</v>
      </c>
      <c r="I256" t="n">
        <v>17</v>
      </c>
      <c r="J256" t="n">
        <v>176.66</v>
      </c>
      <c r="K256" t="n">
        <v>51.39</v>
      </c>
      <c r="L256" t="n">
        <v>7</v>
      </c>
      <c r="M256" t="n">
        <v>15</v>
      </c>
      <c r="N256" t="n">
        <v>33.27</v>
      </c>
      <c r="O256" t="n">
        <v>22022.17</v>
      </c>
      <c r="P256" t="n">
        <v>149.26</v>
      </c>
      <c r="Q256" t="n">
        <v>194.65</v>
      </c>
      <c r="R256" t="n">
        <v>32.34</v>
      </c>
      <c r="S256" t="n">
        <v>17.82</v>
      </c>
      <c r="T256" t="n">
        <v>5047.2</v>
      </c>
      <c r="U256" t="n">
        <v>0.55</v>
      </c>
      <c r="V256" t="n">
        <v>0.76</v>
      </c>
      <c r="W256" t="n">
        <v>1.16</v>
      </c>
      <c r="X256" t="n">
        <v>0.32</v>
      </c>
      <c r="Y256" t="n">
        <v>0.5</v>
      </c>
      <c r="Z256" t="n">
        <v>10</v>
      </c>
    </row>
    <row r="257">
      <c r="A257" t="n">
        <v>7</v>
      </c>
      <c r="B257" t="n">
        <v>85</v>
      </c>
      <c r="C257" t="inlineStr">
        <is>
          <t xml:space="preserve">CONCLUIDO	</t>
        </is>
      </c>
      <c r="D257" t="n">
        <v>6.7373</v>
      </c>
      <c r="E257" t="n">
        <v>14.84</v>
      </c>
      <c r="F257" t="n">
        <v>11.96</v>
      </c>
      <c r="G257" t="n">
        <v>47.85</v>
      </c>
      <c r="H257" t="n">
        <v>0.8</v>
      </c>
      <c r="I257" t="n">
        <v>15</v>
      </c>
      <c r="J257" t="n">
        <v>178.14</v>
      </c>
      <c r="K257" t="n">
        <v>51.39</v>
      </c>
      <c r="L257" t="n">
        <v>8</v>
      </c>
      <c r="M257" t="n">
        <v>13</v>
      </c>
      <c r="N257" t="n">
        <v>33.75</v>
      </c>
      <c r="O257" t="n">
        <v>22204.83</v>
      </c>
      <c r="P257" t="n">
        <v>148.01</v>
      </c>
      <c r="Q257" t="n">
        <v>194.63</v>
      </c>
      <c r="R257" t="n">
        <v>30.99</v>
      </c>
      <c r="S257" t="n">
        <v>17.82</v>
      </c>
      <c r="T257" t="n">
        <v>4384.25</v>
      </c>
      <c r="U257" t="n">
        <v>0.57</v>
      </c>
      <c r="V257" t="n">
        <v>0.76</v>
      </c>
      <c r="W257" t="n">
        <v>1.16</v>
      </c>
      <c r="X257" t="n">
        <v>0.28</v>
      </c>
      <c r="Y257" t="n">
        <v>0.5</v>
      </c>
      <c r="Z257" t="n">
        <v>10</v>
      </c>
    </row>
    <row r="258">
      <c r="A258" t="n">
        <v>8</v>
      </c>
      <c r="B258" t="n">
        <v>85</v>
      </c>
      <c r="C258" t="inlineStr">
        <is>
          <t xml:space="preserve">CONCLUIDO	</t>
        </is>
      </c>
      <c r="D258" t="n">
        <v>6.7868</v>
      </c>
      <c r="E258" t="n">
        <v>14.73</v>
      </c>
      <c r="F258" t="n">
        <v>11.92</v>
      </c>
      <c r="G258" t="n">
        <v>55.02</v>
      </c>
      <c r="H258" t="n">
        <v>0.89</v>
      </c>
      <c r="I258" t="n">
        <v>13</v>
      </c>
      <c r="J258" t="n">
        <v>179.63</v>
      </c>
      <c r="K258" t="n">
        <v>51.39</v>
      </c>
      <c r="L258" t="n">
        <v>9</v>
      </c>
      <c r="M258" t="n">
        <v>11</v>
      </c>
      <c r="N258" t="n">
        <v>34.24</v>
      </c>
      <c r="O258" t="n">
        <v>22388.15</v>
      </c>
      <c r="P258" t="n">
        <v>147.13</v>
      </c>
      <c r="Q258" t="n">
        <v>194.63</v>
      </c>
      <c r="R258" t="n">
        <v>29.82</v>
      </c>
      <c r="S258" t="n">
        <v>17.82</v>
      </c>
      <c r="T258" t="n">
        <v>3806.62</v>
      </c>
      <c r="U258" t="n">
        <v>0.6</v>
      </c>
      <c r="V258" t="n">
        <v>0.76</v>
      </c>
      <c r="W258" t="n">
        <v>1.15</v>
      </c>
      <c r="X258" t="n">
        <v>0.23</v>
      </c>
      <c r="Y258" t="n">
        <v>0.5</v>
      </c>
      <c r="Z258" t="n">
        <v>10</v>
      </c>
    </row>
    <row r="259">
      <c r="A259" t="n">
        <v>9</v>
      </c>
      <c r="B259" t="n">
        <v>85</v>
      </c>
      <c r="C259" t="inlineStr">
        <is>
          <t xml:space="preserve">CONCLUIDO	</t>
        </is>
      </c>
      <c r="D259" t="n">
        <v>6.808</v>
      </c>
      <c r="E259" t="n">
        <v>14.69</v>
      </c>
      <c r="F259" t="n">
        <v>11.91</v>
      </c>
      <c r="G259" t="n">
        <v>59.55</v>
      </c>
      <c r="H259" t="n">
        <v>0.98</v>
      </c>
      <c r="I259" t="n">
        <v>12</v>
      </c>
      <c r="J259" t="n">
        <v>181.12</v>
      </c>
      <c r="K259" t="n">
        <v>51.39</v>
      </c>
      <c r="L259" t="n">
        <v>10</v>
      </c>
      <c r="M259" t="n">
        <v>10</v>
      </c>
      <c r="N259" t="n">
        <v>34.73</v>
      </c>
      <c r="O259" t="n">
        <v>22572.13</v>
      </c>
      <c r="P259" t="n">
        <v>146.64</v>
      </c>
      <c r="Q259" t="n">
        <v>194.63</v>
      </c>
      <c r="R259" t="n">
        <v>29.36</v>
      </c>
      <c r="S259" t="n">
        <v>17.82</v>
      </c>
      <c r="T259" t="n">
        <v>3581.78</v>
      </c>
      <c r="U259" t="n">
        <v>0.61</v>
      </c>
      <c r="V259" t="n">
        <v>0.76</v>
      </c>
      <c r="W259" t="n">
        <v>1.16</v>
      </c>
      <c r="X259" t="n">
        <v>0.22</v>
      </c>
      <c r="Y259" t="n">
        <v>0.5</v>
      </c>
      <c r="Z259" t="n">
        <v>10</v>
      </c>
    </row>
    <row r="260">
      <c r="A260" t="n">
        <v>10</v>
      </c>
      <c r="B260" t="n">
        <v>85</v>
      </c>
      <c r="C260" t="inlineStr">
        <is>
          <t xml:space="preserve">CONCLUIDO	</t>
        </is>
      </c>
      <c r="D260" t="n">
        <v>6.8366</v>
      </c>
      <c r="E260" t="n">
        <v>14.63</v>
      </c>
      <c r="F260" t="n">
        <v>11.88</v>
      </c>
      <c r="G260" t="n">
        <v>64.81</v>
      </c>
      <c r="H260" t="n">
        <v>1.07</v>
      </c>
      <c r="I260" t="n">
        <v>11</v>
      </c>
      <c r="J260" t="n">
        <v>182.62</v>
      </c>
      <c r="K260" t="n">
        <v>51.39</v>
      </c>
      <c r="L260" t="n">
        <v>11</v>
      </c>
      <c r="M260" t="n">
        <v>9</v>
      </c>
      <c r="N260" t="n">
        <v>35.22</v>
      </c>
      <c r="O260" t="n">
        <v>22756.91</v>
      </c>
      <c r="P260" t="n">
        <v>145.67</v>
      </c>
      <c r="Q260" t="n">
        <v>194.63</v>
      </c>
      <c r="R260" t="n">
        <v>28.47</v>
      </c>
      <c r="S260" t="n">
        <v>17.82</v>
      </c>
      <c r="T260" t="n">
        <v>3144.38</v>
      </c>
      <c r="U260" t="n">
        <v>0.63</v>
      </c>
      <c r="V260" t="n">
        <v>0.76</v>
      </c>
      <c r="W260" t="n">
        <v>1.15</v>
      </c>
      <c r="X260" t="n">
        <v>0.2</v>
      </c>
      <c r="Y260" t="n">
        <v>0.5</v>
      </c>
      <c r="Z260" t="n">
        <v>10</v>
      </c>
    </row>
    <row r="261">
      <c r="A261" t="n">
        <v>11</v>
      </c>
      <c r="B261" t="n">
        <v>85</v>
      </c>
      <c r="C261" t="inlineStr">
        <is>
          <t xml:space="preserve">CONCLUIDO	</t>
        </is>
      </c>
      <c r="D261" t="n">
        <v>6.8603</v>
      </c>
      <c r="E261" t="n">
        <v>14.58</v>
      </c>
      <c r="F261" t="n">
        <v>11.87</v>
      </c>
      <c r="G261" t="n">
        <v>71.19</v>
      </c>
      <c r="H261" t="n">
        <v>1.16</v>
      </c>
      <c r="I261" t="n">
        <v>10</v>
      </c>
      <c r="J261" t="n">
        <v>184.12</v>
      </c>
      <c r="K261" t="n">
        <v>51.39</v>
      </c>
      <c r="L261" t="n">
        <v>12</v>
      </c>
      <c r="M261" t="n">
        <v>8</v>
      </c>
      <c r="N261" t="n">
        <v>35.73</v>
      </c>
      <c r="O261" t="n">
        <v>22942.24</v>
      </c>
      <c r="P261" t="n">
        <v>144.55</v>
      </c>
      <c r="Q261" t="n">
        <v>194.64</v>
      </c>
      <c r="R261" t="n">
        <v>27.94</v>
      </c>
      <c r="S261" t="n">
        <v>17.82</v>
      </c>
      <c r="T261" t="n">
        <v>2883.39</v>
      </c>
      <c r="U261" t="n">
        <v>0.64</v>
      </c>
      <c r="V261" t="n">
        <v>0.77</v>
      </c>
      <c r="W261" t="n">
        <v>1.15</v>
      </c>
      <c r="X261" t="n">
        <v>0.18</v>
      </c>
      <c r="Y261" t="n">
        <v>0.5</v>
      </c>
      <c r="Z261" t="n">
        <v>10</v>
      </c>
    </row>
    <row r="262">
      <c r="A262" t="n">
        <v>12</v>
      </c>
      <c r="B262" t="n">
        <v>85</v>
      </c>
      <c r="C262" t="inlineStr">
        <is>
          <t xml:space="preserve">CONCLUIDO	</t>
        </is>
      </c>
      <c r="D262" t="n">
        <v>6.8842</v>
      </c>
      <c r="E262" t="n">
        <v>14.53</v>
      </c>
      <c r="F262" t="n">
        <v>11.85</v>
      </c>
      <c r="G262" t="n">
        <v>78.98999999999999</v>
      </c>
      <c r="H262" t="n">
        <v>1.24</v>
      </c>
      <c r="I262" t="n">
        <v>9</v>
      </c>
      <c r="J262" t="n">
        <v>185.63</v>
      </c>
      <c r="K262" t="n">
        <v>51.39</v>
      </c>
      <c r="L262" t="n">
        <v>13</v>
      </c>
      <c r="M262" t="n">
        <v>7</v>
      </c>
      <c r="N262" t="n">
        <v>36.24</v>
      </c>
      <c r="O262" t="n">
        <v>23128.27</v>
      </c>
      <c r="P262" t="n">
        <v>143.85</v>
      </c>
      <c r="Q262" t="n">
        <v>194.63</v>
      </c>
      <c r="R262" t="n">
        <v>27.33</v>
      </c>
      <c r="S262" t="n">
        <v>17.82</v>
      </c>
      <c r="T262" t="n">
        <v>2585.06</v>
      </c>
      <c r="U262" t="n">
        <v>0.65</v>
      </c>
      <c r="V262" t="n">
        <v>0.77</v>
      </c>
      <c r="W262" t="n">
        <v>1.15</v>
      </c>
      <c r="X262" t="n">
        <v>0.16</v>
      </c>
      <c r="Y262" t="n">
        <v>0.5</v>
      </c>
      <c r="Z262" t="n">
        <v>10</v>
      </c>
    </row>
    <row r="263">
      <c r="A263" t="n">
        <v>13</v>
      </c>
      <c r="B263" t="n">
        <v>85</v>
      </c>
      <c r="C263" t="inlineStr">
        <is>
          <t xml:space="preserve">CONCLUIDO	</t>
        </is>
      </c>
      <c r="D263" t="n">
        <v>6.8826</v>
      </c>
      <c r="E263" t="n">
        <v>14.53</v>
      </c>
      <c r="F263" t="n">
        <v>11.85</v>
      </c>
      <c r="G263" t="n">
        <v>79.01000000000001</v>
      </c>
      <c r="H263" t="n">
        <v>1.33</v>
      </c>
      <c r="I263" t="n">
        <v>9</v>
      </c>
      <c r="J263" t="n">
        <v>187.14</v>
      </c>
      <c r="K263" t="n">
        <v>51.39</v>
      </c>
      <c r="L263" t="n">
        <v>14</v>
      </c>
      <c r="M263" t="n">
        <v>7</v>
      </c>
      <c r="N263" t="n">
        <v>36.75</v>
      </c>
      <c r="O263" t="n">
        <v>23314.98</v>
      </c>
      <c r="P263" t="n">
        <v>143.92</v>
      </c>
      <c r="Q263" t="n">
        <v>194.66</v>
      </c>
      <c r="R263" t="n">
        <v>27.54</v>
      </c>
      <c r="S263" t="n">
        <v>17.82</v>
      </c>
      <c r="T263" t="n">
        <v>2687.22</v>
      </c>
      <c r="U263" t="n">
        <v>0.65</v>
      </c>
      <c r="V263" t="n">
        <v>0.77</v>
      </c>
      <c r="W263" t="n">
        <v>1.15</v>
      </c>
      <c r="X263" t="n">
        <v>0.17</v>
      </c>
      <c r="Y263" t="n">
        <v>0.5</v>
      </c>
      <c r="Z263" t="n">
        <v>10</v>
      </c>
    </row>
    <row r="264">
      <c r="A264" t="n">
        <v>14</v>
      </c>
      <c r="B264" t="n">
        <v>85</v>
      </c>
      <c r="C264" t="inlineStr">
        <is>
          <t xml:space="preserve">CONCLUIDO	</t>
        </is>
      </c>
      <c r="D264" t="n">
        <v>6.9162</v>
      </c>
      <c r="E264" t="n">
        <v>14.46</v>
      </c>
      <c r="F264" t="n">
        <v>11.82</v>
      </c>
      <c r="G264" t="n">
        <v>88.61</v>
      </c>
      <c r="H264" t="n">
        <v>1.41</v>
      </c>
      <c r="I264" t="n">
        <v>8</v>
      </c>
      <c r="J264" t="n">
        <v>188.66</v>
      </c>
      <c r="K264" t="n">
        <v>51.39</v>
      </c>
      <c r="L264" t="n">
        <v>15</v>
      </c>
      <c r="M264" t="n">
        <v>6</v>
      </c>
      <c r="N264" t="n">
        <v>37.27</v>
      </c>
      <c r="O264" t="n">
        <v>23502.4</v>
      </c>
      <c r="P264" t="n">
        <v>142.81</v>
      </c>
      <c r="Q264" t="n">
        <v>194.64</v>
      </c>
      <c r="R264" t="n">
        <v>26.35</v>
      </c>
      <c r="S264" t="n">
        <v>17.82</v>
      </c>
      <c r="T264" t="n">
        <v>2098.68</v>
      </c>
      <c r="U264" t="n">
        <v>0.68</v>
      </c>
      <c r="V264" t="n">
        <v>0.77</v>
      </c>
      <c r="W264" t="n">
        <v>1.15</v>
      </c>
      <c r="X264" t="n">
        <v>0.13</v>
      </c>
      <c r="Y264" t="n">
        <v>0.5</v>
      </c>
      <c r="Z264" t="n">
        <v>10</v>
      </c>
    </row>
    <row r="265">
      <c r="A265" t="n">
        <v>15</v>
      </c>
      <c r="B265" t="n">
        <v>85</v>
      </c>
      <c r="C265" t="inlineStr">
        <is>
          <t xml:space="preserve">CONCLUIDO	</t>
        </is>
      </c>
      <c r="D265" t="n">
        <v>6.9134</v>
      </c>
      <c r="E265" t="n">
        <v>14.46</v>
      </c>
      <c r="F265" t="n">
        <v>11.82</v>
      </c>
      <c r="G265" t="n">
        <v>88.66</v>
      </c>
      <c r="H265" t="n">
        <v>1.49</v>
      </c>
      <c r="I265" t="n">
        <v>8</v>
      </c>
      <c r="J265" t="n">
        <v>190.19</v>
      </c>
      <c r="K265" t="n">
        <v>51.39</v>
      </c>
      <c r="L265" t="n">
        <v>16</v>
      </c>
      <c r="M265" t="n">
        <v>6</v>
      </c>
      <c r="N265" t="n">
        <v>37.79</v>
      </c>
      <c r="O265" t="n">
        <v>23690.52</v>
      </c>
      <c r="P265" t="n">
        <v>142.12</v>
      </c>
      <c r="Q265" t="n">
        <v>194.63</v>
      </c>
      <c r="R265" t="n">
        <v>26.69</v>
      </c>
      <c r="S265" t="n">
        <v>17.82</v>
      </c>
      <c r="T265" t="n">
        <v>2266.6</v>
      </c>
      <c r="U265" t="n">
        <v>0.67</v>
      </c>
      <c r="V265" t="n">
        <v>0.77</v>
      </c>
      <c r="W265" t="n">
        <v>1.15</v>
      </c>
      <c r="X265" t="n">
        <v>0.13</v>
      </c>
      <c r="Y265" t="n">
        <v>0.5</v>
      </c>
      <c r="Z265" t="n">
        <v>10</v>
      </c>
    </row>
    <row r="266">
      <c r="A266" t="n">
        <v>16</v>
      </c>
      <c r="B266" t="n">
        <v>85</v>
      </c>
      <c r="C266" t="inlineStr">
        <is>
          <t xml:space="preserve">CONCLUIDO	</t>
        </is>
      </c>
      <c r="D266" t="n">
        <v>6.941</v>
      </c>
      <c r="E266" t="n">
        <v>14.41</v>
      </c>
      <c r="F266" t="n">
        <v>11.8</v>
      </c>
      <c r="G266" t="n">
        <v>101.12</v>
      </c>
      <c r="H266" t="n">
        <v>1.57</v>
      </c>
      <c r="I266" t="n">
        <v>7</v>
      </c>
      <c r="J266" t="n">
        <v>191.72</v>
      </c>
      <c r="K266" t="n">
        <v>51.39</v>
      </c>
      <c r="L266" t="n">
        <v>17</v>
      </c>
      <c r="M266" t="n">
        <v>5</v>
      </c>
      <c r="N266" t="n">
        <v>38.33</v>
      </c>
      <c r="O266" t="n">
        <v>23879.37</v>
      </c>
      <c r="P266" t="n">
        <v>141.05</v>
      </c>
      <c r="Q266" t="n">
        <v>194.63</v>
      </c>
      <c r="R266" t="n">
        <v>25.79</v>
      </c>
      <c r="S266" t="n">
        <v>17.82</v>
      </c>
      <c r="T266" t="n">
        <v>1824.44</v>
      </c>
      <c r="U266" t="n">
        <v>0.6899999999999999</v>
      </c>
      <c r="V266" t="n">
        <v>0.77</v>
      </c>
      <c r="W266" t="n">
        <v>1.15</v>
      </c>
      <c r="X266" t="n">
        <v>0.11</v>
      </c>
      <c r="Y266" t="n">
        <v>0.5</v>
      </c>
      <c r="Z266" t="n">
        <v>10</v>
      </c>
    </row>
    <row r="267">
      <c r="A267" t="n">
        <v>17</v>
      </c>
      <c r="B267" t="n">
        <v>85</v>
      </c>
      <c r="C267" t="inlineStr">
        <is>
          <t xml:space="preserve">CONCLUIDO	</t>
        </is>
      </c>
      <c r="D267" t="n">
        <v>6.9363</v>
      </c>
      <c r="E267" t="n">
        <v>14.42</v>
      </c>
      <c r="F267" t="n">
        <v>11.81</v>
      </c>
      <c r="G267" t="n">
        <v>101.2</v>
      </c>
      <c r="H267" t="n">
        <v>1.65</v>
      </c>
      <c r="I267" t="n">
        <v>7</v>
      </c>
      <c r="J267" t="n">
        <v>193.26</v>
      </c>
      <c r="K267" t="n">
        <v>51.39</v>
      </c>
      <c r="L267" t="n">
        <v>18</v>
      </c>
      <c r="M267" t="n">
        <v>5</v>
      </c>
      <c r="N267" t="n">
        <v>38.86</v>
      </c>
      <c r="O267" t="n">
        <v>24068.93</v>
      </c>
      <c r="P267" t="n">
        <v>141.73</v>
      </c>
      <c r="Q267" t="n">
        <v>194.63</v>
      </c>
      <c r="R267" t="n">
        <v>26.18</v>
      </c>
      <c r="S267" t="n">
        <v>17.82</v>
      </c>
      <c r="T267" t="n">
        <v>2018.69</v>
      </c>
      <c r="U267" t="n">
        <v>0.68</v>
      </c>
      <c r="V267" t="n">
        <v>0.77</v>
      </c>
      <c r="W267" t="n">
        <v>1.15</v>
      </c>
      <c r="X267" t="n">
        <v>0.12</v>
      </c>
      <c r="Y267" t="n">
        <v>0.5</v>
      </c>
      <c r="Z267" t="n">
        <v>10</v>
      </c>
    </row>
    <row r="268">
      <c r="A268" t="n">
        <v>18</v>
      </c>
      <c r="B268" t="n">
        <v>85</v>
      </c>
      <c r="C268" t="inlineStr">
        <is>
          <t xml:space="preserve">CONCLUIDO	</t>
        </is>
      </c>
      <c r="D268" t="n">
        <v>6.9351</v>
      </c>
      <c r="E268" t="n">
        <v>14.42</v>
      </c>
      <c r="F268" t="n">
        <v>11.81</v>
      </c>
      <c r="G268" t="n">
        <v>101.23</v>
      </c>
      <c r="H268" t="n">
        <v>1.73</v>
      </c>
      <c r="I268" t="n">
        <v>7</v>
      </c>
      <c r="J268" t="n">
        <v>194.8</v>
      </c>
      <c r="K268" t="n">
        <v>51.39</v>
      </c>
      <c r="L268" t="n">
        <v>19</v>
      </c>
      <c r="M268" t="n">
        <v>5</v>
      </c>
      <c r="N268" t="n">
        <v>39.41</v>
      </c>
      <c r="O268" t="n">
        <v>24259.23</v>
      </c>
      <c r="P268" t="n">
        <v>140.93</v>
      </c>
      <c r="Q268" t="n">
        <v>194.63</v>
      </c>
      <c r="R268" t="n">
        <v>26.22</v>
      </c>
      <c r="S268" t="n">
        <v>17.82</v>
      </c>
      <c r="T268" t="n">
        <v>2038.91</v>
      </c>
      <c r="U268" t="n">
        <v>0.68</v>
      </c>
      <c r="V268" t="n">
        <v>0.77</v>
      </c>
      <c r="W268" t="n">
        <v>1.15</v>
      </c>
      <c r="X268" t="n">
        <v>0.12</v>
      </c>
      <c r="Y268" t="n">
        <v>0.5</v>
      </c>
      <c r="Z268" t="n">
        <v>10</v>
      </c>
    </row>
    <row r="269">
      <c r="A269" t="n">
        <v>19</v>
      </c>
      <c r="B269" t="n">
        <v>85</v>
      </c>
      <c r="C269" t="inlineStr">
        <is>
          <t xml:space="preserve">CONCLUIDO	</t>
        </is>
      </c>
      <c r="D269" t="n">
        <v>6.9658</v>
      </c>
      <c r="E269" t="n">
        <v>14.36</v>
      </c>
      <c r="F269" t="n">
        <v>11.78</v>
      </c>
      <c r="G269" t="n">
        <v>117.8</v>
      </c>
      <c r="H269" t="n">
        <v>1.81</v>
      </c>
      <c r="I269" t="n">
        <v>6</v>
      </c>
      <c r="J269" t="n">
        <v>196.35</v>
      </c>
      <c r="K269" t="n">
        <v>51.39</v>
      </c>
      <c r="L269" t="n">
        <v>20</v>
      </c>
      <c r="M269" t="n">
        <v>4</v>
      </c>
      <c r="N269" t="n">
        <v>39.96</v>
      </c>
      <c r="O269" t="n">
        <v>24450.27</v>
      </c>
      <c r="P269" t="n">
        <v>139.33</v>
      </c>
      <c r="Q269" t="n">
        <v>194.63</v>
      </c>
      <c r="R269" t="n">
        <v>25.32</v>
      </c>
      <c r="S269" t="n">
        <v>17.82</v>
      </c>
      <c r="T269" t="n">
        <v>1590.59</v>
      </c>
      <c r="U269" t="n">
        <v>0.7</v>
      </c>
      <c r="V269" t="n">
        <v>0.77</v>
      </c>
      <c r="W269" t="n">
        <v>1.15</v>
      </c>
      <c r="X269" t="n">
        <v>0.09</v>
      </c>
      <c r="Y269" t="n">
        <v>0.5</v>
      </c>
      <c r="Z269" t="n">
        <v>10</v>
      </c>
    </row>
    <row r="270">
      <c r="A270" t="n">
        <v>20</v>
      </c>
      <c r="B270" t="n">
        <v>85</v>
      </c>
      <c r="C270" t="inlineStr">
        <is>
          <t xml:space="preserve">CONCLUIDO	</t>
        </is>
      </c>
      <c r="D270" t="n">
        <v>6.965</v>
      </c>
      <c r="E270" t="n">
        <v>14.36</v>
      </c>
      <c r="F270" t="n">
        <v>11.78</v>
      </c>
      <c r="G270" t="n">
        <v>117.82</v>
      </c>
      <c r="H270" t="n">
        <v>1.88</v>
      </c>
      <c r="I270" t="n">
        <v>6</v>
      </c>
      <c r="J270" t="n">
        <v>197.9</v>
      </c>
      <c r="K270" t="n">
        <v>51.39</v>
      </c>
      <c r="L270" t="n">
        <v>21</v>
      </c>
      <c r="M270" t="n">
        <v>4</v>
      </c>
      <c r="N270" t="n">
        <v>40.51</v>
      </c>
      <c r="O270" t="n">
        <v>24642.07</v>
      </c>
      <c r="P270" t="n">
        <v>139.83</v>
      </c>
      <c r="Q270" t="n">
        <v>194.63</v>
      </c>
      <c r="R270" t="n">
        <v>25.35</v>
      </c>
      <c r="S270" t="n">
        <v>17.82</v>
      </c>
      <c r="T270" t="n">
        <v>1607.51</v>
      </c>
      <c r="U270" t="n">
        <v>0.7</v>
      </c>
      <c r="V270" t="n">
        <v>0.77</v>
      </c>
      <c r="W270" t="n">
        <v>1.15</v>
      </c>
      <c r="X270" t="n">
        <v>0.1</v>
      </c>
      <c r="Y270" t="n">
        <v>0.5</v>
      </c>
      <c r="Z270" t="n">
        <v>10</v>
      </c>
    </row>
    <row r="271">
      <c r="A271" t="n">
        <v>21</v>
      </c>
      <c r="B271" t="n">
        <v>85</v>
      </c>
      <c r="C271" t="inlineStr">
        <is>
          <t xml:space="preserve">CONCLUIDO	</t>
        </is>
      </c>
      <c r="D271" t="n">
        <v>6.9686</v>
      </c>
      <c r="E271" t="n">
        <v>14.35</v>
      </c>
      <c r="F271" t="n">
        <v>11.77</v>
      </c>
      <c r="G271" t="n">
        <v>117.74</v>
      </c>
      <c r="H271" t="n">
        <v>1.96</v>
      </c>
      <c r="I271" t="n">
        <v>6</v>
      </c>
      <c r="J271" t="n">
        <v>199.46</v>
      </c>
      <c r="K271" t="n">
        <v>51.39</v>
      </c>
      <c r="L271" t="n">
        <v>22</v>
      </c>
      <c r="M271" t="n">
        <v>4</v>
      </c>
      <c r="N271" t="n">
        <v>41.07</v>
      </c>
      <c r="O271" t="n">
        <v>24834.62</v>
      </c>
      <c r="P271" t="n">
        <v>139.35</v>
      </c>
      <c r="Q271" t="n">
        <v>194.63</v>
      </c>
      <c r="R271" t="n">
        <v>25.16</v>
      </c>
      <c r="S271" t="n">
        <v>17.82</v>
      </c>
      <c r="T271" t="n">
        <v>1513.02</v>
      </c>
      <c r="U271" t="n">
        <v>0.71</v>
      </c>
      <c r="V271" t="n">
        <v>0.77</v>
      </c>
      <c r="W271" t="n">
        <v>1.14</v>
      </c>
      <c r="X271" t="n">
        <v>0.09</v>
      </c>
      <c r="Y271" t="n">
        <v>0.5</v>
      </c>
      <c r="Z271" t="n">
        <v>10</v>
      </c>
    </row>
    <row r="272">
      <c r="A272" t="n">
        <v>22</v>
      </c>
      <c r="B272" t="n">
        <v>85</v>
      </c>
      <c r="C272" t="inlineStr">
        <is>
          <t xml:space="preserve">CONCLUIDO	</t>
        </is>
      </c>
      <c r="D272" t="n">
        <v>6.963</v>
      </c>
      <c r="E272" t="n">
        <v>14.36</v>
      </c>
      <c r="F272" t="n">
        <v>11.79</v>
      </c>
      <c r="G272" t="n">
        <v>117.86</v>
      </c>
      <c r="H272" t="n">
        <v>2.03</v>
      </c>
      <c r="I272" t="n">
        <v>6</v>
      </c>
      <c r="J272" t="n">
        <v>201.03</v>
      </c>
      <c r="K272" t="n">
        <v>51.39</v>
      </c>
      <c r="L272" t="n">
        <v>23</v>
      </c>
      <c r="M272" t="n">
        <v>4</v>
      </c>
      <c r="N272" t="n">
        <v>41.64</v>
      </c>
      <c r="O272" t="n">
        <v>25027.94</v>
      </c>
      <c r="P272" t="n">
        <v>138.85</v>
      </c>
      <c r="Q272" t="n">
        <v>194.63</v>
      </c>
      <c r="R272" t="n">
        <v>25.5</v>
      </c>
      <c r="S272" t="n">
        <v>17.82</v>
      </c>
      <c r="T272" t="n">
        <v>1682.42</v>
      </c>
      <c r="U272" t="n">
        <v>0.7</v>
      </c>
      <c r="V272" t="n">
        <v>0.77</v>
      </c>
      <c r="W272" t="n">
        <v>1.15</v>
      </c>
      <c r="X272" t="n">
        <v>0.1</v>
      </c>
      <c r="Y272" t="n">
        <v>0.5</v>
      </c>
      <c r="Z272" t="n">
        <v>10</v>
      </c>
    </row>
    <row r="273">
      <c r="A273" t="n">
        <v>23</v>
      </c>
      <c r="B273" t="n">
        <v>85</v>
      </c>
      <c r="C273" t="inlineStr">
        <is>
          <t xml:space="preserve">CONCLUIDO	</t>
        </is>
      </c>
      <c r="D273" t="n">
        <v>6.9627</v>
      </c>
      <c r="E273" t="n">
        <v>14.36</v>
      </c>
      <c r="F273" t="n">
        <v>11.79</v>
      </c>
      <c r="G273" t="n">
        <v>117.86</v>
      </c>
      <c r="H273" t="n">
        <v>2.1</v>
      </c>
      <c r="I273" t="n">
        <v>6</v>
      </c>
      <c r="J273" t="n">
        <v>202.61</v>
      </c>
      <c r="K273" t="n">
        <v>51.39</v>
      </c>
      <c r="L273" t="n">
        <v>24</v>
      </c>
      <c r="M273" t="n">
        <v>4</v>
      </c>
      <c r="N273" t="n">
        <v>42.21</v>
      </c>
      <c r="O273" t="n">
        <v>25222.04</v>
      </c>
      <c r="P273" t="n">
        <v>138.14</v>
      </c>
      <c r="Q273" t="n">
        <v>194.64</v>
      </c>
      <c r="R273" t="n">
        <v>25.47</v>
      </c>
      <c r="S273" t="n">
        <v>17.82</v>
      </c>
      <c r="T273" t="n">
        <v>1668.24</v>
      </c>
      <c r="U273" t="n">
        <v>0.7</v>
      </c>
      <c r="V273" t="n">
        <v>0.77</v>
      </c>
      <c r="W273" t="n">
        <v>1.15</v>
      </c>
      <c r="X273" t="n">
        <v>0.1</v>
      </c>
      <c r="Y273" t="n">
        <v>0.5</v>
      </c>
      <c r="Z273" t="n">
        <v>10</v>
      </c>
    </row>
    <row r="274">
      <c r="A274" t="n">
        <v>24</v>
      </c>
      <c r="B274" t="n">
        <v>85</v>
      </c>
      <c r="C274" t="inlineStr">
        <is>
          <t xml:space="preserve">CONCLUIDO	</t>
        </is>
      </c>
      <c r="D274" t="n">
        <v>6.9857</v>
      </c>
      <c r="E274" t="n">
        <v>14.32</v>
      </c>
      <c r="F274" t="n">
        <v>11.77</v>
      </c>
      <c r="G274" t="n">
        <v>141.28</v>
      </c>
      <c r="H274" t="n">
        <v>2.17</v>
      </c>
      <c r="I274" t="n">
        <v>5</v>
      </c>
      <c r="J274" t="n">
        <v>204.19</v>
      </c>
      <c r="K274" t="n">
        <v>51.39</v>
      </c>
      <c r="L274" t="n">
        <v>25</v>
      </c>
      <c r="M274" t="n">
        <v>3</v>
      </c>
      <c r="N274" t="n">
        <v>42.79</v>
      </c>
      <c r="O274" t="n">
        <v>25417.05</v>
      </c>
      <c r="P274" t="n">
        <v>137.33</v>
      </c>
      <c r="Q274" t="n">
        <v>194.63</v>
      </c>
      <c r="R274" t="n">
        <v>25.07</v>
      </c>
      <c r="S274" t="n">
        <v>17.82</v>
      </c>
      <c r="T274" t="n">
        <v>1474.88</v>
      </c>
      <c r="U274" t="n">
        <v>0.71</v>
      </c>
      <c r="V274" t="n">
        <v>0.77</v>
      </c>
      <c r="W274" t="n">
        <v>1.15</v>
      </c>
      <c r="X274" t="n">
        <v>0.09</v>
      </c>
      <c r="Y274" t="n">
        <v>0.5</v>
      </c>
      <c r="Z274" t="n">
        <v>10</v>
      </c>
    </row>
    <row r="275">
      <c r="A275" t="n">
        <v>25</v>
      </c>
      <c r="B275" t="n">
        <v>85</v>
      </c>
      <c r="C275" t="inlineStr">
        <is>
          <t xml:space="preserve">CONCLUIDO	</t>
        </is>
      </c>
      <c r="D275" t="n">
        <v>6.9868</v>
      </c>
      <c r="E275" t="n">
        <v>14.31</v>
      </c>
      <c r="F275" t="n">
        <v>11.77</v>
      </c>
      <c r="G275" t="n">
        <v>141.25</v>
      </c>
      <c r="H275" t="n">
        <v>2.24</v>
      </c>
      <c r="I275" t="n">
        <v>5</v>
      </c>
      <c r="J275" t="n">
        <v>205.77</v>
      </c>
      <c r="K275" t="n">
        <v>51.39</v>
      </c>
      <c r="L275" t="n">
        <v>26</v>
      </c>
      <c r="M275" t="n">
        <v>3</v>
      </c>
      <c r="N275" t="n">
        <v>43.38</v>
      </c>
      <c r="O275" t="n">
        <v>25612.75</v>
      </c>
      <c r="P275" t="n">
        <v>138.04</v>
      </c>
      <c r="Q275" t="n">
        <v>194.63</v>
      </c>
      <c r="R275" t="n">
        <v>25.11</v>
      </c>
      <c r="S275" t="n">
        <v>17.82</v>
      </c>
      <c r="T275" t="n">
        <v>1490.93</v>
      </c>
      <c r="U275" t="n">
        <v>0.71</v>
      </c>
      <c r="V275" t="n">
        <v>0.77</v>
      </c>
      <c r="W275" t="n">
        <v>1.14</v>
      </c>
      <c r="X275" t="n">
        <v>0.08</v>
      </c>
      <c r="Y275" t="n">
        <v>0.5</v>
      </c>
      <c r="Z275" t="n">
        <v>10</v>
      </c>
    </row>
    <row r="276">
      <c r="A276" t="n">
        <v>26</v>
      </c>
      <c r="B276" t="n">
        <v>85</v>
      </c>
      <c r="C276" t="inlineStr">
        <is>
          <t xml:space="preserve">CONCLUIDO	</t>
        </is>
      </c>
      <c r="D276" t="n">
        <v>6.9869</v>
      </c>
      <c r="E276" t="n">
        <v>14.31</v>
      </c>
      <c r="F276" t="n">
        <v>11.77</v>
      </c>
      <c r="G276" t="n">
        <v>141.25</v>
      </c>
      <c r="H276" t="n">
        <v>2.31</v>
      </c>
      <c r="I276" t="n">
        <v>5</v>
      </c>
      <c r="J276" t="n">
        <v>207.37</v>
      </c>
      <c r="K276" t="n">
        <v>51.39</v>
      </c>
      <c r="L276" t="n">
        <v>27</v>
      </c>
      <c r="M276" t="n">
        <v>3</v>
      </c>
      <c r="N276" t="n">
        <v>43.97</v>
      </c>
      <c r="O276" t="n">
        <v>25809.25</v>
      </c>
      <c r="P276" t="n">
        <v>137.7</v>
      </c>
      <c r="Q276" t="n">
        <v>194.63</v>
      </c>
      <c r="R276" t="n">
        <v>25.09</v>
      </c>
      <c r="S276" t="n">
        <v>17.82</v>
      </c>
      <c r="T276" t="n">
        <v>1483.18</v>
      </c>
      <c r="U276" t="n">
        <v>0.71</v>
      </c>
      <c r="V276" t="n">
        <v>0.77</v>
      </c>
      <c r="W276" t="n">
        <v>1.14</v>
      </c>
      <c r="X276" t="n">
        <v>0.08</v>
      </c>
      <c r="Y276" t="n">
        <v>0.5</v>
      </c>
      <c r="Z276" t="n">
        <v>10</v>
      </c>
    </row>
    <row r="277">
      <c r="A277" t="n">
        <v>27</v>
      </c>
      <c r="B277" t="n">
        <v>85</v>
      </c>
      <c r="C277" t="inlineStr">
        <is>
          <t xml:space="preserve">CONCLUIDO	</t>
        </is>
      </c>
      <c r="D277" t="n">
        <v>6.9899</v>
      </c>
      <c r="E277" t="n">
        <v>14.31</v>
      </c>
      <c r="F277" t="n">
        <v>11.76</v>
      </c>
      <c r="G277" t="n">
        <v>141.17</v>
      </c>
      <c r="H277" t="n">
        <v>2.38</v>
      </c>
      <c r="I277" t="n">
        <v>5</v>
      </c>
      <c r="J277" t="n">
        <v>208.97</v>
      </c>
      <c r="K277" t="n">
        <v>51.39</v>
      </c>
      <c r="L277" t="n">
        <v>28</v>
      </c>
      <c r="M277" t="n">
        <v>3</v>
      </c>
      <c r="N277" t="n">
        <v>44.57</v>
      </c>
      <c r="O277" t="n">
        <v>26006.56</v>
      </c>
      <c r="P277" t="n">
        <v>136.98</v>
      </c>
      <c r="Q277" t="n">
        <v>194.63</v>
      </c>
      <c r="R277" t="n">
        <v>24.83</v>
      </c>
      <c r="S277" t="n">
        <v>17.82</v>
      </c>
      <c r="T277" t="n">
        <v>1352.4</v>
      </c>
      <c r="U277" t="n">
        <v>0.72</v>
      </c>
      <c r="V277" t="n">
        <v>0.77</v>
      </c>
      <c r="W277" t="n">
        <v>1.14</v>
      </c>
      <c r="X277" t="n">
        <v>0.08</v>
      </c>
      <c r="Y277" t="n">
        <v>0.5</v>
      </c>
      <c r="Z277" t="n">
        <v>10</v>
      </c>
    </row>
    <row r="278">
      <c r="A278" t="n">
        <v>28</v>
      </c>
      <c r="B278" t="n">
        <v>85</v>
      </c>
      <c r="C278" t="inlineStr">
        <is>
          <t xml:space="preserve">CONCLUIDO	</t>
        </is>
      </c>
      <c r="D278" t="n">
        <v>6.9922</v>
      </c>
      <c r="E278" t="n">
        <v>14.3</v>
      </c>
      <c r="F278" t="n">
        <v>11.76</v>
      </c>
      <c r="G278" t="n">
        <v>141.12</v>
      </c>
      <c r="H278" t="n">
        <v>2.45</v>
      </c>
      <c r="I278" t="n">
        <v>5</v>
      </c>
      <c r="J278" t="n">
        <v>210.57</v>
      </c>
      <c r="K278" t="n">
        <v>51.39</v>
      </c>
      <c r="L278" t="n">
        <v>29</v>
      </c>
      <c r="M278" t="n">
        <v>3</v>
      </c>
      <c r="N278" t="n">
        <v>45.18</v>
      </c>
      <c r="O278" t="n">
        <v>26204.71</v>
      </c>
      <c r="P278" t="n">
        <v>135.36</v>
      </c>
      <c r="Q278" t="n">
        <v>194.63</v>
      </c>
      <c r="R278" t="n">
        <v>24.59</v>
      </c>
      <c r="S278" t="n">
        <v>17.82</v>
      </c>
      <c r="T278" t="n">
        <v>1232.78</v>
      </c>
      <c r="U278" t="n">
        <v>0.72</v>
      </c>
      <c r="V278" t="n">
        <v>0.77</v>
      </c>
      <c r="W278" t="n">
        <v>1.15</v>
      </c>
      <c r="X278" t="n">
        <v>0.07000000000000001</v>
      </c>
      <c r="Y278" t="n">
        <v>0.5</v>
      </c>
      <c r="Z278" t="n">
        <v>10</v>
      </c>
    </row>
    <row r="279">
      <c r="A279" t="n">
        <v>29</v>
      </c>
      <c r="B279" t="n">
        <v>85</v>
      </c>
      <c r="C279" t="inlineStr">
        <is>
          <t xml:space="preserve">CONCLUIDO	</t>
        </is>
      </c>
      <c r="D279" t="n">
        <v>6.991</v>
      </c>
      <c r="E279" t="n">
        <v>14.3</v>
      </c>
      <c r="F279" t="n">
        <v>11.76</v>
      </c>
      <c r="G279" t="n">
        <v>141.15</v>
      </c>
      <c r="H279" t="n">
        <v>2.51</v>
      </c>
      <c r="I279" t="n">
        <v>5</v>
      </c>
      <c r="J279" t="n">
        <v>212.19</v>
      </c>
      <c r="K279" t="n">
        <v>51.39</v>
      </c>
      <c r="L279" t="n">
        <v>30</v>
      </c>
      <c r="M279" t="n">
        <v>3</v>
      </c>
      <c r="N279" t="n">
        <v>45.79</v>
      </c>
      <c r="O279" t="n">
        <v>26403.69</v>
      </c>
      <c r="P279" t="n">
        <v>134.26</v>
      </c>
      <c r="Q279" t="n">
        <v>194.64</v>
      </c>
      <c r="R279" t="n">
        <v>24.76</v>
      </c>
      <c r="S279" t="n">
        <v>17.82</v>
      </c>
      <c r="T279" t="n">
        <v>1317.8</v>
      </c>
      <c r="U279" t="n">
        <v>0.72</v>
      </c>
      <c r="V279" t="n">
        <v>0.77</v>
      </c>
      <c r="W279" t="n">
        <v>1.14</v>
      </c>
      <c r="X279" t="n">
        <v>0.08</v>
      </c>
      <c r="Y279" t="n">
        <v>0.5</v>
      </c>
      <c r="Z279" t="n">
        <v>10</v>
      </c>
    </row>
    <row r="280">
      <c r="A280" t="n">
        <v>30</v>
      </c>
      <c r="B280" t="n">
        <v>85</v>
      </c>
      <c r="C280" t="inlineStr">
        <is>
          <t xml:space="preserve">CONCLUIDO	</t>
        </is>
      </c>
      <c r="D280" t="n">
        <v>6.9884</v>
      </c>
      <c r="E280" t="n">
        <v>14.31</v>
      </c>
      <c r="F280" t="n">
        <v>11.77</v>
      </c>
      <c r="G280" t="n">
        <v>141.21</v>
      </c>
      <c r="H280" t="n">
        <v>2.58</v>
      </c>
      <c r="I280" t="n">
        <v>5</v>
      </c>
      <c r="J280" t="n">
        <v>213.81</v>
      </c>
      <c r="K280" t="n">
        <v>51.39</v>
      </c>
      <c r="L280" t="n">
        <v>31</v>
      </c>
      <c r="M280" t="n">
        <v>3</v>
      </c>
      <c r="N280" t="n">
        <v>46.41</v>
      </c>
      <c r="O280" t="n">
        <v>26603.52</v>
      </c>
      <c r="P280" t="n">
        <v>133.15</v>
      </c>
      <c r="Q280" t="n">
        <v>194.63</v>
      </c>
      <c r="R280" t="n">
        <v>24.81</v>
      </c>
      <c r="S280" t="n">
        <v>17.82</v>
      </c>
      <c r="T280" t="n">
        <v>1344.42</v>
      </c>
      <c r="U280" t="n">
        <v>0.72</v>
      </c>
      <c r="V280" t="n">
        <v>0.77</v>
      </c>
      <c r="W280" t="n">
        <v>1.15</v>
      </c>
      <c r="X280" t="n">
        <v>0.08</v>
      </c>
      <c r="Y280" t="n">
        <v>0.5</v>
      </c>
      <c r="Z280" t="n">
        <v>10</v>
      </c>
    </row>
    <row r="281">
      <c r="A281" t="n">
        <v>31</v>
      </c>
      <c r="B281" t="n">
        <v>85</v>
      </c>
      <c r="C281" t="inlineStr">
        <is>
          <t xml:space="preserve">CONCLUIDO	</t>
        </is>
      </c>
      <c r="D281" t="n">
        <v>7.0195</v>
      </c>
      <c r="E281" t="n">
        <v>14.25</v>
      </c>
      <c r="F281" t="n">
        <v>11.74</v>
      </c>
      <c r="G281" t="n">
        <v>176.07</v>
      </c>
      <c r="H281" t="n">
        <v>2.64</v>
      </c>
      <c r="I281" t="n">
        <v>4</v>
      </c>
      <c r="J281" t="n">
        <v>215.43</v>
      </c>
      <c r="K281" t="n">
        <v>51.39</v>
      </c>
      <c r="L281" t="n">
        <v>32</v>
      </c>
      <c r="M281" t="n">
        <v>2</v>
      </c>
      <c r="N281" t="n">
        <v>47.04</v>
      </c>
      <c r="O281" t="n">
        <v>26804.21</v>
      </c>
      <c r="P281" t="n">
        <v>132.07</v>
      </c>
      <c r="Q281" t="n">
        <v>194.63</v>
      </c>
      <c r="R281" t="n">
        <v>24.02</v>
      </c>
      <c r="S281" t="n">
        <v>17.82</v>
      </c>
      <c r="T281" t="n">
        <v>952.36</v>
      </c>
      <c r="U281" t="n">
        <v>0.74</v>
      </c>
      <c r="V281" t="n">
        <v>0.77</v>
      </c>
      <c r="W281" t="n">
        <v>1.14</v>
      </c>
      <c r="X281" t="n">
        <v>0.05</v>
      </c>
      <c r="Y281" t="n">
        <v>0.5</v>
      </c>
      <c r="Z281" t="n">
        <v>10</v>
      </c>
    </row>
    <row r="282">
      <c r="A282" t="n">
        <v>32</v>
      </c>
      <c r="B282" t="n">
        <v>85</v>
      </c>
      <c r="C282" t="inlineStr">
        <is>
          <t xml:space="preserve">CONCLUIDO	</t>
        </is>
      </c>
      <c r="D282" t="n">
        <v>7.0162</v>
      </c>
      <c r="E282" t="n">
        <v>14.25</v>
      </c>
      <c r="F282" t="n">
        <v>11.74</v>
      </c>
      <c r="G282" t="n">
        <v>176.17</v>
      </c>
      <c r="H282" t="n">
        <v>2.7</v>
      </c>
      <c r="I282" t="n">
        <v>4</v>
      </c>
      <c r="J282" t="n">
        <v>217.07</v>
      </c>
      <c r="K282" t="n">
        <v>51.39</v>
      </c>
      <c r="L282" t="n">
        <v>33</v>
      </c>
      <c r="M282" t="n">
        <v>2</v>
      </c>
      <c r="N282" t="n">
        <v>47.68</v>
      </c>
      <c r="O282" t="n">
        <v>27005.77</v>
      </c>
      <c r="P282" t="n">
        <v>132.92</v>
      </c>
      <c r="Q282" t="n">
        <v>194.63</v>
      </c>
      <c r="R282" t="n">
        <v>24.23</v>
      </c>
      <c r="S282" t="n">
        <v>17.82</v>
      </c>
      <c r="T282" t="n">
        <v>1056.38</v>
      </c>
      <c r="U282" t="n">
        <v>0.74</v>
      </c>
      <c r="V282" t="n">
        <v>0.77</v>
      </c>
      <c r="W282" t="n">
        <v>1.14</v>
      </c>
      <c r="X282" t="n">
        <v>0.06</v>
      </c>
      <c r="Y282" t="n">
        <v>0.5</v>
      </c>
      <c r="Z282" t="n">
        <v>10</v>
      </c>
    </row>
    <row r="283">
      <c r="A283" t="n">
        <v>33</v>
      </c>
      <c r="B283" t="n">
        <v>85</v>
      </c>
      <c r="C283" t="inlineStr">
        <is>
          <t xml:space="preserve">CONCLUIDO	</t>
        </is>
      </c>
      <c r="D283" t="n">
        <v>7.0204</v>
      </c>
      <c r="E283" t="n">
        <v>14.24</v>
      </c>
      <c r="F283" t="n">
        <v>11.74</v>
      </c>
      <c r="G283" t="n">
        <v>176.04</v>
      </c>
      <c r="H283" t="n">
        <v>2.76</v>
      </c>
      <c r="I283" t="n">
        <v>4</v>
      </c>
      <c r="J283" t="n">
        <v>218.71</v>
      </c>
      <c r="K283" t="n">
        <v>51.39</v>
      </c>
      <c r="L283" t="n">
        <v>34</v>
      </c>
      <c r="M283" t="n">
        <v>2</v>
      </c>
      <c r="N283" t="n">
        <v>48.32</v>
      </c>
      <c r="O283" t="n">
        <v>27208.22</v>
      </c>
      <c r="P283" t="n">
        <v>133.42</v>
      </c>
      <c r="Q283" t="n">
        <v>194.63</v>
      </c>
      <c r="R283" t="n">
        <v>23.99</v>
      </c>
      <c r="S283" t="n">
        <v>17.82</v>
      </c>
      <c r="T283" t="n">
        <v>939.27</v>
      </c>
      <c r="U283" t="n">
        <v>0.74</v>
      </c>
      <c r="V283" t="n">
        <v>0.77</v>
      </c>
      <c r="W283" t="n">
        <v>1.14</v>
      </c>
      <c r="X283" t="n">
        <v>0.05</v>
      </c>
      <c r="Y283" t="n">
        <v>0.5</v>
      </c>
      <c r="Z283" t="n">
        <v>10</v>
      </c>
    </row>
    <row r="284">
      <c r="A284" t="n">
        <v>34</v>
      </c>
      <c r="B284" t="n">
        <v>85</v>
      </c>
      <c r="C284" t="inlineStr">
        <is>
          <t xml:space="preserve">CONCLUIDO	</t>
        </is>
      </c>
      <c r="D284" t="n">
        <v>7.0163</v>
      </c>
      <c r="E284" t="n">
        <v>14.25</v>
      </c>
      <c r="F284" t="n">
        <v>11.74</v>
      </c>
      <c r="G284" t="n">
        <v>176.17</v>
      </c>
      <c r="H284" t="n">
        <v>2.82</v>
      </c>
      <c r="I284" t="n">
        <v>4</v>
      </c>
      <c r="J284" t="n">
        <v>220.36</v>
      </c>
      <c r="K284" t="n">
        <v>51.39</v>
      </c>
      <c r="L284" t="n">
        <v>35</v>
      </c>
      <c r="M284" t="n">
        <v>2</v>
      </c>
      <c r="N284" t="n">
        <v>48.97</v>
      </c>
      <c r="O284" t="n">
        <v>27411.55</v>
      </c>
      <c r="P284" t="n">
        <v>133.62</v>
      </c>
      <c r="Q284" t="n">
        <v>194.63</v>
      </c>
      <c r="R284" t="n">
        <v>24.23</v>
      </c>
      <c r="S284" t="n">
        <v>17.82</v>
      </c>
      <c r="T284" t="n">
        <v>1056.66</v>
      </c>
      <c r="U284" t="n">
        <v>0.74</v>
      </c>
      <c r="V284" t="n">
        <v>0.77</v>
      </c>
      <c r="W284" t="n">
        <v>1.14</v>
      </c>
      <c r="X284" t="n">
        <v>0.06</v>
      </c>
      <c r="Y284" t="n">
        <v>0.5</v>
      </c>
      <c r="Z284" t="n">
        <v>10</v>
      </c>
    </row>
    <row r="285">
      <c r="A285" t="n">
        <v>35</v>
      </c>
      <c r="B285" t="n">
        <v>85</v>
      </c>
      <c r="C285" t="inlineStr">
        <is>
          <t xml:space="preserve">CONCLUIDO	</t>
        </is>
      </c>
      <c r="D285" t="n">
        <v>7.0167</v>
      </c>
      <c r="E285" t="n">
        <v>14.25</v>
      </c>
      <c r="F285" t="n">
        <v>11.74</v>
      </c>
      <c r="G285" t="n">
        <v>176.15</v>
      </c>
      <c r="H285" t="n">
        <v>2.88</v>
      </c>
      <c r="I285" t="n">
        <v>4</v>
      </c>
      <c r="J285" t="n">
        <v>222.01</v>
      </c>
      <c r="K285" t="n">
        <v>51.39</v>
      </c>
      <c r="L285" t="n">
        <v>36</v>
      </c>
      <c r="M285" t="n">
        <v>2</v>
      </c>
      <c r="N285" t="n">
        <v>49.62</v>
      </c>
      <c r="O285" t="n">
        <v>27615.8</v>
      </c>
      <c r="P285" t="n">
        <v>133.47</v>
      </c>
      <c r="Q285" t="n">
        <v>194.63</v>
      </c>
      <c r="R285" t="n">
        <v>24.19</v>
      </c>
      <c r="S285" t="n">
        <v>17.82</v>
      </c>
      <c r="T285" t="n">
        <v>1038.19</v>
      </c>
      <c r="U285" t="n">
        <v>0.74</v>
      </c>
      <c r="V285" t="n">
        <v>0.77</v>
      </c>
      <c r="W285" t="n">
        <v>1.14</v>
      </c>
      <c r="X285" t="n">
        <v>0.06</v>
      </c>
      <c r="Y285" t="n">
        <v>0.5</v>
      </c>
      <c r="Z285" t="n">
        <v>10</v>
      </c>
    </row>
    <row r="286">
      <c r="A286" t="n">
        <v>36</v>
      </c>
      <c r="B286" t="n">
        <v>85</v>
      </c>
      <c r="C286" t="inlineStr">
        <is>
          <t xml:space="preserve">CONCLUIDO	</t>
        </is>
      </c>
      <c r="D286" t="n">
        <v>7.0195</v>
      </c>
      <c r="E286" t="n">
        <v>14.25</v>
      </c>
      <c r="F286" t="n">
        <v>11.74</v>
      </c>
      <c r="G286" t="n">
        <v>176.07</v>
      </c>
      <c r="H286" t="n">
        <v>2.94</v>
      </c>
      <c r="I286" t="n">
        <v>4</v>
      </c>
      <c r="J286" t="n">
        <v>223.68</v>
      </c>
      <c r="K286" t="n">
        <v>51.39</v>
      </c>
      <c r="L286" t="n">
        <v>37</v>
      </c>
      <c r="M286" t="n">
        <v>2</v>
      </c>
      <c r="N286" t="n">
        <v>50.29</v>
      </c>
      <c r="O286" t="n">
        <v>27821.09</v>
      </c>
      <c r="P286" t="n">
        <v>133.1</v>
      </c>
      <c r="Q286" t="n">
        <v>194.63</v>
      </c>
      <c r="R286" t="n">
        <v>24</v>
      </c>
      <c r="S286" t="n">
        <v>17.82</v>
      </c>
      <c r="T286" t="n">
        <v>942.35</v>
      </c>
      <c r="U286" t="n">
        <v>0.74</v>
      </c>
      <c r="V286" t="n">
        <v>0.77</v>
      </c>
      <c r="W286" t="n">
        <v>1.14</v>
      </c>
      <c r="X286" t="n">
        <v>0.05</v>
      </c>
      <c r="Y286" t="n">
        <v>0.5</v>
      </c>
      <c r="Z286" t="n">
        <v>10</v>
      </c>
    </row>
    <row r="287">
      <c r="A287" t="n">
        <v>37</v>
      </c>
      <c r="B287" t="n">
        <v>85</v>
      </c>
      <c r="C287" t="inlineStr">
        <is>
          <t xml:space="preserve">CONCLUIDO	</t>
        </is>
      </c>
      <c r="D287" t="n">
        <v>7.0188</v>
      </c>
      <c r="E287" t="n">
        <v>14.25</v>
      </c>
      <c r="F287" t="n">
        <v>11.74</v>
      </c>
      <c r="G287" t="n">
        <v>176.09</v>
      </c>
      <c r="H287" t="n">
        <v>3</v>
      </c>
      <c r="I287" t="n">
        <v>4</v>
      </c>
      <c r="J287" t="n">
        <v>225.35</v>
      </c>
      <c r="K287" t="n">
        <v>51.39</v>
      </c>
      <c r="L287" t="n">
        <v>38</v>
      </c>
      <c r="M287" t="n">
        <v>1</v>
      </c>
      <c r="N287" t="n">
        <v>50.96</v>
      </c>
      <c r="O287" t="n">
        <v>28027.19</v>
      </c>
      <c r="P287" t="n">
        <v>132.82</v>
      </c>
      <c r="Q287" t="n">
        <v>194.63</v>
      </c>
      <c r="R287" t="n">
        <v>24.03</v>
      </c>
      <c r="S287" t="n">
        <v>17.82</v>
      </c>
      <c r="T287" t="n">
        <v>958.9299999999999</v>
      </c>
      <c r="U287" t="n">
        <v>0.74</v>
      </c>
      <c r="V287" t="n">
        <v>0.77</v>
      </c>
      <c r="W287" t="n">
        <v>1.14</v>
      </c>
      <c r="X287" t="n">
        <v>0.05</v>
      </c>
      <c r="Y287" t="n">
        <v>0.5</v>
      </c>
      <c r="Z287" t="n">
        <v>10</v>
      </c>
    </row>
    <row r="288">
      <c r="A288" t="n">
        <v>38</v>
      </c>
      <c r="B288" t="n">
        <v>85</v>
      </c>
      <c r="C288" t="inlineStr">
        <is>
          <t xml:space="preserve">CONCLUIDO	</t>
        </is>
      </c>
      <c r="D288" t="n">
        <v>7.0185</v>
      </c>
      <c r="E288" t="n">
        <v>14.25</v>
      </c>
      <c r="F288" t="n">
        <v>11.74</v>
      </c>
      <c r="G288" t="n">
        <v>176.1</v>
      </c>
      <c r="H288" t="n">
        <v>3.05</v>
      </c>
      <c r="I288" t="n">
        <v>4</v>
      </c>
      <c r="J288" t="n">
        <v>227.03</v>
      </c>
      <c r="K288" t="n">
        <v>51.39</v>
      </c>
      <c r="L288" t="n">
        <v>39</v>
      </c>
      <c r="M288" t="n">
        <v>1</v>
      </c>
      <c r="N288" t="n">
        <v>51.64</v>
      </c>
      <c r="O288" t="n">
        <v>28234.24</v>
      </c>
      <c r="P288" t="n">
        <v>133.05</v>
      </c>
      <c r="Q288" t="n">
        <v>194.63</v>
      </c>
      <c r="R288" t="n">
        <v>24.03</v>
      </c>
      <c r="S288" t="n">
        <v>17.82</v>
      </c>
      <c r="T288" t="n">
        <v>957.4</v>
      </c>
      <c r="U288" t="n">
        <v>0.74</v>
      </c>
      <c r="V288" t="n">
        <v>0.77</v>
      </c>
      <c r="W288" t="n">
        <v>1.14</v>
      </c>
      <c r="X288" t="n">
        <v>0.05</v>
      </c>
      <c r="Y288" t="n">
        <v>0.5</v>
      </c>
      <c r="Z288" t="n">
        <v>10</v>
      </c>
    </row>
    <row r="289">
      <c r="A289" t="n">
        <v>39</v>
      </c>
      <c r="B289" t="n">
        <v>85</v>
      </c>
      <c r="C289" t="inlineStr">
        <is>
          <t xml:space="preserve">CONCLUIDO	</t>
        </is>
      </c>
      <c r="D289" t="n">
        <v>7.0189</v>
      </c>
      <c r="E289" t="n">
        <v>14.25</v>
      </c>
      <c r="F289" t="n">
        <v>11.74</v>
      </c>
      <c r="G289" t="n">
        <v>176.09</v>
      </c>
      <c r="H289" t="n">
        <v>3.11</v>
      </c>
      <c r="I289" t="n">
        <v>4</v>
      </c>
      <c r="J289" t="n">
        <v>228.71</v>
      </c>
      <c r="K289" t="n">
        <v>51.39</v>
      </c>
      <c r="L289" t="n">
        <v>40</v>
      </c>
      <c r="M289" t="n">
        <v>0</v>
      </c>
      <c r="N289" t="n">
        <v>52.32</v>
      </c>
      <c r="O289" t="n">
        <v>28442.24</v>
      </c>
      <c r="P289" t="n">
        <v>133.48</v>
      </c>
      <c r="Q289" t="n">
        <v>194.63</v>
      </c>
      <c r="R289" t="n">
        <v>23.95</v>
      </c>
      <c r="S289" t="n">
        <v>17.82</v>
      </c>
      <c r="T289" t="n">
        <v>916.28</v>
      </c>
      <c r="U289" t="n">
        <v>0.74</v>
      </c>
      <c r="V289" t="n">
        <v>0.77</v>
      </c>
      <c r="W289" t="n">
        <v>1.14</v>
      </c>
      <c r="X289" t="n">
        <v>0.05</v>
      </c>
      <c r="Y289" t="n">
        <v>0.5</v>
      </c>
      <c r="Z289" t="n">
        <v>10</v>
      </c>
    </row>
    <row r="290">
      <c r="A290" t="n">
        <v>0</v>
      </c>
      <c r="B290" t="n">
        <v>20</v>
      </c>
      <c r="C290" t="inlineStr">
        <is>
          <t xml:space="preserve">CONCLUIDO	</t>
        </is>
      </c>
      <c r="D290" t="n">
        <v>6.6222</v>
      </c>
      <c r="E290" t="n">
        <v>15.1</v>
      </c>
      <c r="F290" t="n">
        <v>12.72</v>
      </c>
      <c r="G290" t="n">
        <v>14.67</v>
      </c>
      <c r="H290" t="n">
        <v>0.34</v>
      </c>
      <c r="I290" t="n">
        <v>52</v>
      </c>
      <c r="J290" t="n">
        <v>51.33</v>
      </c>
      <c r="K290" t="n">
        <v>24.83</v>
      </c>
      <c r="L290" t="n">
        <v>1</v>
      </c>
      <c r="M290" t="n">
        <v>50</v>
      </c>
      <c r="N290" t="n">
        <v>5.51</v>
      </c>
      <c r="O290" t="n">
        <v>6564.78</v>
      </c>
      <c r="P290" t="n">
        <v>70.52</v>
      </c>
      <c r="Q290" t="n">
        <v>194.65</v>
      </c>
      <c r="R290" t="n">
        <v>54.11</v>
      </c>
      <c r="S290" t="n">
        <v>17.82</v>
      </c>
      <c r="T290" t="n">
        <v>15759.42</v>
      </c>
      <c r="U290" t="n">
        <v>0.33</v>
      </c>
      <c r="V290" t="n">
        <v>0.71</v>
      </c>
      <c r="W290" t="n">
        <v>1.23</v>
      </c>
      <c r="X290" t="n">
        <v>1.03</v>
      </c>
      <c r="Y290" t="n">
        <v>0.5</v>
      </c>
      <c r="Z290" t="n">
        <v>10</v>
      </c>
    </row>
    <row r="291">
      <c r="A291" t="n">
        <v>1</v>
      </c>
      <c r="B291" t="n">
        <v>20</v>
      </c>
      <c r="C291" t="inlineStr">
        <is>
          <t xml:space="preserve">CONCLUIDO	</t>
        </is>
      </c>
      <c r="D291" t="n">
        <v>7.0372</v>
      </c>
      <c r="E291" t="n">
        <v>14.21</v>
      </c>
      <c r="F291" t="n">
        <v>12.16</v>
      </c>
      <c r="G291" t="n">
        <v>29.18</v>
      </c>
      <c r="H291" t="n">
        <v>0.66</v>
      </c>
      <c r="I291" t="n">
        <v>25</v>
      </c>
      <c r="J291" t="n">
        <v>52.47</v>
      </c>
      <c r="K291" t="n">
        <v>24.83</v>
      </c>
      <c r="L291" t="n">
        <v>2</v>
      </c>
      <c r="M291" t="n">
        <v>23</v>
      </c>
      <c r="N291" t="n">
        <v>5.64</v>
      </c>
      <c r="O291" t="n">
        <v>6705.1</v>
      </c>
      <c r="P291" t="n">
        <v>64.66</v>
      </c>
      <c r="Q291" t="n">
        <v>194.64</v>
      </c>
      <c r="R291" t="n">
        <v>37.11</v>
      </c>
      <c r="S291" t="n">
        <v>17.82</v>
      </c>
      <c r="T291" t="n">
        <v>7391.56</v>
      </c>
      <c r="U291" t="n">
        <v>0.48</v>
      </c>
      <c r="V291" t="n">
        <v>0.75</v>
      </c>
      <c r="W291" t="n">
        <v>1.17</v>
      </c>
      <c r="X291" t="n">
        <v>0.47</v>
      </c>
      <c r="Y291" t="n">
        <v>0.5</v>
      </c>
      <c r="Z291" t="n">
        <v>10</v>
      </c>
    </row>
    <row r="292">
      <c r="A292" t="n">
        <v>2</v>
      </c>
      <c r="B292" t="n">
        <v>20</v>
      </c>
      <c r="C292" t="inlineStr">
        <is>
          <t xml:space="preserve">CONCLUIDO	</t>
        </is>
      </c>
      <c r="D292" t="n">
        <v>7.174</v>
      </c>
      <c r="E292" t="n">
        <v>13.94</v>
      </c>
      <c r="F292" t="n">
        <v>12</v>
      </c>
      <c r="G292" t="n">
        <v>44.98</v>
      </c>
      <c r="H292" t="n">
        <v>0.97</v>
      </c>
      <c r="I292" t="n">
        <v>16</v>
      </c>
      <c r="J292" t="n">
        <v>53.61</v>
      </c>
      <c r="K292" t="n">
        <v>24.83</v>
      </c>
      <c r="L292" t="n">
        <v>3</v>
      </c>
      <c r="M292" t="n">
        <v>14</v>
      </c>
      <c r="N292" t="n">
        <v>5.78</v>
      </c>
      <c r="O292" t="n">
        <v>6845.59</v>
      </c>
      <c r="P292" t="n">
        <v>60.63</v>
      </c>
      <c r="Q292" t="n">
        <v>194.63</v>
      </c>
      <c r="R292" t="n">
        <v>32.22</v>
      </c>
      <c r="S292" t="n">
        <v>17.82</v>
      </c>
      <c r="T292" t="n">
        <v>4993.27</v>
      </c>
      <c r="U292" t="n">
        <v>0.55</v>
      </c>
      <c r="V292" t="n">
        <v>0.76</v>
      </c>
      <c r="W292" t="n">
        <v>1.16</v>
      </c>
      <c r="X292" t="n">
        <v>0.31</v>
      </c>
      <c r="Y292" t="n">
        <v>0.5</v>
      </c>
      <c r="Z292" t="n">
        <v>10</v>
      </c>
    </row>
    <row r="293">
      <c r="A293" t="n">
        <v>3</v>
      </c>
      <c r="B293" t="n">
        <v>20</v>
      </c>
      <c r="C293" t="inlineStr">
        <is>
          <t xml:space="preserve">CONCLUIDO	</t>
        </is>
      </c>
      <c r="D293" t="n">
        <v>7.2445</v>
      </c>
      <c r="E293" t="n">
        <v>13.8</v>
      </c>
      <c r="F293" t="n">
        <v>11.91</v>
      </c>
      <c r="G293" t="n">
        <v>59.55</v>
      </c>
      <c r="H293" t="n">
        <v>1.27</v>
      </c>
      <c r="I293" t="n">
        <v>12</v>
      </c>
      <c r="J293" t="n">
        <v>54.75</v>
      </c>
      <c r="K293" t="n">
        <v>24.83</v>
      </c>
      <c r="L293" t="n">
        <v>4</v>
      </c>
      <c r="M293" t="n">
        <v>6</v>
      </c>
      <c r="N293" t="n">
        <v>5.92</v>
      </c>
      <c r="O293" t="n">
        <v>6986.39</v>
      </c>
      <c r="P293" t="n">
        <v>57.58</v>
      </c>
      <c r="Q293" t="n">
        <v>194.65</v>
      </c>
      <c r="R293" t="n">
        <v>29.24</v>
      </c>
      <c r="S293" t="n">
        <v>17.82</v>
      </c>
      <c r="T293" t="n">
        <v>3523.42</v>
      </c>
      <c r="U293" t="n">
        <v>0.61</v>
      </c>
      <c r="V293" t="n">
        <v>0.76</v>
      </c>
      <c r="W293" t="n">
        <v>1.16</v>
      </c>
      <c r="X293" t="n">
        <v>0.22</v>
      </c>
      <c r="Y293" t="n">
        <v>0.5</v>
      </c>
      <c r="Z293" t="n">
        <v>10</v>
      </c>
    </row>
    <row r="294">
      <c r="A294" t="n">
        <v>4</v>
      </c>
      <c r="B294" t="n">
        <v>20</v>
      </c>
      <c r="C294" t="inlineStr">
        <is>
          <t xml:space="preserve">CONCLUIDO	</t>
        </is>
      </c>
      <c r="D294" t="n">
        <v>7.2534</v>
      </c>
      <c r="E294" t="n">
        <v>13.79</v>
      </c>
      <c r="F294" t="n">
        <v>11.9</v>
      </c>
      <c r="G294" t="n">
        <v>64.93000000000001</v>
      </c>
      <c r="H294" t="n">
        <v>1.55</v>
      </c>
      <c r="I294" t="n">
        <v>11</v>
      </c>
      <c r="J294" t="n">
        <v>55.89</v>
      </c>
      <c r="K294" t="n">
        <v>24.83</v>
      </c>
      <c r="L294" t="n">
        <v>5</v>
      </c>
      <c r="M294" t="n">
        <v>0</v>
      </c>
      <c r="N294" t="n">
        <v>6.07</v>
      </c>
      <c r="O294" t="n">
        <v>7127.49</v>
      </c>
      <c r="P294" t="n">
        <v>57.75</v>
      </c>
      <c r="Q294" t="n">
        <v>194.63</v>
      </c>
      <c r="R294" t="n">
        <v>28.77</v>
      </c>
      <c r="S294" t="n">
        <v>17.82</v>
      </c>
      <c r="T294" t="n">
        <v>3292.24</v>
      </c>
      <c r="U294" t="n">
        <v>0.62</v>
      </c>
      <c r="V294" t="n">
        <v>0.76</v>
      </c>
      <c r="W294" t="n">
        <v>1.17</v>
      </c>
      <c r="X294" t="n">
        <v>0.22</v>
      </c>
      <c r="Y294" t="n">
        <v>0.5</v>
      </c>
      <c r="Z294" t="n">
        <v>10</v>
      </c>
    </row>
    <row r="295">
      <c r="A295" t="n">
        <v>0</v>
      </c>
      <c r="B295" t="n">
        <v>65</v>
      </c>
      <c r="C295" t="inlineStr">
        <is>
          <t xml:space="preserve">CONCLUIDO	</t>
        </is>
      </c>
      <c r="D295" t="n">
        <v>5.2373</v>
      </c>
      <c r="E295" t="n">
        <v>19.09</v>
      </c>
      <c r="F295" t="n">
        <v>13.92</v>
      </c>
      <c r="G295" t="n">
        <v>7.59</v>
      </c>
      <c r="H295" t="n">
        <v>0.13</v>
      </c>
      <c r="I295" t="n">
        <v>110</v>
      </c>
      <c r="J295" t="n">
        <v>133.21</v>
      </c>
      <c r="K295" t="n">
        <v>46.47</v>
      </c>
      <c r="L295" t="n">
        <v>1</v>
      </c>
      <c r="M295" t="n">
        <v>108</v>
      </c>
      <c r="N295" t="n">
        <v>20.75</v>
      </c>
      <c r="O295" t="n">
        <v>16663.42</v>
      </c>
      <c r="P295" t="n">
        <v>151.87</v>
      </c>
      <c r="Q295" t="n">
        <v>194.68</v>
      </c>
      <c r="R295" t="n">
        <v>91.73</v>
      </c>
      <c r="S295" t="n">
        <v>17.82</v>
      </c>
      <c r="T295" t="n">
        <v>34278.53</v>
      </c>
      <c r="U295" t="n">
        <v>0.19</v>
      </c>
      <c r="V295" t="n">
        <v>0.65</v>
      </c>
      <c r="W295" t="n">
        <v>1.32</v>
      </c>
      <c r="X295" t="n">
        <v>2.23</v>
      </c>
      <c r="Y295" t="n">
        <v>0.5</v>
      </c>
      <c r="Z295" t="n">
        <v>10</v>
      </c>
    </row>
    <row r="296">
      <c r="A296" t="n">
        <v>1</v>
      </c>
      <c r="B296" t="n">
        <v>65</v>
      </c>
      <c r="C296" t="inlineStr">
        <is>
          <t xml:space="preserve">CONCLUIDO	</t>
        </is>
      </c>
      <c r="D296" t="n">
        <v>6.1441</v>
      </c>
      <c r="E296" t="n">
        <v>16.28</v>
      </c>
      <c r="F296" t="n">
        <v>12.71</v>
      </c>
      <c r="G296" t="n">
        <v>14.95</v>
      </c>
      <c r="H296" t="n">
        <v>0.26</v>
      </c>
      <c r="I296" t="n">
        <v>51</v>
      </c>
      <c r="J296" t="n">
        <v>134.55</v>
      </c>
      <c r="K296" t="n">
        <v>46.47</v>
      </c>
      <c r="L296" t="n">
        <v>2</v>
      </c>
      <c r="M296" t="n">
        <v>49</v>
      </c>
      <c r="N296" t="n">
        <v>21.09</v>
      </c>
      <c r="O296" t="n">
        <v>16828.84</v>
      </c>
      <c r="P296" t="n">
        <v>137.74</v>
      </c>
      <c r="Q296" t="n">
        <v>194.64</v>
      </c>
      <c r="R296" t="n">
        <v>53.86</v>
      </c>
      <c r="S296" t="n">
        <v>17.82</v>
      </c>
      <c r="T296" t="n">
        <v>15636.69</v>
      </c>
      <c r="U296" t="n">
        <v>0.33</v>
      </c>
      <c r="V296" t="n">
        <v>0.71</v>
      </c>
      <c r="W296" t="n">
        <v>1.23</v>
      </c>
      <c r="X296" t="n">
        <v>1.02</v>
      </c>
      <c r="Y296" t="n">
        <v>0.5</v>
      </c>
      <c r="Z296" t="n">
        <v>10</v>
      </c>
    </row>
    <row r="297">
      <c r="A297" t="n">
        <v>2</v>
      </c>
      <c r="B297" t="n">
        <v>65</v>
      </c>
      <c r="C297" t="inlineStr">
        <is>
          <t xml:space="preserve">CONCLUIDO	</t>
        </is>
      </c>
      <c r="D297" t="n">
        <v>6.491</v>
      </c>
      <c r="E297" t="n">
        <v>15.41</v>
      </c>
      <c r="F297" t="n">
        <v>12.33</v>
      </c>
      <c r="G297" t="n">
        <v>22.41</v>
      </c>
      <c r="H297" t="n">
        <v>0.39</v>
      </c>
      <c r="I297" t="n">
        <v>33</v>
      </c>
      <c r="J297" t="n">
        <v>135.9</v>
      </c>
      <c r="K297" t="n">
        <v>46.47</v>
      </c>
      <c r="L297" t="n">
        <v>3</v>
      </c>
      <c r="M297" t="n">
        <v>31</v>
      </c>
      <c r="N297" t="n">
        <v>21.43</v>
      </c>
      <c r="O297" t="n">
        <v>16994.64</v>
      </c>
      <c r="P297" t="n">
        <v>132.81</v>
      </c>
      <c r="Q297" t="n">
        <v>194.63</v>
      </c>
      <c r="R297" t="n">
        <v>42.11</v>
      </c>
      <c r="S297" t="n">
        <v>17.82</v>
      </c>
      <c r="T297" t="n">
        <v>9853.620000000001</v>
      </c>
      <c r="U297" t="n">
        <v>0.42</v>
      </c>
      <c r="V297" t="n">
        <v>0.74</v>
      </c>
      <c r="W297" t="n">
        <v>1.19</v>
      </c>
      <c r="X297" t="n">
        <v>0.64</v>
      </c>
      <c r="Y297" t="n">
        <v>0.5</v>
      </c>
      <c r="Z297" t="n">
        <v>10</v>
      </c>
    </row>
    <row r="298">
      <c r="A298" t="n">
        <v>3</v>
      </c>
      <c r="B298" t="n">
        <v>65</v>
      </c>
      <c r="C298" t="inlineStr">
        <is>
          <t xml:space="preserve">CONCLUIDO	</t>
        </is>
      </c>
      <c r="D298" t="n">
        <v>6.6568</v>
      </c>
      <c r="E298" t="n">
        <v>15.02</v>
      </c>
      <c r="F298" t="n">
        <v>12.16</v>
      </c>
      <c r="G298" t="n">
        <v>29.19</v>
      </c>
      <c r="H298" t="n">
        <v>0.52</v>
      </c>
      <c r="I298" t="n">
        <v>25</v>
      </c>
      <c r="J298" t="n">
        <v>137.25</v>
      </c>
      <c r="K298" t="n">
        <v>46.47</v>
      </c>
      <c r="L298" t="n">
        <v>4</v>
      </c>
      <c r="M298" t="n">
        <v>23</v>
      </c>
      <c r="N298" t="n">
        <v>21.78</v>
      </c>
      <c r="O298" t="n">
        <v>17160.92</v>
      </c>
      <c r="P298" t="n">
        <v>130.17</v>
      </c>
      <c r="Q298" t="n">
        <v>194.65</v>
      </c>
      <c r="R298" t="n">
        <v>37.3</v>
      </c>
      <c r="S298" t="n">
        <v>17.82</v>
      </c>
      <c r="T298" t="n">
        <v>7488.51</v>
      </c>
      <c r="U298" t="n">
        <v>0.48</v>
      </c>
      <c r="V298" t="n">
        <v>0.75</v>
      </c>
      <c r="W298" t="n">
        <v>1.17</v>
      </c>
      <c r="X298" t="n">
        <v>0.47</v>
      </c>
      <c r="Y298" t="n">
        <v>0.5</v>
      </c>
      <c r="Z298" t="n">
        <v>10</v>
      </c>
    </row>
    <row r="299">
      <c r="A299" t="n">
        <v>4</v>
      </c>
      <c r="B299" t="n">
        <v>65</v>
      </c>
      <c r="C299" t="inlineStr">
        <is>
          <t xml:space="preserve">CONCLUIDO	</t>
        </is>
      </c>
      <c r="D299" t="n">
        <v>6.7571</v>
      </c>
      <c r="E299" t="n">
        <v>14.8</v>
      </c>
      <c r="F299" t="n">
        <v>12.07</v>
      </c>
      <c r="G299" t="n">
        <v>36.22</v>
      </c>
      <c r="H299" t="n">
        <v>0.64</v>
      </c>
      <c r="I299" t="n">
        <v>20</v>
      </c>
      <c r="J299" t="n">
        <v>138.6</v>
      </c>
      <c r="K299" t="n">
        <v>46.47</v>
      </c>
      <c r="L299" t="n">
        <v>5</v>
      </c>
      <c r="M299" t="n">
        <v>18</v>
      </c>
      <c r="N299" t="n">
        <v>22.13</v>
      </c>
      <c r="O299" t="n">
        <v>17327.69</v>
      </c>
      <c r="P299" t="n">
        <v>128.49</v>
      </c>
      <c r="Q299" t="n">
        <v>194.64</v>
      </c>
      <c r="R299" t="n">
        <v>34.33</v>
      </c>
      <c r="S299" t="n">
        <v>17.82</v>
      </c>
      <c r="T299" t="n">
        <v>6027.6</v>
      </c>
      <c r="U299" t="n">
        <v>0.52</v>
      </c>
      <c r="V299" t="n">
        <v>0.75</v>
      </c>
      <c r="W299" t="n">
        <v>1.17</v>
      </c>
      <c r="X299" t="n">
        <v>0.39</v>
      </c>
      <c r="Y299" t="n">
        <v>0.5</v>
      </c>
      <c r="Z299" t="n">
        <v>10</v>
      </c>
    </row>
    <row r="300">
      <c r="A300" t="n">
        <v>5</v>
      </c>
      <c r="B300" t="n">
        <v>65</v>
      </c>
      <c r="C300" t="inlineStr">
        <is>
          <t xml:space="preserve">CONCLUIDO	</t>
        </is>
      </c>
      <c r="D300" t="n">
        <v>6.8259</v>
      </c>
      <c r="E300" t="n">
        <v>14.65</v>
      </c>
      <c r="F300" t="n">
        <v>12.01</v>
      </c>
      <c r="G300" t="n">
        <v>42.38</v>
      </c>
      <c r="H300" t="n">
        <v>0.76</v>
      </c>
      <c r="I300" t="n">
        <v>17</v>
      </c>
      <c r="J300" t="n">
        <v>139.95</v>
      </c>
      <c r="K300" t="n">
        <v>46.47</v>
      </c>
      <c r="L300" t="n">
        <v>6</v>
      </c>
      <c r="M300" t="n">
        <v>15</v>
      </c>
      <c r="N300" t="n">
        <v>22.49</v>
      </c>
      <c r="O300" t="n">
        <v>17494.97</v>
      </c>
      <c r="P300" t="n">
        <v>127.07</v>
      </c>
      <c r="Q300" t="n">
        <v>194.64</v>
      </c>
      <c r="R300" t="n">
        <v>32.41</v>
      </c>
      <c r="S300" t="n">
        <v>17.82</v>
      </c>
      <c r="T300" t="n">
        <v>5082.63</v>
      </c>
      <c r="U300" t="n">
        <v>0.55</v>
      </c>
      <c r="V300" t="n">
        <v>0.76</v>
      </c>
      <c r="W300" t="n">
        <v>1.16</v>
      </c>
      <c r="X300" t="n">
        <v>0.32</v>
      </c>
      <c r="Y300" t="n">
        <v>0.5</v>
      </c>
      <c r="Z300" t="n">
        <v>10</v>
      </c>
    </row>
    <row r="301">
      <c r="A301" t="n">
        <v>6</v>
      </c>
      <c r="B301" t="n">
        <v>65</v>
      </c>
      <c r="C301" t="inlineStr">
        <is>
          <t xml:space="preserve">CONCLUIDO	</t>
        </is>
      </c>
      <c r="D301" t="n">
        <v>6.8946</v>
      </c>
      <c r="E301" t="n">
        <v>14.5</v>
      </c>
      <c r="F301" t="n">
        <v>11.94</v>
      </c>
      <c r="G301" t="n">
        <v>51.18</v>
      </c>
      <c r="H301" t="n">
        <v>0.88</v>
      </c>
      <c r="I301" t="n">
        <v>14</v>
      </c>
      <c r="J301" t="n">
        <v>141.31</v>
      </c>
      <c r="K301" t="n">
        <v>46.47</v>
      </c>
      <c r="L301" t="n">
        <v>7</v>
      </c>
      <c r="M301" t="n">
        <v>12</v>
      </c>
      <c r="N301" t="n">
        <v>22.85</v>
      </c>
      <c r="O301" t="n">
        <v>17662.75</v>
      </c>
      <c r="P301" t="n">
        <v>125.35</v>
      </c>
      <c r="Q301" t="n">
        <v>194.63</v>
      </c>
      <c r="R301" t="n">
        <v>30.56</v>
      </c>
      <c r="S301" t="n">
        <v>17.82</v>
      </c>
      <c r="T301" t="n">
        <v>4174.1</v>
      </c>
      <c r="U301" t="n">
        <v>0.58</v>
      </c>
      <c r="V301" t="n">
        <v>0.76</v>
      </c>
      <c r="W301" t="n">
        <v>1.15</v>
      </c>
      <c r="X301" t="n">
        <v>0.26</v>
      </c>
      <c r="Y301" t="n">
        <v>0.5</v>
      </c>
      <c r="Z301" t="n">
        <v>10</v>
      </c>
    </row>
    <row r="302">
      <c r="A302" t="n">
        <v>7</v>
      </c>
      <c r="B302" t="n">
        <v>65</v>
      </c>
      <c r="C302" t="inlineStr">
        <is>
          <t xml:space="preserve">CONCLUIDO	</t>
        </is>
      </c>
      <c r="D302" t="n">
        <v>6.9136</v>
      </c>
      <c r="E302" t="n">
        <v>14.46</v>
      </c>
      <c r="F302" t="n">
        <v>11.93</v>
      </c>
      <c r="G302" t="n">
        <v>55.06</v>
      </c>
      <c r="H302" t="n">
        <v>0.99</v>
      </c>
      <c r="I302" t="n">
        <v>13</v>
      </c>
      <c r="J302" t="n">
        <v>142.68</v>
      </c>
      <c r="K302" t="n">
        <v>46.47</v>
      </c>
      <c r="L302" t="n">
        <v>8</v>
      </c>
      <c r="M302" t="n">
        <v>11</v>
      </c>
      <c r="N302" t="n">
        <v>23.21</v>
      </c>
      <c r="O302" t="n">
        <v>17831.04</v>
      </c>
      <c r="P302" t="n">
        <v>124.4</v>
      </c>
      <c r="Q302" t="n">
        <v>194.63</v>
      </c>
      <c r="R302" t="n">
        <v>29.98</v>
      </c>
      <c r="S302" t="n">
        <v>17.82</v>
      </c>
      <c r="T302" t="n">
        <v>3889.71</v>
      </c>
      <c r="U302" t="n">
        <v>0.59</v>
      </c>
      <c r="V302" t="n">
        <v>0.76</v>
      </c>
      <c r="W302" t="n">
        <v>1.16</v>
      </c>
      <c r="X302" t="n">
        <v>0.24</v>
      </c>
      <c r="Y302" t="n">
        <v>0.5</v>
      </c>
      <c r="Z302" t="n">
        <v>10</v>
      </c>
    </row>
    <row r="303">
      <c r="A303" t="n">
        <v>8</v>
      </c>
      <c r="B303" t="n">
        <v>65</v>
      </c>
      <c r="C303" t="inlineStr">
        <is>
          <t xml:space="preserve">CONCLUIDO	</t>
        </is>
      </c>
      <c r="D303" t="n">
        <v>6.9641</v>
      </c>
      <c r="E303" t="n">
        <v>14.36</v>
      </c>
      <c r="F303" t="n">
        <v>11.88</v>
      </c>
      <c r="G303" t="n">
        <v>64.8</v>
      </c>
      <c r="H303" t="n">
        <v>1.11</v>
      </c>
      <c r="I303" t="n">
        <v>11</v>
      </c>
      <c r="J303" t="n">
        <v>144.05</v>
      </c>
      <c r="K303" t="n">
        <v>46.47</v>
      </c>
      <c r="L303" t="n">
        <v>9</v>
      </c>
      <c r="M303" t="n">
        <v>9</v>
      </c>
      <c r="N303" t="n">
        <v>23.58</v>
      </c>
      <c r="O303" t="n">
        <v>17999.83</v>
      </c>
      <c r="P303" t="n">
        <v>122.98</v>
      </c>
      <c r="Q303" t="n">
        <v>194.63</v>
      </c>
      <c r="R303" t="n">
        <v>28.44</v>
      </c>
      <c r="S303" t="n">
        <v>17.82</v>
      </c>
      <c r="T303" t="n">
        <v>3125.76</v>
      </c>
      <c r="U303" t="n">
        <v>0.63</v>
      </c>
      <c r="V303" t="n">
        <v>0.76</v>
      </c>
      <c r="W303" t="n">
        <v>1.15</v>
      </c>
      <c r="X303" t="n">
        <v>0.19</v>
      </c>
      <c r="Y303" t="n">
        <v>0.5</v>
      </c>
      <c r="Z303" t="n">
        <v>10</v>
      </c>
    </row>
    <row r="304">
      <c r="A304" t="n">
        <v>9</v>
      </c>
      <c r="B304" t="n">
        <v>65</v>
      </c>
      <c r="C304" t="inlineStr">
        <is>
          <t xml:space="preserve">CONCLUIDO	</t>
        </is>
      </c>
      <c r="D304" t="n">
        <v>6.9839</v>
      </c>
      <c r="E304" t="n">
        <v>14.32</v>
      </c>
      <c r="F304" t="n">
        <v>11.87</v>
      </c>
      <c r="G304" t="n">
        <v>71.2</v>
      </c>
      <c r="H304" t="n">
        <v>1.22</v>
      </c>
      <c r="I304" t="n">
        <v>10</v>
      </c>
      <c r="J304" t="n">
        <v>145.42</v>
      </c>
      <c r="K304" t="n">
        <v>46.47</v>
      </c>
      <c r="L304" t="n">
        <v>10</v>
      </c>
      <c r="M304" t="n">
        <v>8</v>
      </c>
      <c r="N304" t="n">
        <v>23.95</v>
      </c>
      <c r="O304" t="n">
        <v>18169.15</v>
      </c>
      <c r="P304" t="n">
        <v>121.89</v>
      </c>
      <c r="Q304" t="n">
        <v>194.63</v>
      </c>
      <c r="R304" t="n">
        <v>28.01</v>
      </c>
      <c r="S304" t="n">
        <v>17.82</v>
      </c>
      <c r="T304" t="n">
        <v>2917.98</v>
      </c>
      <c r="U304" t="n">
        <v>0.64</v>
      </c>
      <c r="V304" t="n">
        <v>0.77</v>
      </c>
      <c r="W304" t="n">
        <v>1.15</v>
      </c>
      <c r="X304" t="n">
        <v>0.18</v>
      </c>
      <c r="Y304" t="n">
        <v>0.5</v>
      </c>
      <c r="Z304" t="n">
        <v>10</v>
      </c>
    </row>
    <row r="305">
      <c r="A305" t="n">
        <v>10</v>
      </c>
      <c r="B305" t="n">
        <v>65</v>
      </c>
      <c r="C305" t="inlineStr">
        <is>
          <t xml:space="preserve">CONCLUIDO	</t>
        </is>
      </c>
      <c r="D305" t="n">
        <v>7.0047</v>
      </c>
      <c r="E305" t="n">
        <v>14.28</v>
      </c>
      <c r="F305" t="n">
        <v>11.85</v>
      </c>
      <c r="G305" t="n">
        <v>79.01000000000001</v>
      </c>
      <c r="H305" t="n">
        <v>1.33</v>
      </c>
      <c r="I305" t="n">
        <v>9</v>
      </c>
      <c r="J305" t="n">
        <v>146.8</v>
      </c>
      <c r="K305" t="n">
        <v>46.47</v>
      </c>
      <c r="L305" t="n">
        <v>11</v>
      </c>
      <c r="M305" t="n">
        <v>7</v>
      </c>
      <c r="N305" t="n">
        <v>24.33</v>
      </c>
      <c r="O305" t="n">
        <v>18338.99</v>
      </c>
      <c r="P305" t="n">
        <v>121.1</v>
      </c>
      <c r="Q305" t="n">
        <v>194.63</v>
      </c>
      <c r="R305" t="n">
        <v>27.51</v>
      </c>
      <c r="S305" t="n">
        <v>17.82</v>
      </c>
      <c r="T305" t="n">
        <v>2671.87</v>
      </c>
      <c r="U305" t="n">
        <v>0.65</v>
      </c>
      <c r="V305" t="n">
        <v>0.77</v>
      </c>
      <c r="W305" t="n">
        <v>1.15</v>
      </c>
      <c r="X305" t="n">
        <v>0.16</v>
      </c>
      <c r="Y305" t="n">
        <v>0.5</v>
      </c>
      <c r="Z305" t="n">
        <v>10</v>
      </c>
    </row>
    <row r="306">
      <c r="A306" t="n">
        <v>11</v>
      </c>
      <c r="B306" t="n">
        <v>65</v>
      </c>
      <c r="C306" t="inlineStr">
        <is>
          <t xml:space="preserve">CONCLUIDO	</t>
        </is>
      </c>
      <c r="D306" t="n">
        <v>7.0032</v>
      </c>
      <c r="E306" t="n">
        <v>14.28</v>
      </c>
      <c r="F306" t="n">
        <v>11.85</v>
      </c>
      <c r="G306" t="n">
        <v>79.03</v>
      </c>
      <c r="H306" t="n">
        <v>1.43</v>
      </c>
      <c r="I306" t="n">
        <v>9</v>
      </c>
      <c r="J306" t="n">
        <v>148.18</v>
      </c>
      <c r="K306" t="n">
        <v>46.47</v>
      </c>
      <c r="L306" t="n">
        <v>12</v>
      </c>
      <c r="M306" t="n">
        <v>7</v>
      </c>
      <c r="N306" t="n">
        <v>24.71</v>
      </c>
      <c r="O306" t="n">
        <v>18509.36</v>
      </c>
      <c r="P306" t="n">
        <v>120.51</v>
      </c>
      <c r="Q306" t="n">
        <v>194.63</v>
      </c>
      <c r="R306" t="n">
        <v>27.64</v>
      </c>
      <c r="S306" t="n">
        <v>17.82</v>
      </c>
      <c r="T306" t="n">
        <v>2737.16</v>
      </c>
      <c r="U306" t="n">
        <v>0.64</v>
      </c>
      <c r="V306" t="n">
        <v>0.77</v>
      </c>
      <c r="W306" t="n">
        <v>1.15</v>
      </c>
      <c r="X306" t="n">
        <v>0.17</v>
      </c>
      <c r="Y306" t="n">
        <v>0.5</v>
      </c>
      <c r="Z306" t="n">
        <v>10</v>
      </c>
    </row>
    <row r="307">
      <c r="A307" t="n">
        <v>12</v>
      </c>
      <c r="B307" t="n">
        <v>65</v>
      </c>
      <c r="C307" t="inlineStr">
        <is>
          <t xml:space="preserve">CONCLUIDO	</t>
        </is>
      </c>
      <c r="D307" t="n">
        <v>7.028</v>
      </c>
      <c r="E307" t="n">
        <v>14.23</v>
      </c>
      <c r="F307" t="n">
        <v>11.83</v>
      </c>
      <c r="G307" t="n">
        <v>88.73</v>
      </c>
      <c r="H307" t="n">
        <v>1.54</v>
      </c>
      <c r="I307" t="n">
        <v>8</v>
      </c>
      <c r="J307" t="n">
        <v>149.56</v>
      </c>
      <c r="K307" t="n">
        <v>46.47</v>
      </c>
      <c r="L307" t="n">
        <v>13</v>
      </c>
      <c r="M307" t="n">
        <v>6</v>
      </c>
      <c r="N307" t="n">
        <v>25.1</v>
      </c>
      <c r="O307" t="n">
        <v>18680.25</v>
      </c>
      <c r="P307" t="n">
        <v>119</v>
      </c>
      <c r="Q307" t="n">
        <v>194.63</v>
      </c>
      <c r="R307" t="n">
        <v>26.84</v>
      </c>
      <c r="S307" t="n">
        <v>17.82</v>
      </c>
      <c r="T307" t="n">
        <v>2344.33</v>
      </c>
      <c r="U307" t="n">
        <v>0.66</v>
      </c>
      <c r="V307" t="n">
        <v>0.77</v>
      </c>
      <c r="W307" t="n">
        <v>1.15</v>
      </c>
      <c r="X307" t="n">
        <v>0.14</v>
      </c>
      <c r="Y307" t="n">
        <v>0.5</v>
      </c>
      <c r="Z307" t="n">
        <v>10</v>
      </c>
    </row>
    <row r="308">
      <c r="A308" t="n">
        <v>13</v>
      </c>
      <c r="B308" t="n">
        <v>65</v>
      </c>
      <c r="C308" t="inlineStr">
        <is>
          <t xml:space="preserve">CONCLUIDO	</t>
        </is>
      </c>
      <c r="D308" t="n">
        <v>7.0585</v>
      </c>
      <c r="E308" t="n">
        <v>14.17</v>
      </c>
      <c r="F308" t="n">
        <v>11.8</v>
      </c>
      <c r="G308" t="n">
        <v>101.11</v>
      </c>
      <c r="H308" t="n">
        <v>1.64</v>
      </c>
      <c r="I308" t="n">
        <v>7</v>
      </c>
      <c r="J308" t="n">
        <v>150.95</v>
      </c>
      <c r="K308" t="n">
        <v>46.47</v>
      </c>
      <c r="L308" t="n">
        <v>14</v>
      </c>
      <c r="M308" t="n">
        <v>5</v>
      </c>
      <c r="N308" t="n">
        <v>25.49</v>
      </c>
      <c r="O308" t="n">
        <v>18851.69</v>
      </c>
      <c r="P308" t="n">
        <v>117.35</v>
      </c>
      <c r="Q308" t="n">
        <v>194.63</v>
      </c>
      <c r="R308" t="n">
        <v>25.84</v>
      </c>
      <c r="S308" t="n">
        <v>17.82</v>
      </c>
      <c r="T308" t="n">
        <v>1848.18</v>
      </c>
      <c r="U308" t="n">
        <v>0.6899999999999999</v>
      </c>
      <c r="V308" t="n">
        <v>0.77</v>
      </c>
      <c r="W308" t="n">
        <v>1.15</v>
      </c>
      <c r="X308" t="n">
        <v>0.11</v>
      </c>
      <c r="Y308" t="n">
        <v>0.5</v>
      </c>
      <c r="Z308" t="n">
        <v>10</v>
      </c>
    </row>
    <row r="309">
      <c r="A309" t="n">
        <v>14</v>
      </c>
      <c r="B309" t="n">
        <v>65</v>
      </c>
      <c r="C309" t="inlineStr">
        <is>
          <t xml:space="preserve">CONCLUIDO	</t>
        </is>
      </c>
      <c r="D309" t="n">
        <v>7.054</v>
      </c>
      <c r="E309" t="n">
        <v>14.18</v>
      </c>
      <c r="F309" t="n">
        <v>11.81</v>
      </c>
      <c r="G309" t="n">
        <v>101.19</v>
      </c>
      <c r="H309" t="n">
        <v>1.74</v>
      </c>
      <c r="I309" t="n">
        <v>7</v>
      </c>
      <c r="J309" t="n">
        <v>152.35</v>
      </c>
      <c r="K309" t="n">
        <v>46.47</v>
      </c>
      <c r="L309" t="n">
        <v>15</v>
      </c>
      <c r="M309" t="n">
        <v>5</v>
      </c>
      <c r="N309" t="n">
        <v>25.88</v>
      </c>
      <c r="O309" t="n">
        <v>19023.66</v>
      </c>
      <c r="P309" t="n">
        <v>118.09</v>
      </c>
      <c r="Q309" t="n">
        <v>194.63</v>
      </c>
      <c r="R309" t="n">
        <v>26.2</v>
      </c>
      <c r="S309" t="n">
        <v>17.82</v>
      </c>
      <c r="T309" t="n">
        <v>2029.36</v>
      </c>
      <c r="U309" t="n">
        <v>0.68</v>
      </c>
      <c r="V309" t="n">
        <v>0.77</v>
      </c>
      <c r="W309" t="n">
        <v>1.15</v>
      </c>
      <c r="X309" t="n">
        <v>0.12</v>
      </c>
      <c r="Y309" t="n">
        <v>0.5</v>
      </c>
      <c r="Z309" t="n">
        <v>10</v>
      </c>
    </row>
    <row r="310">
      <c r="A310" t="n">
        <v>15</v>
      </c>
      <c r="B310" t="n">
        <v>65</v>
      </c>
      <c r="C310" t="inlineStr">
        <is>
          <t xml:space="preserve">CONCLUIDO	</t>
        </is>
      </c>
      <c r="D310" t="n">
        <v>7.0498</v>
      </c>
      <c r="E310" t="n">
        <v>14.18</v>
      </c>
      <c r="F310" t="n">
        <v>11.81</v>
      </c>
      <c r="G310" t="n">
        <v>101.26</v>
      </c>
      <c r="H310" t="n">
        <v>1.84</v>
      </c>
      <c r="I310" t="n">
        <v>7</v>
      </c>
      <c r="J310" t="n">
        <v>153.75</v>
      </c>
      <c r="K310" t="n">
        <v>46.47</v>
      </c>
      <c r="L310" t="n">
        <v>16</v>
      </c>
      <c r="M310" t="n">
        <v>5</v>
      </c>
      <c r="N310" t="n">
        <v>26.28</v>
      </c>
      <c r="O310" t="n">
        <v>19196.18</v>
      </c>
      <c r="P310" t="n">
        <v>116.71</v>
      </c>
      <c r="Q310" t="n">
        <v>194.63</v>
      </c>
      <c r="R310" t="n">
        <v>26.41</v>
      </c>
      <c r="S310" t="n">
        <v>17.82</v>
      </c>
      <c r="T310" t="n">
        <v>2131.98</v>
      </c>
      <c r="U310" t="n">
        <v>0.67</v>
      </c>
      <c r="V310" t="n">
        <v>0.77</v>
      </c>
      <c r="W310" t="n">
        <v>1.15</v>
      </c>
      <c r="X310" t="n">
        <v>0.13</v>
      </c>
      <c r="Y310" t="n">
        <v>0.5</v>
      </c>
      <c r="Z310" t="n">
        <v>10</v>
      </c>
    </row>
    <row r="311">
      <c r="A311" t="n">
        <v>16</v>
      </c>
      <c r="B311" t="n">
        <v>65</v>
      </c>
      <c r="C311" t="inlineStr">
        <is>
          <t xml:space="preserve">CONCLUIDO	</t>
        </is>
      </c>
      <c r="D311" t="n">
        <v>7.0777</v>
      </c>
      <c r="E311" t="n">
        <v>14.13</v>
      </c>
      <c r="F311" t="n">
        <v>11.79</v>
      </c>
      <c r="G311" t="n">
        <v>117.85</v>
      </c>
      <c r="H311" t="n">
        <v>1.94</v>
      </c>
      <c r="I311" t="n">
        <v>6</v>
      </c>
      <c r="J311" t="n">
        <v>155.15</v>
      </c>
      <c r="K311" t="n">
        <v>46.47</v>
      </c>
      <c r="L311" t="n">
        <v>17</v>
      </c>
      <c r="M311" t="n">
        <v>4</v>
      </c>
      <c r="N311" t="n">
        <v>26.68</v>
      </c>
      <c r="O311" t="n">
        <v>19369.26</v>
      </c>
      <c r="P311" t="n">
        <v>115.39</v>
      </c>
      <c r="Q311" t="n">
        <v>194.63</v>
      </c>
      <c r="R311" t="n">
        <v>25.4</v>
      </c>
      <c r="S311" t="n">
        <v>17.82</v>
      </c>
      <c r="T311" t="n">
        <v>1632.15</v>
      </c>
      <c r="U311" t="n">
        <v>0.7</v>
      </c>
      <c r="V311" t="n">
        <v>0.77</v>
      </c>
      <c r="W311" t="n">
        <v>1.15</v>
      </c>
      <c r="X311" t="n">
        <v>0.1</v>
      </c>
      <c r="Y311" t="n">
        <v>0.5</v>
      </c>
      <c r="Z311" t="n">
        <v>10</v>
      </c>
    </row>
    <row r="312">
      <c r="A312" t="n">
        <v>17</v>
      </c>
      <c r="B312" t="n">
        <v>65</v>
      </c>
      <c r="C312" t="inlineStr">
        <is>
          <t xml:space="preserve">CONCLUIDO	</t>
        </is>
      </c>
      <c r="D312" t="n">
        <v>7.0831</v>
      </c>
      <c r="E312" t="n">
        <v>14.12</v>
      </c>
      <c r="F312" t="n">
        <v>11.77</v>
      </c>
      <c r="G312" t="n">
        <v>117.74</v>
      </c>
      <c r="H312" t="n">
        <v>2.04</v>
      </c>
      <c r="I312" t="n">
        <v>6</v>
      </c>
      <c r="J312" t="n">
        <v>156.56</v>
      </c>
      <c r="K312" t="n">
        <v>46.47</v>
      </c>
      <c r="L312" t="n">
        <v>18</v>
      </c>
      <c r="M312" t="n">
        <v>4</v>
      </c>
      <c r="N312" t="n">
        <v>27.09</v>
      </c>
      <c r="O312" t="n">
        <v>19542.89</v>
      </c>
      <c r="P312" t="n">
        <v>115.13</v>
      </c>
      <c r="Q312" t="n">
        <v>194.63</v>
      </c>
      <c r="R312" t="n">
        <v>25.13</v>
      </c>
      <c r="S312" t="n">
        <v>17.82</v>
      </c>
      <c r="T312" t="n">
        <v>1497.07</v>
      </c>
      <c r="U312" t="n">
        <v>0.71</v>
      </c>
      <c r="V312" t="n">
        <v>0.77</v>
      </c>
      <c r="W312" t="n">
        <v>1.14</v>
      </c>
      <c r="X312" t="n">
        <v>0.09</v>
      </c>
      <c r="Y312" t="n">
        <v>0.5</v>
      </c>
      <c r="Z312" t="n">
        <v>10</v>
      </c>
    </row>
    <row r="313">
      <c r="A313" t="n">
        <v>18</v>
      </c>
      <c r="B313" t="n">
        <v>65</v>
      </c>
      <c r="C313" t="inlineStr">
        <is>
          <t xml:space="preserve">CONCLUIDO	</t>
        </is>
      </c>
      <c r="D313" t="n">
        <v>7.0787</v>
      </c>
      <c r="E313" t="n">
        <v>14.13</v>
      </c>
      <c r="F313" t="n">
        <v>11.78</v>
      </c>
      <c r="G313" t="n">
        <v>117.83</v>
      </c>
      <c r="H313" t="n">
        <v>2.13</v>
      </c>
      <c r="I313" t="n">
        <v>6</v>
      </c>
      <c r="J313" t="n">
        <v>157.97</v>
      </c>
      <c r="K313" t="n">
        <v>46.47</v>
      </c>
      <c r="L313" t="n">
        <v>19</v>
      </c>
      <c r="M313" t="n">
        <v>4</v>
      </c>
      <c r="N313" t="n">
        <v>27.5</v>
      </c>
      <c r="O313" t="n">
        <v>19717.08</v>
      </c>
      <c r="P313" t="n">
        <v>113.94</v>
      </c>
      <c r="Q313" t="n">
        <v>194.63</v>
      </c>
      <c r="R313" t="n">
        <v>25.39</v>
      </c>
      <c r="S313" t="n">
        <v>17.82</v>
      </c>
      <c r="T313" t="n">
        <v>1628.35</v>
      </c>
      <c r="U313" t="n">
        <v>0.7</v>
      </c>
      <c r="V313" t="n">
        <v>0.77</v>
      </c>
      <c r="W313" t="n">
        <v>1.15</v>
      </c>
      <c r="X313" t="n">
        <v>0.1</v>
      </c>
      <c r="Y313" t="n">
        <v>0.5</v>
      </c>
      <c r="Z313" t="n">
        <v>10</v>
      </c>
    </row>
    <row r="314">
      <c r="A314" t="n">
        <v>19</v>
      </c>
      <c r="B314" t="n">
        <v>65</v>
      </c>
      <c r="C314" t="inlineStr">
        <is>
          <t xml:space="preserve">CONCLUIDO	</t>
        </is>
      </c>
      <c r="D314" t="n">
        <v>7.1017</v>
      </c>
      <c r="E314" t="n">
        <v>14.08</v>
      </c>
      <c r="F314" t="n">
        <v>11.76</v>
      </c>
      <c r="G314" t="n">
        <v>141.18</v>
      </c>
      <c r="H314" t="n">
        <v>2.22</v>
      </c>
      <c r="I314" t="n">
        <v>5</v>
      </c>
      <c r="J314" t="n">
        <v>159.39</v>
      </c>
      <c r="K314" t="n">
        <v>46.47</v>
      </c>
      <c r="L314" t="n">
        <v>20</v>
      </c>
      <c r="M314" t="n">
        <v>3</v>
      </c>
      <c r="N314" t="n">
        <v>27.92</v>
      </c>
      <c r="O314" t="n">
        <v>19891.97</v>
      </c>
      <c r="P314" t="n">
        <v>111.59</v>
      </c>
      <c r="Q314" t="n">
        <v>194.63</v>
      </c>
      <c r="R314" t="n">
        <v>24.83</v>
      </c>
      <c r="S314" t="n">
        <v>17.82</v>
      </c>
      <c r="T314" t="n">
        <v>1350.8</v>
      </c>
      <c r="U314" t="n">
        <v>0.72</v>
      </c>
      <c r="V314" t="n">
        <v>0.77</v>
      </c>
      <c r="W314" t="n">
        <v>1.14</v>
      </c>
      <c r="X314" t="n">
        <v>0.08</v>
      </c>
      <c r="Y314" t="n">
        <v>0.5</v>
      </c>
      <c r="Z314" t="n">
        <v>10</v>
      </c>
    </row>
    <row r="315">
      <c r="A315" t="n">
        <v>20</v>
      </c>
      <c r="B315" t="n">
        <v>65</v>
      </c>
      <c r="C315" t="inlineStr">
        <is>
          <t xml:space="preserve">CONCLUIDO	</t>
        </is>
      </c>
      <c r="D315" t="n">
        <v>7.1003</v>
      </c>
      <c r="E315" t="n">
        <v>14.08</v>
      </c>
      <c r="F315" t="n">
        <v>11.77</v>
      </c>
      <c r="G315" t="n">
        <v>141.21</v>
      </c>
      <c r="H315" t="n">
        <v>2.31</v>
      </c>
      <c r="I315" t="n">
        <v>5</v>
      </c>
      <c r="J315" t="n">
        <v>160.81</v>
      </c>
      <c r="K315" t="n">
        <v>46.47</v>
      </c>
      <c r="L315" t="n">
        <v>21</v>
      </c>
      <c r="M315" t="n">
        <v>3</v>
      </c>
      <c r="N315" t="n">
        <v>28.34</v>
      </c>
      <c r="O315" t="n">
        <v>20067.32</v>
      </c>
      <c r="P315" t="n">
        <v>112.87</v>
      </c>
      <c r="Q315" t="n">
        <v>194.63</v>
      </c>
      <c r="R315" t="n">
        <v>25</v>
      </c>
      <c r="S315" t="n">
        <v>17.82</v>
      </c>
      <c r="T315" t="n">
        <v>1437.44</v>
      </c>
      <c r="U315" t="n">
        <v>0.71</v>
      </c>
      <c r="V315" t="n">
        <v>0.77</v>
      </c>
      <c r="W315" t="n">
        <v>1.14</v>
      </c>
      <c r="X315" t="n">
        <v>0.08</v>
      </c>
      <c r="Y315" t="n">
        <v>0.5</v>
      </c>
      <c r="Z315" t="n">
        <v>10</v>
      </c>
    </row>
    <row r="316">
      <c r="A316" t="n">
        <v>21</v>
      </c>
      <c r="B316" t="n">
        <v>65</v>
      </c>
      <c r="C316" t="inlineStr">
        <is>
          <t xml:space="preserve">CONCLUIDO	</t>
        </is>
      </c>
      <c r="D316" t="n">
        <v>7.0992</v>
      </c>
      <c r="E316" t="n">
        <v>14.09</v>
      </c>
      <c r="F316" t="n">
        <v>11.77</v>
      </c>
      <c r="G316" t="n">
        <v>141.24</v>
      </c>
      <c r="H316" t="n">
        <v>2.4</v>
      </c>
      <c r="I316" t="n">
        <v>5</v>
      </c>
      <c r="J316" t="n">
        <v>162.24</v>
      </c>
      <c r="K316" t="n">
        <v>46.47</v>
      </c>
      <c r="L316" t="n">
        <v>22</v>
      </c>
      <c r="M316" t="n">
        <v>3</v>
      </c>
      <c r="N316" t="n">
        <v>28.77</v>
      </c>
      <c r="O316" t="n">
        <v>20243.25</v>
      </c>
      <c r="P316" t="n">
        <v>112.15</v>
      </c>
      <c r="Q316" t="n">
        <v>194.64</v>
      </c>
      <c r="R316" t="n">
        <v>25.09</v>
      </c>
      <c r="S316" t="n">
        <v>17.82</v>
      </c>
      <c r="T316" t="n">
        <v>1484.84</v>
      </c>
      <c r="U316" t="n">
        <v>0.71</v>
      </c>
      <c r="V316" t="n">
        <v>0.77</v>
      </c>
      <c r="W316" t="n">
        <v>1.14</v>
      </c>
      <c r="X316" t="n">
        <v>0.08</v>
      </c>
      <c r="Y316" t="n">
        <v>0.5</v>
      </c>
      <c r="Z316" t="n">
        <v>10</v>
      </c>
    </row>
    <row r="317">
      <c r="A317" t="n">
        <v>22</v>
      </c>
      <c r="B317" t="n">
        <v>65</v>
      </c>
      <c r="C317" t="inlineStr">
        <is>
          <t xml:space="preserve">CONCLUIDO	</t>
        </is>
      </c>
      <c r="D317" t="n">
        <v>7.1065</v>
      </c>
      <c r="E317" t="n">
        <v>14.07</v>
      </c>
      <c r="F317" t="n">
        <v>11.76</v>
      </c>
      <c r="G317" t="n">
        <v>141.06</v>
      </c>
      <c r="H317" t="n">
        <v>2.49</v>
      </c>
      <c r="I317" t="n">
        <v>5</v>
      </c>
      <c r="J317" t="n">
        <v>163.67</v>
      </c>
      <c r="K317" t="n">
        <v>46.47</v>
      </c>
      <c r="L317" t="n">
        <v>23</v>
      </c>
      <c r="M317" t="n">
        <v>3</v>
      </c>
      <c r="N317" t="n">
        <v>29.2</v>
      </c>
      <c r="O317" t="n">
        <v>20419.76</v>
      </c>
      <c r="P317" t="n">
        <v>110</v>
      </c>
      <c r="Q317" t="n">
        <v>194.63</v>
      </c>
      <c r="R317" t="n">
        <v>24.57</v>
      </c>
      <c r="S317" t="n">
        <v>17.82</v>
      </c>
      <c r="T317" t="n">
        <v>1225.41</v>
      </c>
      <c r="U317" t="n">
        <v>0.73</v>
      </c>
      <c r="V317" t="n">
        <v>0.77</v>
      </c>
      <c r="W317" t="n">
        <v>1.14</v>
      </c>
      <c r="X317" t="n">
        <v>0.07000000000000001</v>
      </c>
      <c r="Y317" t="n">
        <v>0.5</v>
      </c>
      <c r="Z317" t="n">
        <v>10</v>
      </c>
    </row>
    <row r="318">
      <c r="A318" t="n">
        <v>23</v>
      </c>
      <c r="B318" t="n">
        <v>65</v>
      </c>
      <c r="C318" t="inlineStr">
        <is>
          <t xml:space="preserve">CONCLUIDO	</t>
        </is>
      </c>
      <c r="D318" t="n">
        <v>7.1019</v>
      </c>
      <c r="E318" t="n">
        <v>14.08</v>
      </c>
      <c r="F318" t="n">
        <v>11.76</v>
      </c>
      <c r="G318" t="n">
        <v>141.17</v>
      </c>
      <c r="H318" t="n">
        <v>2.58</v>
      </c>
      <c r="I318" t="n">
        <v>5</v>
      </c>
      <c r="J318" t="n">
        <v>165.1</v>
      </c>
      <c r="K318" t="n">
        <v>46.47</v>
      </c>
      <c r="L318" t="n">
        <v>24</v>
      </c>
      <c r="M318" t="n">
        <v>2</v>
      </c>
      <c r="N318" t="n">
        <v>29.64</v>
      </c>
      <c r="O318" t="n">
        <v>20596.86</v>
      </c>
      <c r="P318" t="n">
        <v>108.02</v>
      </c>
      <c r="Q318" t="n">
        <v>194.63</v>
      </c>
      <c r="R318" t="n">
        <v>24.76</v>
      </c>
      <c r="S318" t="n">
        <v>17.82</v>
      </c>
      <c r="T318" t="n">
        <v>1315.62</v>
      </c>
      <c r="U318" t="n">
        <v>0.72</v>
      </c>
      <c r="V318" t="n">
        <v>0.77</v>
      </c>
      <c r="W318" t="n">
        <v>1.15</v>
      </c>
      <c r="X318" t="n">
        <v>0.08</v>
      </c>
      <c r="Y318" t="n">
        <v>0.5</v>
      </c>
      <c r="Z318" t="n">
        <v>10</v>
      </c>
    </row>
    <row r="319">
      <c r="A319" t="n">
        <v>24</v>
      </c>
      <c r="B319" t="n">
        <v>65</v>
      </c>
      <c r="C319" t="inlineStr">
        <is>
          <t xml:space="preserve">CONCLUIDO	</t>
        </is>
      </c>
      <c r="D319" t="n">
        <v>7.0998</v>
      </c>
      <c r="E319" t="n">
        <v>14.08</v>
      </c>
      <c r="F319" t="n">
        <v>11.77</v>
      </c>
      <c r="G319" t="n">
        <v>141.22</v>
      </c>
      <c r="H319" t="n">
        <v>2.66</v>
      </c>
      <c r="I319" t="n">
        <v>5</v>
      </c>
      <c r="J319" t="n">
        <v>166.54</v>
      </c>
      <c r="K319" t="n">
        <v>46.47</v>
      </c>
      <c r="L319" t="n">
        <v>25</v>
      </c>
      <c r="M319" t="n">
        <v>1</v>
      </c>
      <c r="N319" t="n">
        <v>30.08</v>
      </c>
      <c r="O319" t="n">
        <v>20774.56</v>
      </c>
      <c r="P319" t="n">
        <v>107.9</v>
      </c>
      <c r="Q319" t="n">
        <v>194.63</v>
      </c>
      <c r="R319" t="n">
        <v>24.92</v>
      </c>
      <c r="S319" t="n">
        <v>17.82</v>
      </c>
      <c r="T319" t="n">
        <v>1397.1</v>
      </c>
      <c r="U319" t="n">
        <v>0.72</v>
      </c>
      <c r="V319" t="n">
        <v>0.77</v>
      </c>
      <c r="W319" t="n">
        <v>1.15</v>
      </c>
      <c r="X319" t="n">
        <v>0.08</v>
      </c>
      <c r="Y319" t="n">
        <v>0.5</v>
      </c>
      <c r="Z319" t="n">
        <v>10</v>
      </c>
    </row>
    <row r="320">
      <c r="A320" t="n">
        <v>25</v>
      </c>
      <c r="B320" t="n">
        <v>65</v>
      </c>
      <c r="C320" t="inlineStr">
        <is>
          <t xml:space="preserve">CONCLUIDO	</t>
        </is>
      </c>
      <c r="D320" t="n">
        <v>7.1006</v>
      </c>
      <c r="E320" t="n">
        <v>14.08</v>
      </c>
      <c r="F320" t="n">
        <v>11.77</v>
      </c>
      <c r="G320" t="n">
        <v>141.2</v>
      </c>
      <c r="H320" t="n">
        <v>2.74</v>
      </c>
      <c r="I320" t="n">
        <v>5</v>
      </c>
      <c r="J320" t="n">
        <v>167.99</v>
      </c>
      <c r="K320" t="n">
        <v>46.47</v>
      </c>
      <c r="L320" t="n">
        <v>26</v>
      </c>
      <c r="M320" t="n">
        <v>1</v>
      </c>
      <c r="N320" t="n">
        <v>30.52</v>
      </c>
      <c r="O320" t="n">
        <v>20952.87</v>
      </c>
      <c r="P320" t="n">
        <v>107.6</v>
      </c>
      <c r="Q320" t="n">
        <v>194.63</v>
      </c>
      <c r="R320" t="n">
        <v>24.84</v>
      </c>
      <c r="S320" t="n">
        <v>17.82</v>
      </c>
      <c r="T320" t="n">
        <v>1357.55</v>
      </c>
      <c r="U320" t="n">
        <v>0.72</v>
      </c>
      <c r="V320" t="n">
        <v>0.77</v>
      </c>
      <c r="W320" t="n">
        <v>1.15</v>
      </c>
      <c r="X320" t="n">
        <v>0.08</v>
      </c>
      <c r="Y320" t="n">
        <v>0.5</v>
      </c>
      <c r="Z320" t="n">
        <v>10</v>
      </c>
    </row>
    <row r="321">
      <c r="A321" t="n">
        <v>26</v>
      </c>
      <c r="B321" t="n">
        <v>65</v>
      </c>
      <c r="C321" t="inlineStr">
        <is>
          <t xml:space="preserve">CONCLUIDO	</t>
        </is>
      </c>
      <c r="D321" t="n">
        <v>7.102</v>
      </c>
      <c r="E321" t="n">
        <v>14.08</v>
      </c>
      <c r="F321" t="n">
        <v>11.76</v>
      </c>
      <c r="G321" t="n">
        <v>141.17</v>
      </c>
      <c r="H321" t="n">
        <v>2.82</v>
      </c>
      <c r="I321" t="n">
        <v>5</v>
      </c>
      <c r="J321" t="n">
        <v>169.44</v>
      </c>
      <c r="K321" t="n">
        <v>46.47</v>
      </c>
      <c r="L321" t="n">
        <v>27</v>
      </c>
      <c r="M321" t="n">
        <v>1</v>
      </c>
      <c r="N321" t="n">
        <v>30.97</v>
      </c>
      <c r="O321" t="n">
        <v>21131.78</v>
      </c>
      <c r="P321" t="n">
        <v>107.12</v>
      </c>
      <c r="Q321" t="n">
        <v>194.63</v>
      </c>
      <c r="R321" t="n">
        <v>24.74</v>
      </c>
      <c r="S321" t="n">
        <v>17.82</v>
      </c>
      <c r="T321" t="n">
        <v>1306.56</v>
      </c>
      <c r="U321" t="n">
        <v>0.72</v>
      </c>
      <c r="V321" t="n">
        <v>0.77</v>
      </c>
      <c r="W321" t="n">
        <v>1.15</v>
      </c>
      <c r="X321" t="n">
        <v>0.08</v>
      </c>
      <c r="Y321" t="n">
        <v>0.5</v>
      </c>
      <c r="Z321" t="n">
        <v>10</v>
      </c>
    </row>
    <row r="322">
      <c r="A322" t="n">
        <v>27</v>
      </c>
      <c r="B322" t="n">
        <v>65</v>
      </c>
      <c r="C322" t="inlineStr">
        <is>
          <t xml:space="preserve">CONCLUIDO	</t>
        </is>
      </c>
      <c r="D322" t="n">
        <v>7.1265</v>
      </c>
      <c r="E322" t="n">
        <v>14.03</v>
      </c>
      <c r="F322" t="n">
        <v>11.74</v>
      </c>
      <c r="G322" t="n">
        <v>176.15</v>
      </c>
      <c r="H322" t="n">
        <v>2.9</v>
      </c>
      <c r="I322" t="n">
        <v>4</v>
      </c>
      <c r="J322" t="n">
        <v>170.9</v>
      </c>
      <c r="K322" t="n">
        <v>46.47</v>
      </c>
      <c r="L322" t="n">
        <v>28</v>
      </c>
      <c r="M322" t="n">
        <v>0</v>
      </c>
      <c r="N322" t="n">
        <v>31.43</v>
      </c>
      <c r="O322" t="n">
        <v>21311.32</v>
      </c>
      <c r="P322" t="n">
        <v>107.68</v>
      </c>
      <c r="Q322" t="n">
        <v>194.63</v>
      </c>
      <c r="R322" t="n">
        <v>24.11</v>
      </c>
      <c r="S322" t="n">
        <v>17.82</v>
      </c>
      <c r="T322" t="n">
        <v>996.25</v>
      </c>
      <c r="U322" t="n">
        <v>0.74</v>
      </c>
      <c r="V322" t="n">
        <v>0.77</v>
      </c>
      <c r="W322" t="n">
        <v>1.14</v>
      </c>
      <c r="X322" t="n">
        <v>0.06</v>
      </c>
      <c r="Y322" t="n">
        <v>0.5</v>
      </c>
      <c r="Z322" t="n">
        <v>10</v>
      </c>
    </row>
    <row r="323">
      <c r="A323" t="n">
        <v>0</v>
      </c>
      <c r="B323" t="n">
        <v>75</v>
      </c>
      <c r="C323" t="inlineStr">
        <is>
          <t xml:space="preserve">CONCLUIDO	</t>
        </is>
      </c>
      <c r="D323" t="n">
        <v>4.9711</v>
      </c>
      <c r="E323" t="n">
        <v>20.12</v>
      </c>
      <c r="F323" t="n">
        <v>14.14</v>
      </c>
      <c r="G323" t="n">
        <v>7.01</v>
      </c>
      <c r="H323" t="n">
        <v>0.12</v>
      </c>
      <c r="I323" t="n">
        <v>121</v>
      </c>
      <c r="J323" t="n">
        <v>150.44</v>
      </c>
      <c r="K323" t="n">
        <v>49.1</v>
      </c>
      <c r="L323" t="n">
        <v>1</v>
      </c>
      <c r="M323" t="n">
        <v>119</v>
      </c>
      <c r="N323" t="n">
        <v>25.34</v>
      </c>
      <c r="O323" t="n">
        <v>18787.76</v>
      </c>
      <c r="P323" t="n">
        <v>167.15</v>
      </c>
      <c r="Q323" t="n">
        <v>194.65</v>
      </c>
      <c r="R323" t="n">
        <v>99.25</v>
      </c>
      <c r="S323" t="n">
        <v>17.82</v>
      </c>
      <c r="T323" t="n">
        <v>37980.99</v>
      </c>
      <c r="U323" t="n">
        <v>0.18</v>
      </c>
      <c r="V323" t="n">
        <v>0.64</v>
      </c>
      <c r="W323" t="n">
        <v>1.32</v>
      </c>
      <c r="X323" t="n">
        <v>2.45</v>
      </c>
      <c r="Y323" t="n">
        <v>0.5</v>
      </c>
      <c r="Z323" t="n">
        <v>10</v>
      </c>
    </row>
    <row r="324">
      <c r="A324" t="n">
        <v>1</v>
      </c>
      <c r="B324" t="n">
        <v>75</v>
      </c>
      <c r="C324" t="inlineStr">
        <is>
          <t xml:space="preserve">CONCLUIDO	</t>
        </is>
      </c>
      <c r="D324" t="n">
        <v>5.9755</v>
      </c>
      <c r="E324" t="n">
        <v>16.74</v>
      </c>
      <c r="F324" t="n">
        <v>12.78</v>
      </c>
      <c r="G324" t="n">
        <v>13.94</v>
      </c>
      <c r="H324" t="n">
        <v>0.23</v>
      </c>
      <c r="I324" t="n">
        <v>55</v>
      </c>
      <c r="J324" t="n">
        <v>151.83</v>
      </c>
      <c r="K324" t="n">
        <v>49.1</v>
      </c>
      <c r="L324" t="n">
        <v>2</v>
      </c>
      <c r="M324" t="n">
        <v>53</v>
      </c>
      <c r="N324" t="n">
        <v>25.73</v>
      </c>
      <c r="O324" t="n">
        <v>18959.54</v>
      </c>
      <c r="P324" t="n">
        <v>150.26</v>
      </c>
      <c r="Q324" t="n">
        <v>194.63</v>
      </c>
      <c r="R324" t="n">
        <v>56.47</v>
      </c>
      <c r="S324" t="n">
        <v>17.82</v>
      </c>
      <c r="T324" t="n">
        <v>16923.7</v>
      </c>
      <c r="U324" t="n">
        <v>0.32</v>
      </c>
      <c r="V324" t="n">
        <v>0.71</v>
      </c>
      <c r="W324" t="n">
        <v>1.22</v>
      </c>
      <c r="X324" t="n">
        <v>1.09</v>
      </c>
      <c r="Y324" t="n">
        <v>0.5</v>
      </c>
      <c r="Z324" t="n">
        <v>10</v>
      </c>
    </row>
    <row r="325">
      <c r="A325" t="n">
        <v>2</v>
      </c>
      <c r="B325" t="n">
        <v>75</v>
      </c>
      <c r="C325" t="inlineStr">
        <is>
          <t xml:space="preserve">CONCLUIDO	</t>
        </is>
      </c>
      <c r="D325" t="n">
        <v>6.3381</v>
      </c>
      <c r="E325" t="n">
        <v>15.78</v>
      </c>
      <c r="F325" t="n">
        <v>12.4</v>
      </c>
      <c r="G325" t="n">
        <v>20.67</v>
      </c>
      <c r="H325" t="n">
        <v>0.35</v>
      </c>
      <c r="I325" t="n">
        <v>36</v>
      </c>
      <c r="J325" t="n">
        <v>153.23</v>
      </c>
      <c r="K325" t="n">
        <v>49.1</v>
      </c>
      <c r="L325" t="n">
        <v>3</v>
      </c>
      <c r="M325" t="n">
        <v>34</v>
      </c>
      <c r="N325" t="n">
        <v>26.13</v>
      </c>
      <c r="O325" t="n">
        <v>19131.85</v>
      </c>
      <c r="P325" t="n">
        <v>145.21</v>
      </c>
      <c r="Q325" t="n">
        <v>194.65</v>
      </c>
      <c r="R325" t="n">
        <v>44.48</v>
      </c>
      <c r="S325" t="n">
        <v>17.82</v>
      </c>
      <c r="T325" t="n">
        <v>11023.84</v>
      </c>
      <c r="U325" t="n">
        <v>0.4</v>
      </c>
      <c r="V325" t="n">
        <v>0.73</v>
      </c>
      <c r="W325" t="n">
        <v>1.2</v>
      </c>
      <c r="X325" t="n">
        <v>0.71</v>
      </c>
      <c r="Y325" t="n">
        <v>0.5</v>
      </c>
      <c r="Z325" t="n">
        <v>10</v>
      </c>
    </row>
    <row r="326">
      <c r="A326" t="n">
        <v>3</v>
      </c>
      <c r="B326" t="n">
        <v>75</v>
      </c>
      <c r="C326" t="inlineStr">
        <is>
          <t xml:space="preserve">CONCLUIDO	</t>
        </is>
      </c>
      <c r="D326" t="n">
        <v>6.5375</v>
      </c>
      <c r="E326" t="n">
        <v>15.3</v>
      </c>
      <c r="F326" t="n">
        <v>12.2</v>
      </c>
      <c r="G326" t="n">
        <v>27.1</v>
      </c>
      <c r="H326" t="n">
        <v>0.46</v>
      </c>
      <c r="I326" t="n">
        <v>27</v>
      </c>
      <c r="J326" t="n">
        <v>154.63</v>
      </c>
      <c r="K326" t="n">
        <v>49.1</v>
      </c>
      <c r="L326" t="n">
        <v>4</v>
      </c>
      <c r="M326" t="n">
        <v>25</v>
      </c>
      <c r="N326" t="n">
        <v>26.53</v>
      </c>
      <c r="O326" t="n">
        <v>19304.72</v>
      </c>
      <c r="P326" t="n">
        <v>142.03</v>
      </c>
      <c r="Q326" t="n">
        <v>194.63</v>
      </c>
      <c r="R326" t="n">
        <v>38.36</v>
      </c>
      <c r="S326" t="n">
        <v>17.82</v>
      </c>
      <c r="T326" t="n">
        <v>8009.36</v>
      </c>
      <c r="U326" t="n">
        <v>0.46</v>
      </c>
      <c r="V326" t="n">
        <v>0.74</v>
      </c>
      <c r="W326" t="n">
        <v>1.17</v>
      </c>
      <c r="X326" t="n">
        <v>0.51</v>
      </c>
      <c r="Y326" t="n">
        <v>0.5</v>
      </c>
      <c r="Z326" t="n">
        <v>10</v>
      </c>
    </row>
    <row r="327">
      <c r="A327" t="n">
        <v>4</v>
      </c>
      <c r="B327" t="n">
        <v>75</v>
      </c>
      <c r="C327" t="inlineStr">
        <is>
          <t xml:space="preserve">CONCLUIDO	</t>
        </is>
      </c>
      <c r="D327" t="n">
        <v>6.6432</v>
      </c>
      <c r="E327" t="n">
        <v>15.05</v>
      </c>
      <c r="F327" t="n">
        <v>12.1</v>
      </c>
      <c r="G327" t="n">
        <v>33.01</v>
      </c>
      <c r="H327" t="n">
        <v>0.57</v>
      </c>
      <c r="I327" t="n">
        <v>22</v>
      </c>
      <c r="J327" t="n">
        <v>156.03</v>
      </c>
      <c r="K327" t="n">
        <v>49.1</v>
      </c>
      <c r="L327" t="n">
        <v>5</v>
      </c>
      <c r="M327" t="n">
        <v>20</v>
      </c>
      <c r="N327" t="n">
        <v>26.94</v>
      </c>
      <c r="O327" t="n">
        <v>19478.15</v>
      </c>
      <c r="P327" t="n">
        <v>140.28</v>
      </c>
      <c r="Q327" t="n">
        <v>194.63</v>
      </c>
      <c r="R327" t="n">
        <v>35.32</v>
      </c>
      <c r="S327" t="n">
        <v>17.82</v>
      </c>
      <c r="T327" t="n">
        <v>6513.81</v>
      </c>
      <c r="U327" t="n">
        <v>0.5</v>
      </c>
      <c r="V327" t="n">
        <v>0.75</v>
      </c>
      <c r="W327" t="n">
        <v>1.17</v>
      </c>
      <c r="X327" t="n">
        <v>0.42</v>
      </c>
      <c r="Y327" t="n">
        <v>0.5</v>
      </c>
      <c r="Z327" t="n">
        <v>10</v>
      </c>
    </row>
    <row r="328">
      <c r="A328" t="n">
        <v>5</v>
      </c>
      <c r="B328" t="n">
        <v>75</v>
      </c>
      <c r="C328" t="inlineStr">
        <is>
          <t xml:space="preserve">CONCLUIDO	</t>
        </is>
      </c>
      <c r="D328" t="n">
        <v>6.742</v>
      </c>
      <c r="E328" t="n">
        <v>14.83</v>
      </c>
      <c r="F328" t="n">
        <v>12.01</v>
      </c>
      <c r="G328" t="n">
        <v>40.02</v>
      </c>
      <c r="H328" t="n">
        <v>0.67</v>
      </c>
      <c r="I328" t="n">
        <v>18</v>
      </c>
      <c r="J328" t="n">
        <v>157.44</v>
      </c>
      <c r="K328" t="n">
        <v>49.1</v>
      </c>
      <c r="L328" t="n">
        <v>6</v>
      </c>
      <c r="M328" t="n">
        <v>16</v>
      </c>
      <c r="N328" t="n">
        <v>27.35</v>
      </c>
      <c r="O328" t="n">
        <v>19652.13</v>
      </c>
      <c r="P328" t="n">
        <v>138.62</v>
      </c>
      <c r="Q328" t="n">
        <v>194.63</v>
      </c>
      <c r="R328" t="n">
        <v>32.39</v>
      </c>
      <c r="S328" t="n">
        <v>17.82</v>
      </c>
      <c r="T328" t="n">
        <v>5066.14</v>
      </c>
      <c r="U328" t="n">
        <v>0.55</v>
      </c>
      <c r="V328" t="n">
        <v>0.76</v>
      </c>
      <c r="W328" t="n">
        <v>1.16</v>
      </c>
      <c r="X328" t="n">
        <v>0.32</v>
      </c>
      <c r="Y328" t="n">
        <v>0.5</v>
      </c>
      <c r="Z328" t="n">
        <v>10</v>
      </c>
    </row>
    <row r="329">
      <c r="A329" t="n">
        <v>6</v>
      </c>
      <c r="B329" t="n">
        <v>75</v>
      </c>
      <c r="C329" t="inlineStr">
        <is>
          <t xml:space="preserve">CONCLUIDO	</t>
        </is>
      </c>
      <c r="D329" t="n">
        <v>6.7714</v>
      </c>
      <c r="E329" t="n">
        <v>14.77</v>
      </c>
      <c r="F329" t="n">
        <v>12</v>
      </c>
      <c r="G329" t="n">
        <v>45.01</v>
      </c>
      <c r="H329" t="n">
        <v>0.78</v>
      </c>
      <c r="I329" t="n">
        <v>16</v>
      </c>
      <c r="J329" t="n">
        <v>158.86</v>
      </c>
      <c r="K329" t="n">
        <v>49.1</v>
      </c>
      <c r="L329" t="n">
        <v>7</v>
      </c>
      <c r="M329" t="n">
        <v>14</v>
      </c>
      <c r="N329" t="n">
        <v>27.77</v>
      </c>
      <c r="O329" t="n">
        <v>19826.68</v>
      </c>
      <c r="P329" t="n">
        <v>137.85</v>
      </c>
      <c r="Q329" t="n">
        <v>194.64</v>
      </c>
      <c r="R329" t="n">
        <v>32.29</v>
      </c>
      <c r="S329" t="n">
        <v>17.82</v>
      </c>
      <c r="T329" t="n">
        <v>5025.72</v>
      </c>
      <c r="U329" t="n">
        <v>0.55</v>
      </c>
      <c r="V329" t="n">
        <v>0.76</v>
      </c>
      <c r="W329" t="n">
        <v>1.16</v>
      </c>
      <c r="X329" t="n">
        <v>0.32</v>
      </c>
      <c r="Y329" t="n">
        <v>0.5</v>
      </c>
      <c r="Z329" t="n">
        <v>10</v>
      </c>
    </row>
    <row r="330">
      <c r="A330" t="n">
        <v>7</v>
      </c>
      <c r="B330" t="n">
        <v>75</v>
      </c>
      <c r="C330" t="inlineStr">
        <is>
          <t xml:space="preserve">CONCLUIDO	</t>
        </is>
      </c>
      <c r="D330" t="n">
        <v>6.8253</v>
      </c>
      <c r="E330" t="n">
        <v>14.65</v>
      </c>
      <c r="F330" t="n">
        <v>11.95</v>
      </c>
      <c r="G330" t="n">
        <v>51.2</v>
      </c>
      <c r="H330" t="n">
        <v>0.88</v>
      </c>
      <c r="I330" t="n">
        <v>14</v>
      </c>
      <c r="J330" t="n">
        <v>160.28</v>
      </c>
      <c r="K330" t="n">
        <v>49.1</v>
      </c>
      <c r="L330" t="n">
        <v>8</v>
      </c>
      <c r="M330" t="n">
        <v>12</v>
      </c>
      <c r="N330" t="n">
        <v>28.19</v>
      </c>
      <c r="O330" t="n">
        <v>20001.93</v>
      </c>
      <c r="P330" t="n">
        <v>136.59</v>
      </c>
      <c r="Q330" t="n">
        <v>194.63</v>
      </c>
      <c r="R330" t="n">
        <v>30.48</v>
      </c>
      <c r="S330" t="n">
        <v>17.82</v>
      </c>
      <c r="T330" t="n">
        <v>4131.07</v>
      </c>
      <c r="U330" t="n">
        <v>0.58</v>
      </c>
      <c r="V330" t="n">
        <v>0.76</v>
      </c>
      <c r="W330" t="n">
        <v>1.16</v>
      </c>
      <c r="X330" t="n">
        <v>0.26</v>
      </c>
      <c r="Y330" t="n">
        <v>0.5</v>
      </c>
      <c r="Z330" t="n">
        <v>10</v>
      </c>
    </row>
    <row r="331">
      <c r="A331" t="n">
        <v>8</v>
      </c>
      <c r="B331" t="n">
        <v>75</v>
      </c>
      <c r="C331" t="inlineStr">
        <is>
          <t xml:space="preserve">CONCLUIDO	</t>
        </is>
      </c>
      <c r="D331" t="n">
        <v>6.8681</v>
      </c>
      <c r="E331" t="n">
        <v>14.56</v>
      </c>
      <c r="F331" t="n">
        <v>11.92</v>
      </c>
      <c r="G331" t="n">
        <v>59.58</v>
      </c>
      <c r="H331" t="n">
        <v>0.99</v>
      </c>
      <c r="I331" t="n">
        <v>12</v>
      </c>
      <c r="J331" t="n">
        <v>161.71</v>
      </c>
      <c r="K331" t="n">
        <v>49.1</v>
      </c>
      <c r="L331" t="n">
        <v>9</v>
      </c>
      <c r="M331" t="n">
        <v>10</v>
      </c>
      <c r="N331" t="n">
        <v>28.61</v>
      </c>
      <c r="O331" t="n">
        <v>20177.64</v>
      </c>
      <c r="P331" t="n">
        <v>135.72</v>
      </c>
      <c r="Q331" t="n">
        <v>194.63</v>
      </c>
      <c r="R331" t="n">
        <v>29.62</v>
      </c>
      <c r="S331" t="n">
        <v>17.82</v>
      </c>
      <c r="T331" t="n">
        <v>3712.19</v>
      </c>
      <c r="U331" t="n">
        <v>0.6</v>
      </c>
      <c r="V331" t="n">
        <v>0.76</v>
      </c>
      <c r="W331" t="n">
        <v>1.16</v>
      </c>
      <c r="X331" t="n">
        <v>0.23</v>
      </c>
      <c r="Y331" t="n">
        <v>0.5</v>
      </c>
      <c r="Z331" t="n">
        <v>10</v>
      </c>
    </row>
    <row r="332">
      <c r="A332" t="n">
        <v>9</v>
      </c>
      <c r="B332" t="n">
        <v>75</v>
      </c>
      <c r="C332" t="inlineStr">
        <is>
          <t xml:space="preserve">CONCLUIDO	</t>
        </is>
      </c>
      <c r="D332" t="n">
        <v>6.9009</v>
      </c>
      <c r="E332" t="n">
        <v>14.49</v>
      </c>
      <c r="F332" t="n">
        <v>11.88</v>
      </c>
      <c r="G332" t="n">
        <v>64.79000000000001</v>
      </c>
      <c r="H332" t="n">
        <v>1.09</v>
      </c>
      <c r="I332" t="n">
        <v>11</v>
      </c>
      <c r="J332" t="n">
        <v>163.13</v>
      </c>
      <c r="K332" t="n">
        <v>49.1</v>
      </c>
      <c r="L332" t="n">
        <v>10</v>
      </c>
      <c r="M332" t="n">
        <v>9</v>
      </c>
      <c r="N332" t="n">
        <v>29.04</v>
      </c>
      <c r="O332" t="n">
        <v>20353.94</v>
      </c>
      <c r="P332" t="n">
        <v>134.34</v>
      </c>
      <c r="Q332" t="n">
        <v>194.63</v>
      </c>
      <c r="R332" t="n">
        <v>28.36</v>
      </c>
      <c r="S332" t="n">
        <v>17.82</v>
      </c>
      <c r="T332" t="n">
        <v>3086.16</v>
      </c>
      <c r="U332" t="n">
        <v>0.63</v>
      </c>
      <c r="V332" t="n">
        <v>0.76</v>
      </c>
      <c r="W332" t="n">
        <v>1.15</v>
      </c>
      <c r="X332" t="n">
        <v>0.19</v>
      </c>
      <c r="Y332" t="n">
        <v>0.5</v>
      </c>
      <c r="Z332" t="n">
        <v>10</v>
      </c>
    </row>
    <row r="333">
      <c r="A333" t="n">
        <v>10</v>
      </c>
      <c r="B333" t="n">
        <v>75</v>
      </c>
      <c r="C333" t="inlineStr">
        <is>
          <t xml:space="preserve">CONCLUIDO	</t>
        </is>
      </c>
      <c r="D333" t="n">
        <v>6.9192</v>
      </c>
      <c r="E333" t="n">
        <v>14.45</v>
      </c>
      <c r="F333" t="n">
        <v>11.87</v>
      </c>
      <c r="G333" t="n">
        <v>71.22</v>
      </c>
      <c r="H333" t="n">
        <v>1.18</v>
      </c>
      <c r="I333" t="n">
        <v>10</v>
      </c>
      <c r="J333" t="n">
        <v>164.57</v>
      </c>
      <c r="K333" t="n">
        <v>49.1</v>
      </c>
      <c r="L333" t="n">
        <v>11</v>
      </c>
      <c r="M333" t="n">
        <v>8</v>
      </c>
      <c r="N333" t="n">
        <v>29.47</v>
      </c>
      <c r="O333" t="n">
        <v>20530.82</v>
      </c>
      <c r="P333" t="n">
        <v>133.42</v>
      </c>
      <c r="Q333" t="n">
        <v>194.63</v>
      </c>
      <c r="R333" t="n">
        <v>28.05</v>
      </c>
      <c r="S333" t="n">
        <v>17.82</v>
      </c>
      <c r="T333" t="n">
        <v>2937.32</v>
      </c>
      <c r="U333" t="n">
        <v>0.64</v>
      </c>
      <c r="V333" t="n">
        <v>0.76</v>
      </c>
      <c r="W333" t="n">
        <v>1.16</v>
      </c>
      <c r="X333" t="n">
        <v>0.18</v>
      </c>
      <c r="Y333" t="n">
        <v>0.5</v>
      </c>
      <c r="Z333" t="n">
        <v>10</v>
      </c>
    </row>
    <row r="334">
      <c r="A334" t="n">
        <v>11</v>
      </c>
      <c r="B334" t="n">
        <v>75</v>
      </c>
      <c r="C334" t="inlineStr">
        <is>
          <t xml:space="preserve">CONCLUIDO	</t>
        </is>
      </c>
      <c r="D334" t="n">
        <v>6.9451</v>
      </c>
      <c r="E334" t="n">
        <v>14.4</v>
      </c>
      <c r="F334" t="n">
        <v>11.85</v>
      </c>
      <c r="G334" t="n">
        <v>78.98</v>
      </c>
      <c r="H334" t="n">
        <v>1.28</v>
      </c>
      <c r="I334" t="n">
        <v>9</v>
      </c>
      <c r="J334" t="n">
        <v>166.01</v>
      </c>
      <c r="K334" t="n">
        <v>49.1</v>
      </c>
      <c r="L334" t="n">
        <v>12</v>
      </c>
      <c r="M334" t="n">
        <v>7</v>
      </c>
      <c r="N334" t="n">
        <v>29.91</v>
      </c>
      <c r="O334" t="n">
        <v>20708.3</v>
      </c>
      <c r="P334" t="n">
        <v>132.59</v>
      </c>
      <c r="Q334" t="n">
        <v>194.63</v>
      </c>
      <c r="R334" t="n">
        <v>27.35</v>
      </c>
      <c r="S334" t="n">
        <v>17.82</v>
      </c>
      <c r="T334" t="n">
        <v>2595.36</v>
      </c>
      <c r="U334" t="n">
        <v>0.65</v>
      </c>
      <c r="V334" t="n">
        <v>0.77</v>
      </c>
      <c r="W334" t="n">
        <v>1.15</v>
      </c>
      <c r="X334" t="n">
        <v>0.16</v>
      </c>
      <c r="Y334" t="n">
        <v>0.5</v>
      </c>
      <c r="Z334" t="n">
        <v>10</v>
      </c>
    </row>
    <row r="335">
      <c r="A335" t="n">
        <v>12</v>
      </c>
      <c r="B335" t="n">
        <v>75</v>
      </c>
      <c r="C335" t="inlineStr">
        <is>
          <t xml:space="preserve">CONCLUIDO	</t>
        </is>
      </c>
      <c r="D335" t="n">
        <v>6.9432</v>
      </c>
      <c r="E335" t="n">
        <v>14.4</v>
      </c>
      <c r="F335" t="n">
        <v>11.85</v>
      </c>
      <c r="G335" t="n">
        <v>79.01000000000001</v>
      </c>
      <c r="H335" t="n">
        <v>1.38</v>
      </c>
      <c r="I335" t="n">
        <v>9</v>
      </c>
      <c r="J335" t="n">
        <v>167.45</v>
      </c>
      <c r="K335" t="n">
        <v>49.1</v>
      </c>
      <c r="L335" t="n">
        <v>13</v>
      </c>
      <c r="M335" t="n">
        <v>7</v>
      </c>
      <c r="N335" t="n">
        <v>30.36</v>
      </c>
      <c r="O335" t="n">
        <v>20886.38</v>
      </c>
      <c r="P335" t="n">
        <v>132.43</v>
      </c>
      <c r="Q335" t="n">
        <v>194.63</v>
      </c>
      <c r="R335" t="n">
        <v>27.68</v>
      </c>
      <c r="S335" t="n">
        <v>17.82</v>
      </c>
      <c r="T335" t="n">
        <v>2758.82</v>
      </c>
      <c r="U335" t="n">
        <v>0.64</v>
      </c>
      <c r="V335" t="n">
        <v>0.77</v>
      </c>
      <c r="W335" t="n">
        <v>1.15</v>
      </c>
      <c r="X335" t="n">
        <v>0.16</v>
      </c>
      <c r="Y335" t="n">
        <v>0.5</v>
      </c>
      <c r="Z335" t="n">
        <v>10</v>
      </c>
    </row>
    <row r="336">
      <c r="A336" t="n">
        <v>13</v>
      </c>
      <c r="B336" t="n">
        <v>75</v>
      </c>
      <c r="C336" t="inlineStr">
        <is>
          <t xml:space="preserve">CONCLUIDO	</t>
        </is>
      </c>
      <c r="D336" t="n">
        <v>6.9767</v>
      </c>
      <c r="E336" t="n">
        <v>14.33</v>
      </c>
      <c r="F336" t="n">
        <v>11.81</v>
      </c>
      <c r="G336" t="n">
        <v>88.59</v>
      </c>
      <c r="H336" t="n">
        <v>1.47</v>
      </c>
      <c r="I336" t="n">
        <v>8</v>
      </c>
      <c r="J336" t="n">
        <v>168.9</v>
      </c>
      <c r="K336" t="n">
        <v>49.1</v>
      </c>
      <c r="L336" t="n">
        <v>14</v>
      </c>
      <c r="M336" t="n">
        <v>6</v>
      </c>
      <c r="N336" t="n">
        <v>30.81</v>
      </c>
      <c r="O336" t="n">
        <v>21065.06</v>
      </c>
      <c r="P336" t="n">
        <v>130.96</v>
      </c>
      <c r="Q336" t="n">
        <v>194.63</v>
      </c>
      <c r="R336" t="n">
        <v>26.43</v>
      </c>
      <c r="S336" t="n">
        <v>17.82</v>
      </c>
      <c r="T336" t="n">
        <v>2138.31</v>
      </c>
      <c r="U336" t="n">
        <v>0.67</v>
      </c>
      <c r="V336" t="n">
        <v>0.77</v>
      </c>
      <c r="W336" t="n">
        <v>1.14</v>
      </c>
      <c r="X336" t="n">
        <v>0.13</v>
      </c>
      <c r="Y336" t="n">
        <v>0.5</v>
      </c>
      <c r="Z336" t="n">
        <v>10</v>
      </c>
    </row>
    <row r="337">
      <c r="A337" t="n">
        <v>14</v>
      </c>
      <c r="B337" t="n">
        <v>75</v>
      </c>
      <c r="C337" t="inlineStr">
        <is>
          <t xml:space="preserve">CONCLUIDO	</t>
        </is>
      </c>
      <c r="D337" t="n">
        <v>6.9724</v>
      </c>
      <c r="E337" t="n">
        <v>14.34</v>
      </c>
      <c r="F337" t="n">
        <v>11.82</v>
      </c>
      <c r="G337" t="n">
        <v>88.66</v>
      </c>
      <c r="H337" t="n">
        <v>1.56</v>
      </c>
      <c r="I337" t="n">
        <v>8</v>
      </c>
      <c r="J337" t="n">
        <v>170.35</v>
      </c>
      <c r="K337" t="n">
        <v>49.1</v>
      </c>
      <c r="L337" t="n">
        <v>15</v>
      </c>
      <c r="M337" t="n">
        <v>6</v>
      </c>
      <c r="N337" t="n">
        <v>31.26</v>
      </c>
      <c r="O337" t="n">
        <v>21244.37</v>
      </c>
      <c r="P337" t="n">
        <v>130.37</v>
      </c>
      <c r="Q337" t="n">
        <v>194.63</v>
      </c>
      <c r="R337" t="n">
        <v>26.63</v>
      </c>
      <c r="S337" t="n">
        <v>17.82</v>
      </c>
      <c r="T337" t="n">
        <v>2236.66</v>
      </c>
      <c r="U337" t="n">
        <v>0.67</v>
      </c>
      <c r="V337" t="n">
        <v>0.77</v>
      </c>
      <c r="W337" t="n">
        <v>1.15</v>
      </c>
      <c r="X337" t="n">
        <v>0.13</v>
      </c>
      <c r="Y337" t="n">
        <v>0.5</v>
      </c>
      <c r="Z337" t="n">
        <v>10</v>
      </c>
    </row>
    <row r="338">
      <c r="A338" t="n">
        <v>15</v>
      </c>
      <c r="B338" t="n">
        <v>75</v>
      </c>
      <c r="C338" t="inlineStr">
        <is>
          <t xml:space="preserve">CONCLUIDO	</t>
        </is>
      </c>
      <c r="D338" t="n">
        <v>6.9972</v>
      </c>
      <c r="E338" t="n">
        <v>14.29</v>
      </c>
      <c r="F338" t="n">
        <v>11.8</v>
      </c>
      <c r="G338" t="n">
        <v>101.15</v>
      </c>
      <c r="H338" t="n">
        <v>1.65</v>
      </c>
      <c r="I338" t="n">
        <v>7</v>
      </c>
      <c r="J338" t="n">
        <v>171.81</v>
      </c>
      <c r="K338" t="n">
        <v>49.1</v>
      </c>
      <c r="L338" t="n">
        <v>16</v>
      </c>
      <c r="M338" t="n">
        <v>5</v>
      </c>
      <c r="N338" t="n">
        <v>31.72</v>
      </c>
      <c r="O338" t="n">
        <v>21424.29</v>
      </c>
      <c r="P338" t="n">
        <v>129.86</v>
      </c>
      <c r="Q338" t="n">
        <v>194.63</v>
      </c>
      <c r="R338" t="n">
        <v>26.05</v>
      </c>
      <c r="S338" t="n">
        <v>17.82</v>
      </c>
      <c r="T338" t="n">
        <v>1953.35</v>
      </c>
      <c r="U338" t="n">
        <v>0.68</v>
      </c>
      <c r="V338" t="n">
        <v>0.77</v>
      </c>
      <c r="W338" t="n">
        <v>1.14</v>
      </c>
      <c r="X338" t="n">
        <v>0.11</v>
      </c>
      <c r="Y338" t="n">
        <v>0.5</v>
      </c>
      <c r="Z338" t="n">
        <v>10</v>
      </c>
    </row>
    <row r="339">
      <c r="A339" t="n">
        <v>16</v>
      </c>
      <c r="B339" t="n">
        <v>75</v>
      </c>
      <c r="C339" t="inlineStr">
        <is>
          <t xml:space="preserve">CONCLUIDO	</t>
        </is>
      </c>
      <c r="D339" t="n">
        <v>6.9934</v>
      </c>
      <c r="E339" t="n">
        <v>14.3</v>
      </c>
      <c r="F339" t="n">
        <v>11.81</v>
      </c>
      <c r="G339" t="n">
        <v>101.22</v>
      </c>
      <c r="H339" t="n">
        <v>1.74</v>
      </c>
      <c r="I339" t="n">
        <v>7</v>
      </c>
      <c r="J339" t="n">
        <v>173.28</v>
      </c>
      <c r="K339" t="n">
        <v>49.1</v>
      </c>
      <c r="L339" t="n">
        <v>17</v>
      </c>
      <c r="M339" t="n">
        <v>5</v>
      </c>
      <c r="N339" t="n">
        <v>32.18</v>
      </c>
      <c r="O339" t="n">
        <v>21604.83</v>
      </c>
      <c r="P339" t="n">
        <v>129.64</v>
      </c>
      <c r="Q339" t="n">
        <v>194.63</v>
      </c>
      <c r="R339" t="n">
        <v>26.19</v>
      </c>
      <c r="S339" t="n">
        <v>17.82</v>
      </c>
      <c r="T339" t="n">
        <v>2024.27</v>
      </c>
      <c r="U339" t="n">
        <v>0.68</v>
      </c>
      <c r="V339" t="n">
        <v>0.77</v>
      </c>
      <c r="W339" t="n">
        <v>1.15</v>
      </c>
      <c r="X339" t="n">
        <v>0.12</v>
      </c>
      <c r="Y339" t="n">
        <v>0.5</v>
      </c>
      <c r="Z339" t="n">
        <v>10</v>
      </c>
    </row>
    <row r="340">
      <c r="A340" t="n">
        <v>17</v>
      </c>
      <c r="B340" t="n">
        <v>75</v>
      </c>
      <c r="C340" t="inlineStr">
        <is>
          <t xml:space="preserve">CONCLUIDO	</t>
        </is>
      </c>
      <c r="D340" t="n">
        <v>6.9953</v>
      </c>
      <c r="E340" t="n">
        <v>14.3</v>
      </c>
      <c r="F340" t="n">
        <v>11.8</v>
      </c>
      <c r="G340" t="n">
        <v>101.19</v>
      </c>
      <c r="H340" t="n">
        <v>1.83</v>
      </c>
      <c r="I340" t="n">
        <v>7</v>
      </c>
      <c r="J340" t="n">
        <v>174.75</v>
      </c>
      <c r="K340" t="n">
        <v>49.1</v>
      </c>
      <c r="L340" t="n">
        <v>18</v>
      </c>
      <c r="M340" t="n">
        <v>5</v>
      </c>
      <c r="N340" t="n">
        <v>32.65</v>
      </c>
      <c r="O340" t="n">
        <v>21786.02</v>
      </c>
      <c r="P340" t="n">
        <v>128.22</v>
      </c>
      <c r="Q340" t="n">
        <v>194.63</v>
      </c>
      <c r="R340" t="n">
        <v>26.08</v>
      </c>
      <c r="S340" t="n">
        <v>17.82</v>
      </c>
      <c r="T340" t="n">
        <v>1969.94</v>
      </c>
      <c r="U340" t="n">
        <v>0.68</v>
      </c>
      <c r="V340" t="n">
        <v>0.77</v>
      </c>
      <c r="W340" t="n">
        <v>1.15</v>
      </c>
      <c r="X340" t="n">
        <v>0.12</v>
      </c>
      <c r="Y340" t="n">
        <v>0.5</v>
      </c>
      <c r="Z340" t="n">
        <v>10</v>
      </c>
    </row>
    <row r="341">
      <c r="A341" t="n">
        <v>18</v>
      </c>
      <c r="B341" t="n">
        <v>75</v>
      </c>
      <c r="C341" t="inlineStr">
        <is>
          <t xml:space="preserve">CONCLUIDO	</t>
        </is>
      </c>
      <c r="D341" t="n">
        <v>7.0218</v>
      </c>
      <c r="E341" t="n">
        <v>14.24</v>
      </c>
      <c r="F341" t="n">
        <v>11.78</v>
      </c>
      <c r="G341" t="n">
        <v>117.82</v>
      </c>
      <c r="H341" t="n">
        <v>1.91</v>
      </c>
      <c r="I341" t="n">
        <v>6</v>
      </c>
      <c r="J341" t="n">
        <v>176.22</v>
      </c>
      <c r="K341" t="n">
        <v>49.1</v>
      </c>
      <c r="L341" t="n">
        <v>19</v>
      </c>
      <c r="M341" t="n">
        <v>4</v>
      </c>
      <c r="N341" t="n">
        <v>33.13</v>
      </c>
      <c r="O341" t="n">
        <v>21967.84</v>
      </c>
      <c r="P341" t="n">
        <v>127.56</v>
      </c>
      <c r="Q341" t="n">
        <v>194.63</v>
      </c>
      <c r="R341" t="n">
        <v>25.39</v>
      </c>
      <c r="S341" t="n">
        <v>17.82</v>
      </c>
      <c r="T341" t="n">
        <v>1626.86</v>
      </c>
      <c r="U341" t="n">
        <v>0.7</v>
      </c>
      <c r="V341" t="n">
        <v>0.77</v>
      </c>
      <c r="W341" t="n">
        <v>1.15</v>
      </c>
      <c r="X341" t="n">
        <v>0.1</v>
      </c>
      <c r="Y341" t="n">
        <v>0.5</v>
      </c>
      <c r="Z341" t="n">
        <v>10</v>
      </c>
    </row>
    <row r="342">
      <c r="A342" t="n">
        <v>19</v>
      </c>
      <c r="B342" t="n">
        <v>75</v>
      </c>
      <c r="C342" t="inlineStr">
        <is>
          <t xml:space="preserve">CONCLUIDO	</t>
        </is>
      </c>
      <c r="D342" t="n">
        <v>7.0245</v>
      </c>
      <c r="E342" t="n">
        <v>14.24</v>
      </c>
      <c r="F342" t="n">
        <v>11.78</v>
      </c>
      <c r="G342" t="n">
        <v>117.76</v>
      </c>
      <c r="H342" t="n">
        <v>2</v>
      </c>
      <c r="I342" t="n">
        <v>6</v>
      </c>
      <c r="J342" t="n">
        <v>177.7</v>
      </c>
      <c r="K342" t="n">
        <v>49.1</v>
      </c>
      <c r="L342" t="n">
        <v>20</v>
      </c>
      <c r="M342" t="n">
        <v>4</v>
      </c>
      <c r="N342" t="n">
        <v>33.61</v>
      </c>
      <c r="O342" t="n">
        <v>22150.3</v>
      </c>
      <c r="P342" t="n">
        <v>127.49</v>
      </c>
      <c r="Q342" t="n">
        <v>194.63</v>
      </c>
      <c r="R342" t="n">
        <v>25.14</v>
      </c>
      <c r="S342" t="n">
        <v>17.82</v>
      </c>
      <c r="T342" t="n">
        <v>1505.29</v>
      </c>
      <c r="U342" t="n">
        <v>0.71</v>
      </c>
      <c r="V342" t="n">
        <v>0.77</v>
      </c>
      <c r="W342" t="n">
        <v>1.15</v>
      </c>
      <c r="X342" t="n">
        <v>0.09</v>
      </c>
      <c r="Y342" t="n">
        <v>0.5</v>
      </c>
      <c r="Z342" t="n">
        <v>10</v>
      </c>
    </row>
    <row r="343">
      <c r="A343" t="n">
        <v>20</v>
      </c>
      <c r="B343" t="n">
        <v>75</v>
      </c>
      <c r="C343" t="inlineStr">
        <is>
          <t xml:space="preserve">CONCLUIDO	</t>
        </is>
      </c>
      <c r="D343" t="n">
        <v>7.0222</v>
      </c>
      <c r="E343" t="n">
        <v>14.24</v>
      </c>
      <c r="F343" t="n">
        <v>11.78</v>
      </c>
      <c r="G343" t="n">
        <v>117.81</v>
      </c>
      <c r="H343" t="n">
        <v>2.08</v>
      </c>
      <c r="I343" t="n">
        <v>6</v>
      </c>
      <c r="J343" t="n">
        <v>179.18</v>
      </c>
      <c r="K343" t="n">
        <v>49.1</v>
      </c>
      <c r="L343" t="n">
        <v>21</v>
      </c>
      <c r="M343" t="n">
        <v>4</v>
      </c>
      <c r="N343" t="n">
        <v>34.09</v>
      </c>
      <c r="O343" t="n">
        <v>22333.43</v>
      </c>
      <c r="P343" t="n">
        <v>126.64</v>
      </c>
      <c r="Q343" t="n">
        <v>194.65</v>
      </c>
      <c r="R343" t="n">
        <v>25.41</v>
      </c>
      <c r="S343" t="n">
        <v>17.82</v>
      </c>
      <c r="T343" t="n">
        <v>1637.29</v>
      </c>
      <c r="U343" t="n">
        <v>0.7</v>
      </c>
      <c r="V343" t="n">
        <v>0.77</v>
      </c>
      <c r="W343" t="n">
        <v>1.14</v>
      </c>
      <c r="X343" t="n">
        <v>0.09</v>
      </c>
      <c r="Y343" t="n">
        <v>0.5</v>
      </c>
      <c r="Z343" t="n">
        <v>10</v>
      </c>
    </row>
    <row r="344">
      <c r="A344" t="n">
        <v>21</v>
      </c>
      <c r="B344" t="n">
        <v>75</v>
      </c>
      <c r="C344" t="inlineStr">
        <is>
          <t xml:space="preserve">CONCLUIDO	</t>
        </is>
      </c>
      <c r="D344" t="n">
        <v>7.0184</v>
      </c>
      <c r="E344" t="n">
        <v>14.25</v>
      </c>
      <c r="F344" t="n">
        <v>11.79</v>
      </c>
      <c r="G344" t="n">
        <v>117.89</v>
      </c>
      <c r="H344" t="n">
        <v>2.16</v>
      </c>
      <c r="I344" t="n">
        <v>6</v>
      </c>
      <c r="J344" t="n">
        <v>180.67</v>
      </c>
      <c r="K344" t="n">
        <v>49.1</v>
      </c>
      <c r="L344" t="n">
        <v>22</v>
      </c>
      <c r="M344" t="n">
        <v>4</v>
      </c>
      <c r="N344" t="n">
        <v>34.58</v>
      </c>
      <c r="O344" t="n">
        <v>22517.21</v>
      </c>
      <c r="P344" t="n">
        <v>125.29</v>
      </c>
      <c r="Q344" t="n">
        <v>194.63</v>
      </c>
      <c r="R344" t="n">
        <v>25.65</v>
      </c>
      <c r="S344" t="n">
        <v>17.82</v>
      </c>
      <c r="T344" t="n">
        <v>1756.22</v>
      </c>
      <c r="U344" t="n">
        <v>0.6899999999999999</v>
      </c>
      <c r="V344" t="n">
        <v>0.77</v>
      </c>
      <c r="W344" t="n">
        <v>1.14</v>
      </c>
      <c r="X344" t="n">
        <v>0.1</v>
      </c>
      <c r="Y344" t="n">
        <v>0.5</v>
      </c>
      <c r="Z344" t="n">
        <v>10</v>
      </c>
    </row>
    <row r="345">
      <c r="A345" t="n">
        <v>22</v>
      </c>
      <c r="B345" t="n">
        <v>75</v>
      </c>
      <c r="C345" t="inlineStr">
        <is>
          <t xml:space="preserve">CONCLUIDO	</t>
        </is>
      </c>
      <c r="D345" t="n">
        <v>7.0432</v>
      </c>
      <c r="E345" t="n">
        <v>14.2</v>
      </c>
      <c r="F345" t="n">
        <v>11.77</v>
      </c>
      <c r="G345" t="n">
        <v>141.23</v>
      </c>
      <c r="H345" t="n">
        <v>2.24</v>
      </c>
      <c r="I345" t="n">
        <v>5</v>
      </c>
      <c r="J345" t="n">
        <v>182.17</v>
      </c>
      <c r="K345" t="n">
        <v>49.1</v>
      </c>
      <c r="L345" t="n">
        <v>23</v>
      </c>
      <c r="M345" t="n">
        <v>3</v>
      </c>
      <c r="N345" t="n">
        <v>35.08</v>
      </c>
      <c r="O345" t="n">
        <v>22701.78</v>
      </c>
      <c r="P345" t="n">
        <v>125.22</v>
      </c>
      <c r="Q345" t="n">
        <v>194.63</v>
      </c>
      <c r="R345" t="n">
        <v>25.02</v>
      </c>
      <c r="S345" t="n">
        <v>17.82</v>
      </c>
      <c r="T345" t="n">
        <v>1450.14</v>
      </c>
      <c r="U345" t="n">
        <v>0.71</v>
      </c>
      <c r="V345" t="n">
        <v>0.77</v>
      </c>
      <c r="W345" t="n">
        <v>1.14</v>
      </c>
      <c r="X345" t="n">
        <v>0.08</v>
      </c>
      <c r="Y345" t="n">
        <v>0.5</v>
      </c>
      <c r="Z345" t="n">
        <v>10</v>
      </c>
    </row>
    <row r="346">
      <c r="A346" t="n">
        <v>23</v>
      </c>
      <c r="B346" t="n">
        <v>75</v>
      </c>
      <c r="C346" t="inlineStr">
        <is>
          <t xml:space="preserve">CONCLUIDO	</t>
        </is>
      </c>
      <c r="D346" t="n">
        <v>7.0453</v>
      </c>
      <c r="E346" t="n">
        <v>14.19</v>
      </c>
      <c r="F346" t="n">
        <v>11.76</v>
      </c>
      <c r="G346" t="n">
        <v>141.18</v>
      </c>
      <c r="H346" t="n">
        <v>2.32</v>
      </c>
      <c r="I346" t="n">
        <v>5</v>
      </c>
      <c r="J346" t="n">
        <v>183.67</v>
      </c>
      <c r="K346" t="n">
        <v>49.1</v>
      </c>
      <c r="L346" t="n">
        <v>24</v>
      </c>
      <c r="M346" t="n">
        <v>3</v>
      </c>
      <c r="N346" t="n">
        <v>35.58</v>
      </c>
      <c r="O346" t="n">
        <v>22886.92</v>
      </c>
      <c r="P346" t="n">
        <v>125.19</v>
      </c>
      <c r="Q346" t="n">
        <v>194.63</v>
      </c>
      <c r="R346" t="n">
        <v>24.87</v>
      </c>
      <c r="S346" t="n">
        <v>17.82</v>
      </c>
      <c r="T346" t="n">
        <v>1371.16</v>
      </c>
      <c r="U346" t="n">
        <v>0.72</v>
      </c>
      <c r="V346" t="n">
        <v>0.77</v>
      </c>
      <c r="W346" t="n">
        <v>1.14</v>
      </c>
      <c r="X346" t="n">
        <v>0.08</v>
      </c>
      <c r="Y346" t="n">
        <v>0.5</v>
      </c>
      <c r="Z346" t="n">
        <v>10</v>
      </c>
    </row>
    <row r="347">
      <c r="A347" t="n">
        <v>24</v>
      </c>
      <c r="B347" t="n">
        <v>75</v>
      </c>
      <c r="C347" t="inlineStr">
        <is>
          <t xml:space="preserve">CONCLUIDO	</t>
        </is>
      </c>
      <c r="D347" t="n">
        <v>7.0442</v>
      </c>
      <c r="E347" t="n">
        <v>14.2</v>
      </c>
      <c r="F347" t="n">
        <v>11.77</v>
      </c>
      <c r="G347" t="n">
        <v>141.2</v>
      </c>
      <c r="H347" t="n">
        <v>2.4</v>
      </c>
      <c r="I347" t="n">
        <v>5</v>
      </c>
      <c r="J347" t="n">
        <v>185.18</v>
      </c>
      <c r="K347" t="n">
        <v>49.1</v>
      </c>
      <c r="L347" t="n">
        <v>25</v>
      </c>
      <c r="M347" t="n">
        <v>3</v>
      </c>
      <c r="N347" t="n">
        <v>36.08</v>
      </c>
      <c r="O347" t="n">
        <v>23072.73</v>
      </c>
      <c r="P347" t="n">
        <v>124.7</v>
      </c>
      <c r="Q347" t="n">
        <v>194.63</v>
      </c>
      <c r="R347" t="n">
        <v>24.96</v>
      </c>
      <c r="S347" t="n">
        <v>17.82</v>
      </c>
      <c r="T347" t="n">
        <v>1417.71</v>
      </c>
      <c r="U347" t="n">
        <v>0.71</v>
      </c>
      <c r="V347" t="n">
        <v>0.77</v>
      </c>
      <c r="W347" t="n">
        <v>1.14</v>
      </c>
      <c r="X347" t="n">
        <v>0.08</v>
      </c>
      <c r="Y347" t="n">
        <v>0.5</v>
      </c>
      <c r="Z347" t="n">
        <v>10</v>
      </c>
    </row>
    <row r="348">
      <c r="A348" t="n">
        <v>25</v>
      </c>
      <c r="B348" t="n">
        <v>75</v>
      </c>
      <c r="C348" t="inlineStr">
        <is>
          <t xml:space="preserve">CONCLUIDO	</t>
        </is>
      </c>
      <c r="D348" t="n">
        <v>7.0498</v>
      </c>
      <c r="E348" t="n">
        <v>14.18</v>
      </c>
      <c r="F348" t="n">
        <v>11.76</v>
      </c>
      <c r="G348" t="n">
        <v>141.07</v>
      </c>
      <c r="H348" t="n">
        <v>2.47</v>
      </c>
      <c r="I348" t="n">
        <v>5</v>
      </c>
      <c r="J348" t="n">
        <v>186.69</v>
      </c>
      <c r="K348" t="n">
        <v>49.1</v>
      </c>
      <c r="L348" t="n">
        <v>26</v>
      </c>
      <c r="M348" t="n">
        <v>3</v>
      </c>
      <c r="N348" t="n">
        <v>36.6</v>
      </c>
      <c r="O348" t="n">
        <v>23259.24</v>
      </c>
      <c r="P348" t="n">
        <v>122.8</v>
      </c>
      <c r="Q348" t="n">
        <v>194.63</v>
      </c>
      <c r="R348" t="n">
        <v>24.59</v>
      </c>
      <c r="S348" t="n">
        <v>17.82</v>
      </c>
      <c r="T348" t="n">
        <v>1234.08</v>
      </c>
      <c r="U348" t="n">
        <v>0.72</v>
      </c>
      <c r="V348" t="n">
        <v>0.77</v>
      </c>
      <c r="W348" t="n">
        <v>1.14</v>
      </c>
      <c r="X348" t="n">
        <v>0.07000000000000001</v>
      </c>
      <c r="Y348" t="n">
        <v>0.5</v>
      </c>
      <c r="Z348" t="n">
        <v>10</v>
      </c>
    </row>
    <row r="349">
      <c r="A349" t="n">
        <v>26</v>
      </c>
      <c r="B349" t="n">
        <v>75</v>
      </c>
      <c r="C349" t="inlineStr">
        <is>
          <t xml:space="preserve">CONCLUIDO	</t>
        </is>
      </c>
      <c r="D349" t="n">
        <v>7.0474</v>
      </c>
      <c r="E349" t="n">
        <v>14.19</v>
      </c>
      <c r="F349" t="n">
        <v>11.76</v>
      </c>
      <c r="G349" t="n">
        <v>141.13</v>
      </c>
      <c r="H349" t="n">
        <v>2.55</v>
      </c>
      <c r="I349" t="n">
        <v>5</v>
      </c>
      <c r="J349" t="n">
        <v>188.21</v>
      </c>
      <c r="K349" t="n">
        <v>49.1</v>
      </c>
      <c r="L349" t="n">
        <v>27</v>
      </c>
      <c r="M349" t="n">
        <v>3</v>
      </c>
      <c r="N349" t="n">
        <v>37.11</v>
      </c>
      <c r="O349" t="n">
        <v>23446.45</v>
      </c>
      <c r="P349" t="n">
        <v>121.29</v>
      </c>
      <c r="Q349" t="n">
        <v>194.63</v>
      </c>
      <c r="R349" t="n">
        <v>24.69</v>
      </c>
      <c r="S349" t="n">
        <v>17.82</v>
      </c>
      <c r="T349" t="n">
        <v>1285.21</v>
      </c>
      <c r="U349" t="n">
        <v>0.72</v>
      </c>
      <c r="V349" t="n">
        <v>0.77</v>
      </c>
      <c r="W349" t="n">
        <v>1.14</v>
      </c>
      <c r="X349" t="n">
        <v>0.07000000000000001</v>
      </c>
      <c r="Y349" t="n">
        <v>0.5</v>
      </c>
      <c r="Z349" t="n">
        <v>10</v>
      </c>
    </row>
    <row r="350">
      <c r="A350" t="n">
        <v>27</v>
      </c>
      <c r="B350" t="n">
        <v>75</v>
      </c>
      <c r="C350" t="inlineStr">
        <is>
          <t xml:space="preserve">CONCLUIDO	</t>
        </is>
      </c>
      <c r="D350" t="n">
        <v>7.0449</v>
      </c>
      <c r="E350" t="n">
        <v>14.19</v>
      </c>
      <c r="F350" t="n">
        <v>11.77</v>
      </c>
      <c r="G350" t="n">
        <v>141.19</v>
      </c>
      <c r="H350" t="n">
        <v>2.62</v>
      </c>
      <c r="I350" t="n">
        <v>5</v>
      </c>
      <c r="J350" t="n">
        <v>189.73</v>
      </c>
      <c r="K350" t="n">
        <v>49.1</v>
      </c>
      <c r="L350" t="n">
        <v>28</v>
      </c>
      <c r="M350" t="n">
        <v>3</v>
      </c>
      <c r="N350" t="n">
        <v>37.64</v>
      </c>
      <c r="O350" t="n">
        <v>23634.36</v>
      </c>
      <c r="P350" t="n">
        <v>119.94</v>
      </c>
      <c r="Q350" t="n">
        <v>194.63</v>
      </c>
      <c r="R350" t="n">
        <v>24.8</v>
      </c>
      <c r="S350" t="n">
        <v>17.82</v>
      </c>
      <c r="T350" t="n">
        <v>1335.92</v>
      </c>
      <c r="U350" t="n">
        <v>0.72</v>
      </c>
      <c r="V350" t="n">
        <v>0.77</v>
      </c>
      <c r="W350" t="n">
        <v>1.15</v>
      </c>
      <c r="X350" t="n">
        <v>0.08</v>
      </c>
      <c r="Y350" t="n">
        <v>0.5</v>
      </c>
      <c r="Z350" t="n">
        <v>10</v>
      </c>
    </row>
    <row r="351">
      <c r="A351" t="n">
        <v>28</v>
      </c>
      <c r="B351" t="n">
        <v>75</v>
      </c>
      <c r="C351" t="inlineStr">
        <is>
          <t xml:space="preserve">CONCLUIDO	</t>
        </is>
      </c>
      <c r="D351" t="n">
        <v>7.0709</v>
      </c>
      <c r="E351" t="n">
        <v>14.14</v>
      </c>
      <c r="F351" t="n">
        <v>11.74</v>
      </c>
      <c r="G351" t="n">
        <v>176.16</v>
      </c>
      <c r="H351" t="n">
        <v>2.69</v>
      </c>
      <c r="I351" t="n">
        <v>4</v>
      </c>
      <c r="J351" t="n">
        <v>191.26</v>
      </c>
      <c r="K351" t="n">
        <v>49.1</v>
      </c>
      <c r="L351" t="n">
        <v>29</v>
      </c>
      <c r="M351" t="n">
        <v>2</v>
      </c>
      <c r="N351" t="n">
        <v>38.17</v>
      </c>
      <c r="O351" t="n">
        <v>23822.99</v>
      </c>
      <c r="P351" t="n">
        <v>119.14</v>
      </c>
      <c r="Q351" t="n">
        <v>194.63</v>
      </c>
      <c r="R351" t="n">
        <v>24.19</v>
      </c>
      <c r="S351" t="n">
        <v>17.82</v>
      </c>
      <c r="T351" t="n">
        <v>1039.01</v>
      </c>
      <c r="U351" t="n">
        <v>0.74</v>
      </c>
      <c r="V351" t="n">
        <v>0.77</v>
      </c>
      <c r="W351" t="n">
        <v>1.14</v>
      </c>
      <c r="X351" t="n">
        <v>0.06</v>
      </c>
      <c r="Y351" t="n">
        <v>0.5</v>
      </c>
      <c r="Z351" t="n">
        <v>10</v>
      </c>
    </row>
    <row r="352">
      <c r="A352" t="n">
        <v>29</v>
      </c>
      <c r="B352" t="n">
        <v>75</v>
      </c>
      <c r="C352" t="inlineStr">
        <is>
          <t xml:space="preserve">CONCLUIDO	</t>
        </is>
      </c>
      <c r="D352" t="n">
        <v>7.0702</v>
      </c>
      <c r="E352" t="n">
        <v>14.14</v>
      </c>
      <c r="F352" t="n">
        <v>11.75</v>
      </c>
      <c r="G352" t="n">
        <v>176.18</v>
      </c>
      <c r="H352" t="n">
        <v>2.76</v>
      </c>
      <c r="I352" t="n">
        <v>4</v>
      </c>
      <c r="J352" t="n">
        <v>192.8</v>
      </c>
      <c r="K352" t="n">
        <v>49.1</v>
      </c>
      <c r="L352" t="n">
        <v>30</v>
      </c>
      <c r="M352" t="n">
        <v>1</v>
      </c>
      <c r="N352" t="n">
        <v>38.7</v>
      </c>
      <c r="O352" t="n">
        <v>24012.34</v>
      </c>
      <c r="P352" t="n">
        <v>119.91</v>
      </c>
      <c r="Q352" t="n">
        <v>194.63</v>
      </c>
      <c r="R352" t="n">
        <v>24.22</v>
      </c>
      <c r="S352" t="n">
        <v>17.82</v>
      </c>
      <c r="T352" t="n">
        <v>1052.24</v>
      </c>
      <c r="U352" t="n">
        <v>0.74</v>
      </c>
      <c r="V352" t="n">
        <v>0.77</v>
      </c>
      <c r="W352" t="n">
        <v>1.14</v>
      </c>
      <c r="X352" t="n">
        <v>0.06</v>
      </c>
      <c r="Y352" t="n">
        <v>0.5</v>
      </c>
      <c r="Z352" t="n">
        <v>10</v>
      </c>
    </row>
    <row r="353">
      <c r="A353" t="n">
        <v>30</v>
      </c>
      <c r="B353" t="n">
        <v>75</v>
      </c>
      <c r="C353" t="inlineStr">
        <is>
          <t xml:space="preserve">CONCLUIDO	</t>
        </is>
      </c>
      <c r="D353" t="n">
        <v>7.0717</v>
      </c>
      <c r="E353" t="n">
        <v>14.14</v>
      </c>
      <c r="F353" t="n">
        <v>11.74</v>
      </c>
      <c r="G353" t="n">
        <v>176.13</v>
      </c>
      <c r="H353" t="n">
        <v>2.83</v>
      </c>
      <c r="I353" t="n">
        <v>4</v>
      </c>
      <c r="J353" t="n">
        <v>194.34</v>
      </c>
      <c r="K353" t="n">
        <v>49.1</v>
      </c>
      <c r="L353" t="n">
        <v>31</v>
      </c>
      <c r="M353" t="n">
        <v>1</v>
      </c>
      <c r="N353" t="n">
        <v>39.24</v>
      </c>
      <c r="O353" t="n">
        <v>24202.42</v>
      </c>
      <c r="P353" t="n">
        <v>120.58</v>
      </c>
      <c r="Q353" t="n">
        <v>194.63</v>
      </c>
      <c r="R353" t="n">
        <v>24.13</v>
      </c>
      <c r="S353" t="n">
        <v>17.82</v>
      </c>
      <c r="T353" t="n">
        <v>1007.89</v>
      </c>
      <c r="U353" t="n">
        <v>0.74</v>
      </c>
      <c r="V353" t="n">
        <v>0.77</v>
      </c>
      <c r="W353" t="n">
        <v>1.14</v>
      </c>
      <c r="X353" t="n">
        <v>0.06</v>
      </c>
      <c r="Y353" t="n">
        <v>0.5</v>
      </c>
      <c r="Z353" t="n">
        <v>10</v>
      </c>
    </row>
    <row r="354">
      <c r="A354" t="n">
        <v>31</v>
      </c>
      <c r="B354" t="n">
        <v>75</v>
      </c>
      <c r="C354" t="inlineStr">
        <is>
          <t xml:space="preserve">CONCLUIDO	</t>
        </is>
      </c>
      <c r="D354" t="n">
        <v>7.0699</v>
      </c>
      <c r="E354" t="n">
        <v>14.14</v>
      </c>
      <c r="F354" t="n">
        <v>11.75</v>
      </c>
      <c r="G354" t="n">
        <v>176.19</v>
      </c>
      <c r="H354" t="n">
        <v>2.9</v>
      </c>
      <c r="I354" t="n">
        <v>4</v>
      </c>
      <c r="J354" t="n">
        <v>195.89</v>
      </c>
      <c r="K354" t="n">
        <v>49.1</v>
      </c>
      <c r="L354" t="n">
        <v>32</v>
      </c>
      <c r="M354" t="n">
        <v>0</v>
      </c>
      <c r="N354" t="n">
        <v>39.79</v>
      </c>
      <c r="O354" t="n">
        <v>24393.24</v>
      </c>
      <c r="P354" t="n">
        <v>121.08</v>
      </c>
      <c r="Q354" t="n">
        <v>194.63</v>
      </c>
      <c r="R354" t="n">
        <v>24.22</v>
      </c>
      <c r="S354" t="n">
        <v>17.82</v>
      </c>
      <c r="T354" t="n">
        <v>1053.02</v>
      </c>
      <c r="U354" t="n">
        <v>0.74</v>
      </c>
      <c r="V354" t="n">
        <v>0.77</v>
      </c>
      <c r="W354" t="n">
        <v>1.14</v>
      </c>
      <c r="X354" t="n">
        <v>0.06</v>
      </c>
      <c r="Y354" t="n">
        <v>0.5</v>
      </c>
      <c r="Z354" t="n">
        <v>10</v>
      </c>
    </row>
    <row r="355">
      <c r="A355" t="n">
        <v>0</v>
      </c>
      <c r="B355" t="n">
        <v>95</v>
      </c>
      <c r="C355" t="inlineStr">
        <is>
          <t xml:space="preserve">CONCLUIDO	</t>
        </is>
      </c>
      <c r="D355" t="n">
        <v>4.4628</v>
      </c>
      <c r="E355" t="n">
        <v>22.41</v>
      </c>
      <c r="F355" t="n">
        <v>14.62</v>
      </c>
      <c r="G355" t="n">
        <v>6.13</v>
      </c>
      <c r="H355" t="n">
        <v>0.1</v>
      </c>
      <c r="I355" t="n">
        <v>143</v>
      </c>
      <c r="J355" t="n">
        <v>185.69</v>
      </c>
      <c r="K355" t="n">
        <v>53.44</v>
      </c>
      <c r="L355" t="n">
        <v>1</v>
      </c>
      <c r="M355" t="n">
        <v>141</v>
      </c>
      <c r="N355" t="n">
        <v>36.26</v>
      </c>
      <c r="O355" t="n">
        <v>23136.14</v>
      </c>
      <c r="P355" t="n">
        <v>198</v>
      </c>
      <c r="Q355" t="n">
        <v>194.63</v>
      </c>
      <c r="R355" t="n">
        <v>113.2</v>
      </c>
      <c r="S355" t="n">
        <v>17.82</v>
      </c>
      <c r="T355" t="n">
        <v>44849.89</v>
      </c>
      <c r="U355" t="n">
        <v>0.16</v>
      </c>
      <c r="V355" t="n">
        <v>0.62</v>
      </c>
      <c r="W355" t="n">
        <v>1.39</v>
      </c>
      <c r="X355" t="n">
        <v>2.93</v>
      </c>
      <c r="Y355" t="n">
        <v>0.5</v>
      </c>
      <c r="Z355" t="n">
        <v>10</v>
      </c>
    </row>
    <row r="356">
      <c r="A356" t="n">
        <v>1</v>
      </c>
      <c r="B356" t="n">
        <v>95</v>
      </c>
      <c r="C356" t="inlineStr">
        <is>
          <t xml:space="preserve">CONCLUIDO	</t>
        </is>
      </c>
      <c r="D356" t="n">
        <v>5.611</v>
      </c>
      <c r="E356" t="n">
        <v>17.82</v>
      </c>
      <c r="F356" t="n">
        <v>12.97</v>
      </c>
      <c r="G356" t="n">
        <v>12.16</v>
      </c>
      <c r="H356" t="n">
        <v>0.19</v>
      </c>
      <c r="I356" t="n">
        <v>64</v>
      </c>
      <c r="J356" t="n">
        <v>187.21</v>
      </c>
      <c r="K356" t="n">
        <v>53.44</v>
      </c>
      <c r="L356" t="n">
        <v>2</v>
      </c>
      <c r="M356" t="n">
        <v>62</v>
      </c>
      <c r="N356" t="n">
        <v>36.77</v>
      </c>
      <c r="O356" t="n">
        <v>23322.88</v>
      </c>
      <c r="P356" t="n">
        <v>175.17</v>
      </c>
      <c r="Q356" t="n">
        <v>194.67</v>
      </c>
      <c r="R356" t="n">
        <v>62.28</v>
      </c>
      <c r="S356" t="n">
        <v>17.82</v>
      </c>
      <c r="T356" t="n">
        <v>19782.83</v>
      </c>
      <c r="U356" t="n">
        <v>0.29</v>
      </c>
      <c r="V356" t="n">
        <v>0.7</v>
      </c>
      <c r="W356" t="n">
        <v>1.24</v>
      </c>
      <c r="X356" t="n">
        <v>1.28</v>
      </c>
      <c r="Y356" t="n">
        <v>0.5</v>
      </c>
      <c r="Z356" t="n">
        <v>10</v>
      </c>
    </row>
    <row r="357">
      <c r="A357" t="n">
        <v>2</v>
      </c>
      <c r="B357" t="n">
        <v>95</v>
      </c>
      <c r="C357" t="inlineStr">
        <is>
          <t xml:space="preserve">CONCLUIDO	</t>
        </is>
      </c>
      <c r="D357" t="n">
        <v>6.0467</v>
      </c>
      <c r="E357" t="n">
        <v>16.54</v>
      </c>
      <c r="F357" t="n">
        <v>12.51</v>
      </c>
      <c r="G357" t="n">
        <v>17.87</v>
      </c>
      <c r="H357" t="n">
        <v>0.28</v>
      </c>
      <c r="I357" t="n">
        <v>42</v>
      </c>
      <c r="J357" t="n">
        <v>188.73</v>
      </c>
      <c r="K357" t="n">
        <v>53.44</v>
      </c>
      <c r="L357" t="n">
        <v>3</v>
      </c>
      <c r="M357" t="n">
        <v>40</v>
      </c>
      <c r="N357" t="n">
        <v>37.29</v>
      </c>
      <c r="O357" t="n">
        <v>23510.33</v>
      </c>
      <c r="P357" t="n">
        <v>168.38</v>
      </c>
      <c r="Q357" t="n">
        <v>194.63</v>
      </c>
      <c r="R357" t="n">
        <v>48.03</v>
      </c>
      <c r="S357" t="n">
        <v>17.82</v>
      </c>
      <c r="T357" t="n">
        <v>12768.04</v>
      </c>
      <c r="U357" t="n">
        <v>0.37</v>
      </c>
      <c r="V357" t="n">
        <v>0.73</v>
      </c>
      <c r="W357" t="n">
        <v>1.2</v>
      </c>
      <c r="X357" t="n">
        <v>0.82</v>
      </c>
      <c r="Y357" t="n">
        <v>0.5</v>
      </c>
      <c r="Z357" t="n">
        <v>10</v>
      </c>
    </row>
    <row r="358">
      <c r="A358" t="n">
        <v>3</v>
      </c>
      <c r="B358" t="n">
        <v>95</v>
      </c>
      <c r="C358" t="inlineStr">
        <is>
          <t xml:space="preserve">CONCLUIDO	</t>
        </is>
      </c>
      <c r="D358" t="n">
        <v>6.2877</v>
      </c>
      <c r="E358" t="n">
        <v>15.9</v>
      </c>
      <c r="F358" t="n">
        <v>12.28</v>
      </c>
      <c r="G358" t="n">
        <v>23.77</v>
      </c>
      <c r="H358" t="n">
        <v>0.37</v>
      </c>
      <c r="I358" t="n">
        <v>31</v>
      </c>
      <c r="J358" t="n">
        <v>190.25</v>
      </c>
      <c r="K358" t="n">
        <v>53.44</v>
      </c>
      <c r="L358" t="n">
        <v>4</v>
      </c>
      <c r="M358" t="n">
        <v>29</v>
      </c>
      <c r="N358" t="n">
        <v>37.82</v>
      </c>
      <c r="O358" t="n">
        <v>23698.48</v>
      </c>
      <c r="P358" t="n">
        <v>164.96</v>
      </c>
      <c r="Q358" t="n">
        <v>194.66</v>
      </c>
      <c r="R358" t="n">
        <v>40.78</v>
      </c>
      <c r="S358" t="n">
        <v>17.82</v>
      </c>
      <c r="T358" t="n">
        <v>9196.67</v>
      </c>
      <c r="U358" t="n">
        <v>0.44</v>
      </c>
      <c r="V358" t="n">
        <v>0.74</v>
      </c>
      <c r="W358" t="n">
        <v>1.19</v>
      </c>
      <c r="X358" t="n">
        <v>0.59</v>
      </c>
      <c r="Y358" t="n">
        <v>0.5</v>
      </c>
      <c r="Z358" t="n">
        <v>10</v>
      </c>
    </row>
    <row r="359">
      <c r="A359" t="n">
        <v>4</v>
      </c>
      <c r="B359" t="n">
        <v>95</v>
      </c>
      <c r="C359" t="inlineStr">
        <is>
          <t xml:space="preserve">CONCLUIDO	</t>
        </is>
      </c>
      <c r="D359" t="n">
        <v>6.4244</v>
      </c>
      <c r="E359" t="n">
        <v>15.57</v>
      </c>
      <c r="F359" t="n">
        <v>12.17</v>
      </c>
      <c r="G359" t="n">
        <v>29.2</v>
      </c>
      <c r="H359" t="n">
        <v>0.46</v>
      </c>
      <c r="I359" t="n">
        <v>25</v>
      </c>
      <c r="J359" t="n">
        <v>191.78</v>
      </c>
      <c r="K359" t="n">
        <v>53.44</v>
      </c>
      <c r="L359" t="n">
        <v>5</v>
      </c>
      <c r="M359" t="n">
        <v>23</v>
      </c>
      <c r="N359" t="n">
        <v>38.35</v>
      </c>
      <c r="O359" t="n">
        <v>23887.36</v>
      </c>
      <c r="P359" t="n">
        <v>162.92</v>
      </c>
      <c r="Q359" t="n">
        <v>194.64</v>
      </c>
      <c r="R359" t="n">
        <v>37.28</v>
      </c>
      <c r="S359" t="n">
        <v>17.82</v>
      </c>
      <c r="T359" t="n">
        <v>7479.14</v>
      </c>
      <c r="U359" t="n">
        <v>0.48</v>
      </c>
      <c r="V359" t="n">
        <v>0.75</v>
      </c>
      <c r="W359" t="n">
        <v>1.18</v>
      </c>
      <c r="X359" t="n">
        <v>0.48</v>
      </c>
      <c r="Y359" t="n">
        <v>0.5</v>
      </c>
      <c r="Z359" t="n">
        <v>10</v>
      </c>
    </row>
    <row r="360">
      <c r="A360" t="n">
        <v>5</v>
      </c>
      <c r="B360" t="n">
        <v>95</v>
      </c>
      <c r="C360" t="inlineStr">
        <is>
          <t xml:space="preserve">CONCLUIDO	</t>
        </is>
      </c>
      <c r="D360" t="n">
        <v>6.5234</v>
      </c>
      <c r="E360" t="n">
        <v>15.33</v>
      </c>
      <c r="F360" t="n">
        <v>12.08</v>
      </c>
      <c r="G360" t="n">
        <v>34.51</v>
      </c>
      <c r="H360" t="n">
        <v>0.55</v>
      </c>
      <c r="I360" t="n">
        <v>21</v>
      </c>
      <c r="J360" t="n">
        <v>193.32</v>
      </c>
      <c r="K360" t="n">
        <v>53.44</v>
      </c>
      <c r="L360" t="n">
        <v>6</v>
      </c>
      <c r="M360" t="n">
        <v>19</v>
      </c>
      <c r="N360" t="n">
        <v>38.89</v>
      </c>
      <c r="O360" t="n">
        <v>24076.95</v>
      </c>
      <c r="P360" t="n">
        <v>161.22</v>
      </c>
      <c r="Q360" t="n">
        <v>194.64</v>
      </c>
      <c r="R360" t="n">
        <v>34.62</v>
      </c>
      <c r="S360" t="n">
        <v>17.82</v>
      </c>
      <c r="T360" t="n">
        <v>6166.75</v>
      </c>
      <c r="U360" t="n">
        <v>0.51</v>
      </c>
      <c r="V360" t="n">
        <v>0.75</v>
      </c>
      <c r="W360" t="n">
        <v>1.17</v>
      </c>
      <c r="X360" t="n">
        <v>0.39</v>
      </c>
      <c r="Y360" t="n">
        <v>0.5</v>
      </c>
      <c r="Z360" t="n">
        <v>10</v>
      </c>
    </row>
    <row r="361">
      <c r="A361" t="n">
        <v>6</v>
      </c>
      <c r="B361" t="n">
        <v>95</v>
      </c>
      <c r="C361" t="inlineStr">
        <is>
          <t xml:space="preserve">CONCLUIDO	</t>
        </is>
      </c>
      <c r="D361" t="n">
        <v>6.5962</v>
      </c>
      <c r="E361" t="n">
        <v>15.16</v>
      </c>
      <c r="F361" t="n">
        <v>12.02</v>
      </c>
      <c r="G361" t="n">
        <v>40.07</v>
      </c>
      <c r="H361" t="n">
        <v>0.64</v>
      </c>
      <c r="I361" t="n">
        <v>18</v>
      </c>
      <c r="J361" t="n">
        <v>194.86</v>
      </c>
      <c r="K361" t="n">
        <v>53.44</v>
      </c>
      <c r="L361" t="n">
        <v>7</v>
      </c>
      <c r="M361" t="n">
        <v>16</v>
      </c>
      <c r="N361" t="n">
        <v>39.43</v>
      </c>
      <c r="O361" t="n">
        <v>24267.28</v>
      </c>
      <c r="P361" t="n">
        <v>160.16</v>
      </c>
      <c r="Q361" t="n">
        <v>194.63</v>
      </c>
      <c r="R361" t="n">
        <v>32.78</v>
      </c>
      <c r="S361" t="n">
        <v>17.82</v>
      </c>
      <c r="T361" t="n">
        <v>5260.75</v>
      </c>
      <c r="U361" t="n">
        <v>0.54</v>
      </c>
      <c r="V361" t="n">
        <v>0.76</v>
      </c>
      <c r="W361" t="n">
        <v>1.17</v>
      </c>
      <c r="X361" t="n">
        <v>0.34</v>
      </c>
      <c r="Y361" t="n">
        <v>0.5</v>
      </c>
      <c r="Z361" t="n">
        <v>10</v>
      </c>
    </row>
    <row r="362">
      <c r="A362" t="n">
        <v>7</v>
      </c>
      <c r="B362" t="n">
        <v>95</v>
      </c>
      <c r="C362" t="inlineStr">
        <is>
          <t xml:space="preserve">CONCLUIDO	</t>
        </is>
      </c>
      <c r="D362" t="n">
        <v>6.6358</v>
      </c>
      <c r="E362" t="n">
        <v>15.07</v>
      </c>
      <c r="F362" t="n">
        <v>12.01</v>
      </c>
      <c r="G362" t="n">
        <v>45.02</v>
      </c>
      <c r="H362" t="n">
        <v>0.72</v>
      </c>
      <c r="I362" t="n">
        <v>16</v>
      </c>
      <c r="J362" t="n">
        <v>196.41</v>
      </c>
      <c r="K362" t="n">
        <v>53.44</v>
      </c>
      <c r="L362" t="n">
        <v>8</v>
      </c>
      <c r="M362" t="n">
        <v>14</v>
      </c>
      <c r="N362" t="n">
        <v>39.98</v>
      </c>
      <c r="O362" t="n">
        <v>24458.36</v>
      </c>
      <c r="P362" t="n">
        <v>159.6</v>
      </c>
      <c r="Q362" t="n">
        <v>194.63</v>
      </c>
      <c r="R362" t="n">
        <v>32.45</v>
      </c>
      <c r="S362" t="n">
        <v>17.82</v>
      </c>
      <c r="T362" t="n">
        <v>5106.48</v>
      </c>
      <c r="U362" t="n">
        <v>0.55</v>
      </c>
      <c r="V362" t="n">
        <v>0.76</v>
      </c>
      <c r="W362" t="n">
        <v>1.16</v>
      </c>
      <c r="X362" t="n">
        <v>0.32</v>
      </c>
      <c r="Y362" t="n">
        <v>0.5</v>
      </c>
      <c r="Z362" t="n">
        <v>10</v>
      </c>
    </row>
    <row r="363">
      <c r="A363" t="n">
        <v>8</v>
      </c>
      <c r="B363" t="n">
        <v>95</v>
      </c>
      <c r="C363" t="inlineStr">
        <is>
          <t xml:space="preserve">CONCLUIDO	</t>
        </is>
      </c>
      <c r="D363" t="n">
        <v>6.6968</v>
      </c>
      <c r="E363" t="n">
        <v>14.93</v>
      </c>
      <c r="F363" t="n">
        <v>11.94</v>
      </c>
      <c r="G363" t="n">
        <v>51.18</v>
      </c>
      <c r="H363" t="n">
        <v>0.8100000000000001</v>
      </c>
      <c r="I363" t="n">
        <v>14</v>
      </c>
      <c r="J363" t="n">
        <v>197.97</v>
      </c>
      <c r="K363" t="n">
        <v>53.44</v>
      </c>
      <c r="L363" t="n">
        <v>9</v>
      </c>
      <c r="M363" t="n">
        <v>12</v>
      </c>
      <c r="N363" t="n">
        <v>40.53</v>
      </c>
      <c r="O363" t="n">
        <v>24650.18</v>
      </c>
      <c r="P363" t="n">
        <v>158.42</v>
      </c>
      <c r="Q363" t="n">
        <v>194.63</v>
      </c>
      <c r="R363" t="n">
        <v>30.41</v>
      </c>
      <c r="S363" t="n">
        <v>17.82</v>
      </c>
      <c r="T363" t="n">
        <v>4096.5</v>
      </c>
      <c r="U363" t="n">
        <v>0.59</v>
      </c>
      <c r="V363" t="n">
        <v>0.76</v>
      </c>
      <c r="W363" t="n">
        <v>1.16</v>
      </c>
      <c r="X363" t="n">
        <v>0.26</v>
      </c>
      <c r="Y363" t="n">
        <v>0.5</v>
      </c>
      <c r="Z363" t="n">
        <v>10</v>
      </c>
    </row>
    <row r="364">
      <c r="A364" t="n">
        <v>9</v>
      </c>
      <c r="B364" t="n">
        <v>95</v>
      </c>
      <c r="C364" t="inlineStr">
        <is>
          <t xml:space="preserve">CONCLUIDO	</t>
        </is>
      </c>
      <c r="D364" t="n">
        <v>6.7213</v>
      </c>
      <c r="E364" t="n">
        <v>14.88</v>
      </c>
      <c r="F364" t="n">
        <v>11.93</v>
      </c>
      <c r="G364" t="n">
        <v>55.04</v>
      </c>
      <c r="H364" t="n">
        <v>0.89</v>
      </c>
      <c r="I364" t="n">
        <v>13</v>
      </c>
      <c r="J364" t="n">
        <v>199.53</v>
      </c>
      <c r="K364" t="n">
        <v>53.44</v>
      </c>
      <c r="L364" t="n">
        <v>10</v>
      </c>
      <c r="M364" t="n">
        <v>11</v>
      </c>
      <c r="N364" t="n">
        <v>41.1</v>
      </c>
      <c r="O364" t="n">
        <v>24842.77</v>
      </c>
      <c r="P364" t="n">
        <v>157.85</v>
      </c>
      <c r="Q364" t="n">
        <v>194.63</v>
      </c>
      <c r="R364" t="n">
        <v>29.72</v>
      </c>
      <c r="S364" t="n">
        <v>17.82</v>
      </c>
      <c r="T364" t="n">
        <v>3755.99</v>
      </c>
      <c r="U364" t="n">
        <v>0.6</v>
      </c>
      <c r="V364" t="n">
        <v>0.76</v>
      </c>
      <c r="W364" t="n">
        <v>1.16</v>
      </c>
      <c r="X364" t="n">
        <v>0.24</v>
      </c>
      <c r="Y364" t="n">
        <v>0.5</v>
      </c>
      <c r="Z364" t="n">
        <v>10</v>
      </c>
    </row>
    <row r="365">
      <c r="A365" t="n">
        <v>10</v>
      </c>
      <c r="B365" t="n">
        <v>95</v>
      </c>
      <c r="C365" t="inlineStr">
        <is>
          <t xml:space="preserve">CONCLUIDO	</t>
        </is>
      </c>
      <c r="D365" t="n">
        <v>6.7433</v>
      </c>
      <c r="E365" t="n">
        <v>14.83</v>
      </c>
      <c r="F365" t="n">
        <v>11.91</v>
      </c>
      <c r="G365" t="n">
        <v>59.57</v>
      </c>
      <c r="H365" t="n">
        <v>0.97</v>
      </c>
      <c r="I365" t="n">
        <v>12</v>
      </c>
      <c r="J365" t="n">
        <v>201.1</v>
      </c>
      <c r="K365" t="n">
        <v>53.44</v>
      </c>
      <c r="L365" t="n">
        <v>11</v>
      </c>
      <c r="M365" t="n">
        <v>10</v>
      </c>
      <c r="N365" t="n">
        <v>41.66</v>
      </c>
      <c r="O365" t="n">
        <v>25036.12</v>
      </c>
      <c r="P365" t="n">
        <v>157.19</v>
      </c>
      <c r="Q365" t="n">
        <v>194.66</v>
      </c>
      <c r="R365" t="n">
        <v>29.41</v>
      </c>
      <c r="S365" t="n">
        <v>17.82</v>
      </c>
      <c r="T365" t="n">
        <v>3605.89</v>
      </c>
      <c r="U365" t="n">
        <v>0.61</v>
      </c>
      <c r="V365" t="n">
        <v>0.76</v>
      </c>
      <c r="W365" t="n">
        <v>1.16</v>
      </c>
      <c r="X365" t="n">
        <v>0.23</v>
      </c>
      <c r="Y365" t="n">
        <v>0.5</v>
      </c>
      <c r="Z365" t="n">
        <v>10</v>
      </c>
    </row>
    <row r="366">
      <c r="A366" t="n">
        <v>11</v>
      </c>
      <c r="B366" t="n">
        <v>95</v>
      </c>
      <c r="C366" t="inlineStr">
        <is>
          <t xml:space="preserve">CONCLUIDO	</t>
        </is>
      </c>
      <c r="D366" t="n">
        <v>6.7716</v>
      </c>
      <c r="E366" t="n">
        <v>14.77</v>
      </c>
      <c r="F366" t="n">
        <v>11.89</v>
      </c>
      <c r="G366" t="n">
        <v>64.84999999999999</v>
      </c>
      <c r="H366" t="n">
        <v>1.05</v>
      </c>
      <c r="I366" t="n">
        <v>11</v>
      </c>
      <c r="J366" t="n">
        <v>202.67</v>
      </c>
      <c r="K366" t="n">
        <v>53.44</v>
      </c>
      <c r="L366" t="n">
        <v>12</v>
      </c>
      <c r="M366" t="n">
        <v>9</v>
      </c>
      <c r="N366" t="n">
        <v>42.24</v>
      </c>
      <c r="O366" t="n">
        <v>25230.25</v>
      </c>
      <c r="P366" t="n">
        <v>156.43</v>
      </c>
      <c r="Q366" t="n">
        <v>194.63</v>
      </c>
      <c r="R366" t="n">
        <v>28.74</v>
      </c>
      <c r="S366" t="n">
        <v>17.82</v>
      </c>
      <c r="T366" t="n">
        <v>3280.08</v>
      </c>
      <c r="U366" t="n">
        <v>0.62</v>
      </c>
      <c r="V366" t="n">
        <v>0.76</v>
      </c>
      <c r="W366" t="n">
        <v>1.15</v>
      </c>
      <c r="X366" t="n">
        <v>0.2</v>
      </c>
      <c r="Y366" t="n">
        <v>0.5</v>
      </c>
      <c r="Z366" t="n">
        <v>10</v>
      </c>
    </row>
    <row r="367">
      <c r="A367" t="n">
        <v>12</v>
      </c>
      <c r="B367" t="n">
        <v>95</v>
      </c>
      <c r="C367" t="inlineStr">
        <is>
          <t xml:space="preserve">CONCLUIDO	</t>
        </is>
      </c>
      <c r="D367" t="n">
        <v>6.8003</v>
      </c>
      <c r="E367" t="n">
        <v>14.71</v>
      </c>
      <c r="F367" t="n">
        <v>11.86</v>
      </c>
      <c r="G367" t="n">
        <v>71.19</v>
      </c>
      <c r="H367" t="n">
        <v>1.13</v>
      </c>
      <c r="I367" t="n">
        <v>10</v>
      </c>
      <c r="J367" t="n">
        <v>204.25</v>
      </c>
      <c r="K367" t="n">
        <v>53.44</v>
      </c>
      <c r="L367" t="n">
        <v>13</v>
      </c>
      <c r="M367" t="n">
        <v>8</v>
      </c>
      <c r="N367" t="n">
        <v>42.82</v>
      </c>
      <c r="O367" t="n">
        <v>25425.3</v>
      </c>
      <c r="P367" t="n">
        <v>155.46</v>
      </c>
      <c r="Q367" t="n">
        <v>194.64</v>
      </c>
      <c r="R367" t="n">
        <v>27.87</v>
      </c>
      <c r="S367" t="n">
        <v>17.82</v>
      </c>
      <c r="T367" t="n">
        <v>2846.28</v>
      </c>
      <c r="U367" t="n">
        <v>0.64</v>
      </c>
      <c r="V367" t="n">
        <v>0.77</v>
      </c>
      <c r="W367" t="n">
        <v>1.15</v>
      </c>
      <c r="X367" t="n">
        <v>0.18</v>
      </c>
      <c r="Y367" t="n">
        <v>0.5</v>
      </c>
      <c r="Z367" t="n">
        <v>10</v>
      </c>
    </row>
    <row r="368">
      <c r="A368" t="n">
        <v>13</v>
      </c>
      <c r="B368" t="n">
        <v>95</v>
      </c>
      <c r="C368" t="inlineStr">
        <is>
          <t xml:space="preserve">CONCLUIDO	</t>
        </is>
      </c>
      <c r="D368" t="n">
        <v>6.8249</v>
      </c>
      <c r="E368" t="n">
        <v>14.65</v>
      </c>
      <c r="F368" t="n">
        <v>11.85</v>
      </c>
      <c r="G368" t="n">
        <v>78.98999999999999</v>
      </c>
      <c r="H368" t="n">
        <v>1.21</v>
      </c>
      <c r="I368" t="n">
        <v>9</v>
      </c>
      <c r="J368" t="n">
        <v>205.84</v>
      </c>
      <c r="K368" t="n">
        <v>53.44</v>
      </c>
      <c r="L368" t="n">
        <v>14</v>
      </c>
      <c r="M368" t="n">
        <v>7</v>
      </c>
      <c r="N368" t="n">
        <v>43.4</v>
      </c>
      <c r="O368" t="n">
        <v>25621.03</v>
      </c>
      <c r="P368" t="n">
        <v>154.87</v>
      </c>
      <c r="Q368" t="n">
        <v>194.63</v>
      </c>
      <c r="R368" t="n">
        <v>27.33</v>
      </c>
      <c r="S368" t="n">
        <v>17.82</v>
      </c>
      <c r="T368" t="n">
        <v>2580.76</v>
      </c>
      <c r="U368" t="n">
        <v>0.65</v>
      </c>
      <c r="V368" t="n">
        <v>0.77</v>
      </c>
      <c r="W368" t="n">
        <v>1.15</v>
      </c>
      <c r="X368" t="n">
        <v>0.16</v>
      </c>
      <c r="Y368" t="n">
        <v>0.5</v>
      </c>
      <c r="Z368" t="n">
        <v>10</v>
      </c>
    </row>
    <row r="369">
      <c r="A369" t="n">
        <v>14</v>
      </c>
      <c r="B369" t="n">
        <v>95</v>
      </c>
      <c r="C369" t="inlineStr">
        <is>
          <t xml:space="preserve">CONCLUIDO	</t>
        </is>
      </c>
      <c r="D369" t="n">
        <v>6.8243</v>
      </c>
      <c r="E369" t="n">
        <v>14.65</v>
      </c>
      <c r="F369" t="n">
        <v>11.85</v>
      </c>
      <c r="G369" t="n">
        <v>79</v>
      </c>
      <c r="H369" t="n">
        <v>1.28</v>
      </c>
      <c r="I369" t="n">
        <v>9</v>
      </c>
      <c r="J369" t="n">
        <v>207.43</v>
      </c>
      <c r="K369" t="n">
        <v>53.44</v>
      </c>
      <c r="L369" t="n">
        <v>15</v>
      </c>
      <c r="M369" t="n">
        <v>7</v>
      </c>
      <c r="N369" t="n">
        <v>44</v>
      </c>
      <c r="O369" t="n">
        <v>25817.56</v>
      </c>
      <c r="P369" t="n">
        <v>154.98</v>
      </c>
      <c r="Q369" t="n">
        <v>194.63</v>
      </c>
      <c r="R369" t="n">
        <v>27.52</v>
      </c>
      <c r="S369" t="n">
        <v>17.82</v>
      </c>
      <c r="T369" t="n">
        <v>2676.93</v>
      </c>
      <c r="U369" t="n">
        <v>0.65</v>
      </c>
      <c r="V369" t="n">
        <v>0.77</v>
      </c>
      <c r="W369" t="n">
        <v>1.15</v>
      </c>
      <c r="X369" t="n">
        <v>0.16</v>
      </c>
      <c r="Y369" t="n">
        <v>0.5</v>
      </c>
      <c r="Z369" t="n">
        <v>10</v>
      </c>
    </row>
    <row r="370">
      <c r="A370" t="n">
        <v>15</v>
      </c>
      <c r="B370" t="n">
        <v>95</v>
      </c>
      <c r="C370" t="inlineStr">
        <is>
          <t xml:space="preserve">CONCLUIDO	</t>
        </is>
      </c>
      <c r="D370" t="n">
        <v>6.8553</v>
      </c>
      <c r="E370" t="n">
        <v>14.59</v>
      </c>
      <c r="F370" t="n">
        <v>11.82</v>
      </c>
      <c r="G370" t="n">
        <v>88.66</v>
      </c>
      <c r="H370" t="n">
        <v>1.36</v>
      </c>
      <c r="I370" t="n">
        <v>8</v>
      </c>
      <c r="J370" t="n">
        <v>209.03</v>
      </c>
      <c r="K370" t="n">
        <v>53.44</v>
      </c>
      <c r="L370" t="n">
        <v>16</v>
      </c>
      <c r="M370" t="n">
        <v>6</v>
      </c>
      <c r="N370" t="n">
        <v>44.6</v>
      </c>
      <c r="O370" t="n">
        <v>26014.91</v>
      </c>
      <c r="P370" t="n">
        <v>154.06</v>
      </c>
      <c r="Q370" t="n">
        <v>194.63</v>
      </c>
      <c r="R370" t="n">
        <v>26.57</v>
      </c>
      <c r="S370" t="n">
        <v>17.82</v>
      </c>
      <c r="T370" t="n">
        <v>2208.1</v>
      </c>
      <c r="U370" t="n">
        <v>0.67</v>
      </c>
      <c r="V370" t="n">
        <v>0.77</v>
      </c>
      <c r="W370" t="n">
        <v>1.15</v>
      </c>
      <c r="X370" t="n">
        <v>0.13</v>
      </c>
      <c r="Y370" t="n">
        <v>0.5</v>
      </c>
      <c r="Z370" t="n">
        <v>10</v>
      </c>
    </row>
    <row r="371">
      <c r="A371" t="n">
        <v>16</v>
      </c>
      <c r="B371" t="n">
        <v>95</v>
      </c>
      <c r="C371" t="inlineStr">
        <is>
          <t xml:space="preserve">CONCLUIDO	</t>
        </is>
      </c>
      <c r="D371" t="n">
        <v>6.8537</v>
      </c>
      <c r="E371" t="n">
        <v>14.59</v>
      </c>
      <c r="F371" t="n">
        <v>11.82</v>
      </c>
      <c r="G371" t="n">
        <v>88.68000000000001</v>
      </c>
      <c r="H371" t="n">
        <v>1.43</v>
      </c>
      <c r="I371" t="n">
        <v>8</v>
      </c>
      <c r="J371" t="n">
        <v>210.64</v>
      </c>
      <c r="K371" t="n">
        <v>53.44</v>
      </c>
      <c r="L371" t="n">
        <v>17</v>
      </c>
      <c r="M371" t="n">
        <v>6</v>
      </c>
      <c r="N371" t="n">
        <v>45.21</v>
      </c>
      <c r="O371" t="n">
        <v>26213.09</v>
      </c>
      <c r="P371" t="n">
        <v>153.52</v>
      </c>
      <c r="Q371" t="n">
        <v>194.63</v>
      </c>
      <c r="R371" t="n">
        <v>26.77</v>
      </c>
      <c r="S371" t="n">
        <v>17.82</v>
      </c>
      <c r="T371" t="n">
        <v>2309.66</v>
      </c>
      <c r="U371" t="n">
        <v>0.67</v>
      </c>
      <c r="V371" t="n">
        <v>0.77</v>
      </c>
      <c r="W371" t="n">
        <v>1.15</v>
      </c>
      <c r="X371" t="n">
        <v>0.14</v>
      </c>
      <c r="Y371" t="n">
        <v>0.5</v>
      </c>
      <c r="Z371" t="n">
        <v>10</v>
      </c>
    </row>
    <row r="372">
      <c r="A372" t="n">
        <v>17</v>
      </c>
      <c r="B372" t="n">
        <v>95</v>
      </c>
      <c r="C372" t="inlineStr">
        <is>
          <t xml:space="preserve">CONCLUIDO	</t>
        </is>
      </c>
      <c r="D372" t="n">
        <v>6.8539</v>
      </c>
      <c r="E372" t="n">
        <v>14.59</v>
      </c>
      <c r="F372" t="n">
        <v>11.82</v>
      </c>
      <c r="G372" t="n">
        <v>88.68000000000001</v>
      </c>
      <c r="H372" t="n">
        <v>1.51</v>
      </c>
      <c r="I372" t="n">
        <v>8</v>
      </c>
      <c r="J372" t="n">
        <v>212.25</v>
      </c>
      <c r="K372" t="n">
        <v>53.44</v>
      </c>
      <c r="L372" t="n">
        <v>18</v>
      </c>
      <c r="M372" t="n">
        <v>6</v>
      </c>
      <c r="N372" t="n">
        <v>45.82</v>
      </c>
      <c r="O372" t="n">
        <v>26412.11</v>
      </c>
      <c r="P372" t="n">
        <v>152.8</v>
      </c>
      <c r="Q372" t="n">
        <v>194.64</v>
      </c>
      <c r="R372" t="n">
        <v>26.64</v>
      </c>
      <c r="S372" t="n">
        <v>17.82</v>
      </c>
      <c r="T372" t="n">
        <v>2243.28</v>
      </c>
      <c r="U372" t="n">
        <v>0.67</v>
      </c>
      <c r="V372" t="n">
        <v>0.77</v>
      </c>
      <c r="W372" t="n">
        <v>1.15</v>
      </c>
      <c r="X372" t="n">
        <v>0.14</v>
      </c>
      <c r="Y372" t="n">
        <v>0.5</v>
      </c>
      <c r="Z372" t="n">
        <v>10</v>
      </c>
    </row>
    <row r="373">
      <c r="A373" t="n">
        <v>18</v>
      </c>
      <c r="B373" t="n">
        <v>95</v>
      </c>
      <c r="C373" t="inlineStr">
        <is>
          <t xml:space="preserve">CONCLUIDO	</t>
        </is>
      </c>
      <c r="D373" t="n">
        <v>6.8819</v>
      </c>
      <c r="E373" t="n">
        <v>14.53</v>
      </c>
      <c r="F373" t="n">
        <v>11.8</v>
      </c>
      <c r="G373" t="n">
        <v>101.16</v>
      </c>
      <c r="H373" t="n">
        <v>1.58</v>
      </c>
      <c r="I373" t="n">
        <v>7</v>
      </c>
      <c r="J373" t="n">
        <v>213.87</v>
      </c>
      <c r="K373" t="n">
        <v>53.44</v>
      </c>
      <c r="L373" t="n">
        <v>19</v>
      </c>
      <c r="M373" t="n">
        <v>5</v>
      </c>
      <c r="N373" t="n">
        <v>46.44</v>
      </c>
      <c r="O373" t="n">
        <v>26611.98</v>
      </c>
      <c r="P373" t="n">
        <v>153.16</v>
      </c>
      <c r="Q373" t="n">
        <v>194.63</v>
      </c>
      <c r="R373" t="n">
        <v>25.93</v>
      </c>
      <c r="S373" t="n">
        <v>17.82</v>
      </c>
      <c r="T373" t="n">
        <v>1893.3</v>
      </c>
      <c r="U373" t="n">
        <v>0.6899999999999999</v>
      </c>
      <c r="V373" t="n">
        <v>0.77</v>
      </c>
      <c r="W373" t="n">
        <v>1.15</v>
      </c>
      <c r="X373" t="n">
        <v>0.12</v>
      </c>
      <c r="Y373" t="n">
        <v>0.5</v>
      </c>
      <c r="Z373" t="n">
        <v>10</v>
      </c>
    </row>
    <row r="374">
      <c r="A374" t="n">
        <v>19</v>
      </c>
      <c r="B374" t="n">
        <v>95</v>
      </c>
      <c r="C374" t="inlineStr">
        <is>
          <t xml:space="preserve">CONCLUIDO	</t>
        </is>
      </c>
      <c r="D374" t="n">
        <v>6.8805</v>
      </c>
      <c r="E374" t="n">
        <v>14.53</v>
      </c>
      <c r="F374" t="n">
        <v>11.8</v>
      </c>
      <c r="G374" t="n">
        <v>101.18</v>
      </c>
      <c r="H374" t="n">
        <v>1.65</v>
      </c>
      <c r="I374" t="n">
        <v>7</v>
      </c>
      <c r="J374" t="n">
        <v>215.5</v>
      </c>
      <c r="K374" t="n">
        <v>53.44</v>
      </c>
      <c r="L374" t="n">
        <v>20</v>
      </c>
      <c r="M374" t="n">
        <v>5</v>
      </c>
      <c r="N374" t="n">
        <v>47.07</v>
      </c>
      <c r="O374" t="n">
        <v>26812.71</v>
      </c>
      <c r="P374" t="n">
        <v>152.99</v>
      </c>
      <c r="Q374" t="n">
        <v>194.63</v>
      </c>
      <c r="R374" t="n">
        <v>26.12</v>
      </c>
      <c r="S374" t="n">
        <v>17.82</v>
      </c>
      <c r="T374" t="n">
        <v>1988.82</v>
      </c>
      <c r="U374" t="n">
        <v>0.68</v>
      </c>
      <c r="V374" t="n">
        <v>0.77</v>
      </c>
      <c r="W374" t="n">
        <v>1.15</v>
      </c>
      <c r="X374" t="n">
        <v>0.12</v>
      </c>
      <c r="Y374" t="n">
        <v>0.5</v>
      </c>
      <c r="Z374" t="n">
        <v>10</v>
      </c>
    </row>
    <row r="375">
      <c r="A375" t="n">
        <v>20</v>
      </c>
      <c r="B375" t="n">
        <v>95</v>
      </c>
      <c r="C375" t="inlineStr">
        <is>
          <t xml:space="preserve">CONCLUIDO	</t>
        </is>
      </c>
      <c r="D375" t="n">
        <v>6.8747</v>
      </c>
      <c r="E375" t="n">
        <v>14.55</v>
      </c>
      <c r="F375" t="n">
        <v>11.82</v>
      </c>
      <c r="G375" t="n">
        <v>101.29</v>
      </c>
      <c r="H375" t="n">
        <v>1.72</v>
      </c>
      <c r="I375" t="n">
        <v>7</v>
      </c>
      <c r="J375" t="n">
        <v>217.14</v>
      </c>
      <c r="K375" t="n">
        <v>53.44</v>
      </c>
      <c r="L375" t="n">
        <v>21</v>
      </c>
      <c r="M375" t="n">
        <v>5</v>
      </c>
      <c r="N375" t="n">
        <v>47.7</v>
      </c>
      <c r="O375" t="n">
        <v>27014.3</v>
      </c>
      <c r="P375" t="n">
        <v>152.38</v>
      </c>
      <c r="Q375" t="n">
        <v>194.63</v>
      </c>
      <c r="R375" t="n">
        <v>26.33</v>
      </c>
      <c r="S375" t="n">
        <v>17.82</v>
      </c>
      <c r="T375" t="n">
        <v>2094.31</v>
      </c>
      <c r="U375" t="n">
        <v>0.68</v>
      </c>
      <c r="V375" t="n">
        <v>0.77</v>
      </c>
      <c r="W375" t="n">
        <v>1.15</v>
      </c>
      <c r="X375" t="n">
        <v>0.13</v>
      </c>
      <c r="Y375" t="n">
        <v>0.5</v>
      </c>
      <c r="Z375" t="n">
        <v>10</v>
      </c>
    </row>
    <row r="376">
      <c r="A376" t="n">
        <v>21</v>
      </c>
      <c r="B376" t="n">
        <v>95</v>
      </c>
      <c r="C376" t="inlineStr">
        <is>
          <t xml:space="preserve">CONCLUIDO	</t>
        </is>
      </c>
      <c r="D376" t="n">
        <v>6.9105</v>
      </c>
      <c r="E376" t="n">
        <v>14.47</v>
      </c>
      <c r="F376" t="n">
        <v>11.78</v>
      </c>
      <c r="G376" t="n">
        <v>117.79</v>
      </c>
      <c r="H376" t="n">
        <v>1.79</v>
      </c>
      <c r="I376" t="n">
        <v>6</v>
      </c>
      <c r="J376" t="n">
        <v>218.78</v>
      </c>
      <c r="K376" t="n">
        <v>53.44</v>
      </c>
      <c r="L376" t="n">
        <v>22</v>
      </c>
      <c r="M376" t="n">
        <v>4</v>
      </c>
      <c r="N376" t="n">
        <v>48.34</v>
      </c>
      <c r="O376" t="n">
        <v>27216.79</v>
      </c>
      <c r="P376" t="n">
        <v>151.11</v>
      </c>
      <c r="Q376" t="n">
        <v>194.64</v>
      </c>
      <c r="R376" t="n">
        <v>25.21</v>
      </c>
      <c r="S376" t="n">
        <v>17.82</v>
      </c>
      <c r="T376" t="n">
        <v>1536.99</v>
      </c>
      <c r="U376" t="n">
        <v>0.71</v>
      </c>
      <c r="V376" t="n">
        <v>0.77</v>
      </c>
      <c r="W376" t="n">
        <v>1.15</v>
      </c>
      <c r="X376" t="n">
        <v>0.09</v>
      </c>
      <c r="Y376" t="n">
        <v>0.5</v>
      </c>
      <c r="Z376" t="n">
        <v>10</v>
      </c>
    </row>
    <row r="377">
      <c r="A377" t="n">
        <v>22</v>
      </c>
      <c r="B377" t="n">
        <v>95</v>
      </c>
      <c r="C377" t="inlineStr">
        <is>
          <t xml:space="preserve">CONCLUIDO	</t>
        </is>
      </c>
      <c r="D377" t="n">
        <v>6.907</v>
      </c>
      <c r="E377" t="n">
        <v>14.48</v>
      </c>
      <c r="F377" t="n">
        <v>11.79</v>
      </c>
      <c r="G377" t="n">
        <v>117.86</v>
      </c>
      <c r="H377" t="n">
        <v>1.85</v>
      </c>
      <c r="I377" t="n">
        <v>6</v>
      </c>
      <c r="J377" t="n">
        <v>220.43</v>
      </c>
      <c r="K377" t="n">
        <v>53.44</v>
      </c>
      <c r="L377" t="n">
        <v>23</v>
      </c>
      <c r="M377" t="n">
        <v>4</v>
      </c>
      <c r="N377" t="n">
        <v>48.99</v>
      </c>
      <c r="O377" t="n">
        <v>27420.16</v>
      </c>
      <c r="P377" t="n">
        <v>151.67</v>
      </c>
      <c r="Q377" t="n">
        <v>194.63</v>
      </c>
      <c r="R377" t="n">
        <v>25.5</v>
      </c>
      <c r="S377" t="n">
        <v>17.82</v>
      </c>
      <c r="T377" t="n">
        <v>1684.44</v>
      </c>
      <c r="U377" t="n">
        <v>0.7</v>
      </c>
      <c r="V377" t="n">
        <v>0.77</v>
      </c>
      <c r="W377" t="n">
        <v>1.15</v>
      </c>
      <c r="X377" t="n">
        <v>0.1</v>
      </c>
      <c r="Y377" t="n">
        <v>0.5</v>
      </c>
      <c r="Z377" t="n">
        <v>10</v>
      </c>
    </row>
    <row r="378">
      <c r="A378" t="n">
        <v>23</v>
      </c>
      <c r="B378" t="n">
        <v>95</v>
      </c>
      <c r="C378" t="inlineStr">
        <is>
          <t xml:space="preserve">CONCLUIDO	</t>
        </is>
      </c>
      <c r="D378" t="n">
        <v>6.9095</v>
      </c>
      <c r="E378" t="n">
        <v>14.47</v>
      </c>
      <c r="F378" t="n">
        <v>11.78</v>
      </c>
      <c r="G378" t="n">
        <v>117.81</v>
      </c>
      <c r="H378" t="n">
        <v>1.92</v>
      </c>
      <c r="I378" t="n">
        <v>6</v>
      </c>
      <c r="J378" t="n">
        <v>222.08</v>
      </c>
      <c r="K378" t="n">
        <v>53.44</v>
      </c>
      <c r="L378" t="n">
        <v>24</v>
      </c>
      <c r="M378" t="n">
        <v>4</v>
      </c>
      <c r="N378" t="n">
        <v>49.65</v>
      </c>
      <c r="O378" t="n">
        <v>27624.44</v>
      </c>
      <c r="P378" t="n">
        <v>151.31</v>
      </c>
      <c r="Q378" t="n">
        <v>194.63</v>
      </c>
      <c r="R378" t="n">
        <v>25.2</v>
      </c>
      <c r="S378" t="n">
        <v>17.82</v>
      </c>
      <c r="T378" t="n">
        <v>1534.91</v>
      </c>
      <c r="U378" t="n">
        <v>0.71</v>
      </c>
      <c r="V378" t="n">
        <v>0.77</v>
      </c>
      <c r="W378" t="n">
        <v>1.15</v>
      </c>
      <c r="X378" t="n">
        <v>0.09</v>
      </c>
      <c r="Y378" t="n">
        <v>0.5</v>
      </c>
      <c r="Z378" t="n">
        <v>10</v>
      </c>
    </row>
    <row r="379">
      <c r="A379" t="n">
        <v>24</v>
      </c>
      <c r="B379" t="n">
        <v>95</v>
      </c>
      <c r="C379" t="inlineStr">
        <is>
          <t xml:space="preserve">CONCLUIDO	</t>
        </is>
      </c>
      <c r="D379" t="n">
        <v>6.9071</v>
      </c>
      <c r="E379" t="n">
        <v>14.48</v>
      </c>
      <c r="F379" t="n">
        <v>11.79</v>
      </c>
      <c r="G379" t="n">
        <v>117.86</v>
      </c>
      <c r="H379" t="n">
        <v>1.99</v>
      </c>
      <c r="I379" t="n">
        <v>6</v>
      </c>
      <c r="J379" t="n">
        <v>223.75</v>
      </c>
      <c r="K379" t="n">
        <v>53.44</v>
      </c>
      <c r="L379" t="n">
        <v>25</v>
      </c>
      <c r="M379" t="n">
        <v>4</v>
      </c>
      <c r="N379" t="n">
        <v>50.31</v>
      </c>
      <c r="O379" t="n">
        <v>27829.77</v>
      </c>
      <c r="P379" t="n">
        <v>150.87</v>
      </c>
      <c r="Q379" t="n">
        <v>194.63</v>
      </c>
      <c r="R379" t="n">
        <v>25.55</v>
      </c>
      <c r="S379" t="n">
        <v>17.82</v>
      </c>
      <c r="T379" t="n">
        <v>1706.04</v>
      </c>
      <c r="U379" t="n">
        <v>0.7</v>
      </c>
      <c r="V379" t="n">
        <v>0.77</v>
      </c>
      <c r="W379" t="n">
        <v>1.14</v>
      </c>
      <c r="X379" t="n">
        <v>0.1</v>
      </c>
      <c r="Y379" t="n">
        <v>0.5</v>
      </c>
      <c r="Z379" t="n">
        <v>10</v>
      </c>
    </row>
    <row r="380">
      <c r="A380" t="n">
        <v>25</v>
      </c>
      <c r="B380" t="n">
        <v>95</v>
      </c>
      <c r="C380" t="inlineStr">
        <is>
          <t xml:space="preserve">CONCLUIDO	</t>
        </is>
      </c>
      <c r="D380" t="n">
        <v>6.9091</v>
      </c>
      <c r="E380" t="n">
        <v>14.47</v>
      </c>
      <c r="F380" t="n">
        <v>11.78</v>
      </c>
      <c r="G380" t="n">
        <v>117.82</v>
      </c>
      <c r="H380" t="n">
        <v>2.05</v>
      </c>
      <c r="I380" t="n">
        <v>6</v>
      </c>
      <c r="J380" t="n">
        <v>225.42</v>
      </c>
      <c r="K380" t="n">
        <v>53.44</v>
      </c>
      <c r="L380" t="n">
        <v>26</v>
      </c>
      <c r="M380" t="n">
        <v>4</v>
      </c>
      <c r="N380" t="n">
        <v>50.98</v>
      </c>
      <c r="O380" t="n">
        <v>28035.92</v>
      </c>
      <c r="P380" t="n">
        <v>150.24</v>
      </c>
      <c r="Q380" t="n">
        <v>194.63</v>
      </c>
      <c r="R380" t="n">
        <v>25.39</v>
      </c>
      <c r="S380" t="n">
        <v>17.82</v>
      </c>
      <c r="T380" t="n">
        <v>1626.52</v>
      </c>
      <c r="U380" t="n">
        <v>0.7</v>
      </c>
      <c r="V380" t="n">
        <v>0.77</v>
      </c>
      <c r="W380" t="n">
        <v>1.14</v>
      </c>
      <c r="X380" t="n">
        <v>0.1</v>
      </c>
      <c r="Y380" t="n">
        <v>0.5</v>
      </c>
      <c r="Z380" t="n">
        <v>10</v>
      </c>
    </row>
    <row r="381">
      <c r="A381" t="n">
        <v>26</v>
      </c>
      <c r="B381" t="n">
        <v>95</v>
      </c>
      <c r="C381" t="inlineStr">
        <is>
          <t xml:space="preserve">CONCLUIDO	</t>
        </is>
      </c>
      <c r="D381" t="n">
        <v>6.9325</v>
      </c>
      <c r="E381" t="n">
        <v>14.42</v>
      </c>
      <c r="F381" t="n">
        <v>11.77</v>
      </c>
      <c r="G381" t="n">
        <v>141.24</v>
      </c>
      <c r="H381" t="n">
        <v>2.11</v>
      </c>
      <c r="I381" t="n">
        <v>5</v>
      </c>
      <c r="J381" t="n">
        <v>227.1</v>
      </c>
      <c r="K381" t="n">
        <v>53.44</v>
      </c>
      <c r="L381" t="n">
        <v>27</v>
      </c>
      <c r="M381" t="n">
        <v>3</v>
      </c>
      <c r="N381" t="n">
        <v>51.66</v>
      </c>
      <c r="O381" t="n">
        <v>28243</v>
      </c>
      <c r="P381" t="n">
        <v>149.27</v>
      </c>
      <c r="Q381" t="n">
        <v>194.63</v>
      </c>
      <c r="R381" t="n">
        <v>24.98</v>
      </c>
      <c r="S381" t="n">
        <v>17.82</v>
      </c>
      <c r="T381" t="n">
        <v>1430.14</v>
      </c>
      <c r="U381" t="n">
        <v>0.71</v>
      </c>
      <c r="V381" t="n">
        <v>0.77</v>
      </c>
      <c r="W381" t="n">
        <v>1.15</v>
      </c>
      <c r="X381" t="n">
        <v>0.08</v>
      </c>
      <c r="Y381" t="n">
        <v>0.5</v>
      </c>
      <c r="Z381" t="n">
        <v>10</v>
      </c>
    </row>
    <row r="382">
      <c r="A382" t="n">
        <v>27</v>
      </c>
      <c r="B382" t="n">
        <v>95</v>
      </c>
      <c r="C382" t="inlineStr">
        <is>
          <t xml:space="preserve">CONCLUIDO	</t>
        </is>
      </c>
      <c r="D382" t="n">
        <v>6.9337</v>
      </c>
      <c r="E382" t="n">
        <v>14.42</v>
      </c>
      <c r="F382" t="n">
        <v>11.77</v>
      </c>
      <c r="G382" t="n">
        <v>141.21</v>
      </c>
      <c r="H382" t="n">
        <v>2.18</v>
      </c>
      <c r="I382" t="n">
        <v>5</v>
      </c>
      <c r="J382" t="n">
        <v>228.79</v>
      </c>
      <c r="K382" t="n">
        <v>53.44</v>
      </c>
      <c r="L382" t="n">
        <v>28</v>
      </c>
      <c r="M382" t="n">
        <v>3</v>
      </c>
      <c r="N382" t="n">
        <v>52.35</v>
      </c>
      <c r="O382" t="n">
        <v>28451.04</v>
      </c>
      <c r="P382" t="n">
        <v>150.13</v>
      </c>
      <c r="Q382" t="n">
        <v>194.63</v>
      </c>
      <c r="R382" t="n">
        <v>24.88</v>
      </c>
      <c r="S382" t="n">
        <v>17.82</v>
      </c>
      <c r="T382" t="n">
        <v>1378.66</v>
      </c>
      <c r="U382" t="n">
        <v>0.72</v>
      </c>
      <c r="V382" t="n">
        <v>0.77</v>
      </c>
      <c r="W382" t="n">
        <v>1.15</v>
      </c>
      <c r="X382" t="n">
        <v>0.08</v>
      </c>
      <c r="Y382" t="n">
        <v>0.5</v>
      </c>
      <c r="Z382" t="n">
        <v>10</v>
      </c>
    </row>
    <row r="383">
      <c r="A383" t="n">
        <v>28</v>
      </c>
      <c r="B383" t="n">
        <v>95</v>
      </c>
      <c r="C383" t="inlineStr">
        <is>
          <t xml:space="preserve">CONCLUIDO	</t>
        </is>
      </c>
      <c r="D383" t="n">
        <v>6.9347</v>
      </c>
      <c r="E383" t="n">
        <v>14.42</v>
      </c>
      <c r="F383" t="n">
        <v>11.77</v>
      </c>
      <c r="G383" t="n">
        <v>141.19</v>
      </c>
      <c r="H383" t="n">
        <v>2.24</v>
      </c>
      <c r="I383" t="n">
        <v>5</v>
      </c>
      <c r="J383" t="n">
        <v>230.48</v>
      </c>
      <c r="K383" t="n">
        <v>53.44</v>
      </c>
      <c r="L383" t="n">
        <v>29</v>
      </c>
      <c r="M383" t="n">
        <v>3</v>
      </c>
      <c r="N383" t="n">
        <v>53.05</v>
      </c>
      <c r="O383" t="n">
        <v>28660.06</v>
      </c>
      <c r="P383" t="n">
        <v>150.13</v>
      </c>
      <c r="Q383" t="n">
        <v>194.63</v>
      </c>
      <c r="R383" t="n">
        <v>24.97</v>
      </c>
      <c r="S383" t="n">
        <v>17.82</v>
      </c>
      <c r="T383" t="n">
        <v>1424.78</v>
      </c>
      <c r="U383" t="n">
        <v>0.71</v>
      </c>
      <c r="V383" t="n">
        <v>0.77</v>
      </c>
      <c r="W383" t="n">
        <v>1.14</v>
      </c>
      <c r="X383" t="n">
        <v>0.08</v>
      </c>
      <c r="Y383" t="n">
        <v>0.5</v>
      </c>
      <c r="Z383" t="n">
        <v>10</v>
      </c>
    </row>
    <row r="384">
      <c r="A384" t="n">
        <v>29</v>
      </c>
      <c r="B384" t="n">
        <v>95</v>
      </c>
      <c r="C384" t="inlineStr">
        <is>
          <t xml:space="preserve">CONCLUIDO	</t>
        </is>
      </c>
      <c r="D384" t="n">
        <v>6.9345</v>
      </c>
      <c r="E384" t="n">
        <v>14.42</v>
      </c>
      <c r="F384" t="n">
        <v>11.77</v>
      </c>
      <c r="G384" t="n">
        <v>141.19</v>
      </c>
      <c r="H384" t="n">
        <v>2.3</v>
      </c>
      <c r="I384" t="n">
        <v>5</v>
      </c>
      <c r="J384" t="n">
        <v>232.18</v>
      </c>
      <c r="K384" t="n">
        <v>53.44</v>
      </c>
      <c r="L384" t="n">
        <v>30</v>
      </c>
      <c r="M384" t="n">
        <v>3</v>
      </c>
      <c r="N384" t="n">
        <v>53.75</v>
      </c>
      <c r="O384" t="n">
        <v>28870.05</v>
      </c>
      <c r="P384" t="n">
        <v>149.97</v>
      </c>
      <c r="Q384" t="n">
        <v>194.63</v>
      </c>
      <c r="R384" t="n">
        <v>24.9</v>
      </c>
      <c r="S384" t="n">
        <v>17.82</v>
      </c>
      <c r="T384" t="n">
        <v>1387.65</v>
      </c>
      <c r="U384" t="n">
        <v>0.72</v>
      </c>
      <c r="V384" t="n">
        <v>0.77</v>
      </c>
      <c r="W384" t="n">
        <v>1.14</v>
      </c>
      <c r="X384" t="n">
        <v>0.08</v>
      </c>
      <c r="Y384" t="n">
        <v>0.5</v>
      </c>
      <c r="Z384" t="n">
        <v>10</v>
      </c>
    </row>
    <row r="385">
      <c r="A385" t="n">
        <v>30</v>
      </c>
      <c r="B385" t="n">
        <v>95</v>
      </c>
      <c r="C385" t="inlineStr">
        <is>
          <t xml:space="preserve">CONCLUIDO	</t>
        </is>
      </c>
      <c r="D385" t="n">
        <v>6.9374</v>
      </c>
      <c r="E385" t="n">
        <v>14.41</v>
      </c>
      <c r="F385" t="n">
        <v>11.76</v>
      </c>
      <c r="G385" t="n">
        <v>141.12</v>
      </c>
      <c r="H385" t="n">
        <v>2.36</v>
      </c>
      <c r="I385" t="n">
        <v>5</v>
      </c>
      <c r="J385" t="n">
        <v>233.89</v>
      </c>
      <c r="K385" t="n">
        <v>53.44</v>
      </c>
      <c r="L385" t="n">
        <v>31</v>
      </c>
      <c r="M385" t="n">
        <v>3</v>
      </c>
      <c r="N385" t="n">
        <v>54.46</v>
      </c>
      <c r="O385" t="n">
        <v>29081.05</v>
      </c>
      <c r="P385" t="n">
        <v>149.21</v>
      </c>
      <c r="Q385" t="n">
        <v>194.63</v>
      </c>
      <c r="R385" t="n">
        <v>24.7</v>
      </c>
      <c r="S385" t="n">
        <v>17.82</v>
      </c>
      <c r="T385" t="n">
        <v>1285.79</v>
      </c>
      <c r="U385" t="n">
        <v>0.72</v>
      </c>
      <c r="V385" t="n">
        <v>0.77</v>
      </c>
      <c r="W385" t="n">
        <v>1.14</v>
      </c>
      <c r="X385" t="n">
        <v>0.07000000000000001</v>
      </c>
      <c r="Y385" t="n">
        <v>0.5</v>
      </c>
      <c r="Z385" t="n">
        <v>10</v>
      </c>
    </row>
    <row r="386">
      <c r="A386" t="n">
        <v>31</v>
      </c>
      <c r="B386" t="n">
        <v>95</v>
      </c>
      <c r="C386" t="inlineStr">
        <is>
          <t xml:space="preserve">CONCLUIDO	</t>
        </is>
      </c>
      <c r="D386" t="n">
        <v>6.9368</v>
      </c>
      <c r="E386" t="n">
        <v>14.42</v>
      </c>
      <c r="F386" t="n">
        <v>11.76</v>
      </c>
      <c r="G386" t="n">
        <v>141.13</v>
      </c>
      <c r="H386" t="n">
        <v>2.41</v>
      </c>
      <c r="I386" t="n">
        <v>5</v>
      </c>
      <c r="J386" t="n">
        <v>235.61</v>
      </c>
      <c r="K386" t="n">
        <v>53.44</v>
      </c>
      <c r="L386" t="n">
        <v>32</v>
      </c>
      <c r="M386" t="n">
        <v>3</v>
      </c>
      <c r="N386" t="n">
        <v>55.18</v>
      </c>
      <c r="O386" t="n">
        <v>29293.06</v>
      </c>
      <c r="P386" t="n">
        <v>147.92</v>
      </c>
      <c r="Q386" t="n">
        <v>194.63</v>
      </c>
      <c r="R386" t="n">
        <v>24.69</v>
      </c>
      <c r="S386" t="n">
        <v>17.82</v>
      </c>
      <c r="T386" t="n">
        <v>1284.62</v>
      </c>
      <c r="U386" t="n">
        <v>0.72</v>
      </c>
      <c r="V386" t="n">
        <v>0.77</v>
      </c>
      <c r="W386" t="n">
        <v>1.14</v>
      </c>
      <c r="X386" t="n">
        <v>0.07000000000000001</v>
      </c>
      <c r="Y386" t="n">
        <v>0.5</v>
      </c>
      <c r="Z386" t="n">
        <v>10</v>
      </c>
    </row>
    <row r="387">
      <c r="A387" t="n">
        <v>32</v>
      </c>
      <c r="B387" t="n">
        <v>95</v>
      </c>
      <c r="C387" t="inlineStr">
        <is>
          <t xml:space="preserve">CONCLUIDO	</t>
        </is>
      </c>
      <c r="D387" t="n">
        <v>6.9364</v>
      </c>
      <c r="E387" t="n">
        <v>14.42</v>
      </c>
      <c r="F387" t="n">
        <v>11.76</v>
      </c>
      <c r="G387" t="n">
        <v>141.14</v>
      </c>
      <c r="H387" t="n">
        <v>2.47</v>
      </c>
      <c r="I387" t="n">
        <v>5</v>
      </c>
      <c r="J387" t="n">
        <v>237.34</v>
      </c>
      <c r="K387" t="n">
        <v>53.44</v>
      </c>
      <c r="L387" t="n">
        <v>33</v>
      </c>
      <c r="M387" t="n">
        <v>3</v>
      </c>
      <c r="N387" t="n">
        <v>55.91</v>
      </c>
      <c r="O387" t="n">
        <v>29506.09</v>
      </c>
      <c r="P387" t="n">
        <v>147.2</v>
      </c>
      <c r="Q387" t="n">
        <v>194.63</v>
      </c>
      <c r="R387" t="n">
        <v>24.77</v>
      </c>
      <c r="S387" t="n">
        <v>17.82</v>
      </c>
      <c r="T387" t="n">
        <v>1324.7</v>
      </c>
      <c r="U387" t="n">
        <v>0.72</v>
      </c>
      <c r="V387" t="n">
        <v>0.77</v>
      </c>
      <c r="W387" t="n">
        <v>1.14</v>
      </c>
      <c r="X387" t="n">
        <v>0.08</v>
      </c>
      <c r="Y387" t="n">
        <v>0.5</v>
      </c>
      <c r="Z387" t="n">
        <v>10</v>
      </c>
    </row>
    <row r="388">
      <c r="A388" t="n">
        <v>33</v>
      </c>
      <c r="B388" t="n">
        <v>95</v>
      </c>
      <c r="C388" t="inlineStr">
        <is>
          <t xml:space="preserve">CONCLUIDO	</t>
        </is>
      </c>
      <c r="D388" t="n">
        <v>6.9331</v>
      </c>
      <c r="E388" t="n">
        <v>14.42</v>
      </c>
      <c r="F388" t="n">
        <v>11.77</v>
      </c>
      <c r="G388" t="n">
        <v>141.23</v>
      </c>
      <c r="H388" t="n">
        <v>2.53</v>
      </c>
      <c r="I388" t="n">
        <v>5</v>
      </c>
      <c r="J388" t="n">
        <v>239.08</v>
      </c>
      <c r="K388" t="n">
        <v>53.44</v>
      </c>
      <c r="L388" t="n">
        <v>34</v>
      </c>
      <c r="M388" t="n">
        <v>3</v>
      </c>
      <c r="N388" t="n">
        <v>56.64</v>
      </c>
      <c r="O388" t="n">
        <v>29720.17</v>
      </c>
      <c r="P388" t="n">
        <v>146.4</v>
      </c>
      <c r="Q388" t="n">
        <v>194.63</v>
      </c>
      <c r="R388" t="n">
        <v>24.88</v>
      </c>
      <c r="S388" t="n">
        <v>17.82</v>
      </c>
      <c r="T388" t="n">
        <v>1378.09</v>
      </c>
      <c r="U388" t="n">
        <v>0.72</v>
      </c>
      <c r="V388" t="n">
        <v>0.77</v>
      </c>
      <c r="W388" t="n">
        <v>1.15</v>
      </c>
      <c r="X388" t="n">
        <v>0.08</v>
      </c>
      <c r="Y388" t="n">
        <v>0.5</v>
      </c>
      <c r="Z388" t="n">
        <v>10</v>
      </c>
    </row>
    <row r="389">
      <c r="A389" t="n">
        <v>34</v>
      </c>
      <c r="B389" t="n">
        <v>95</v>
      </c>
      <c r="C389" t="inlineStr">
        <is>
          <t xml:space="preserve">CONCLUIDO	</t>
        </is>
      </c>
      <c r="D389" t="n">
        <v>6.9647</v>
      </c>
      <c r="E389" t="n">
        <v>14.36</v>
      </c>
      <c r="F389" t="n">
        <v>11.74</v>
      </c>
      <c r="G389" t="n">
        <v>176.11</v>
      </c>
      <c r="H389" t="n">
        <v>2.58</v>
      </c>
      <c r="I389" t="n">
        <v>4</v>
      </c>
      <c r="J389" t="n">
        <v>240.82</v>
      </c>
      <c r="K389" t="n">
        <v>53.44</v>
      </c>
      <c r="L389" t="n">
        <v>35</v>
      </c>
      <c r="M389" t="n">
        <v>2</v>
      </c>
      <c r="N389" t="n">
        <v>57.39</v>
      </c>
      <c r="O389" t="n">
        <v>29935.43</v>
      </c>
      <c r="P389" t="n">
        <v>145.17</v>
      </c>
      <c r="Q389" t="n">
        <v>194.63</v>
      </c>
      <c r="R389" t="n">
        <v>24.06</v>
      </c>
      <c r="S389" t="n">
        <v>17.82</v>
      </c>
      <c r="T389" t="n">
        <v>971.9299999999999</v>
      </c>
      <c r="U389" t="n">
        <v>0.74</v>
      </c>
      <c r="V389" t="n">
        <v>0.77</v>
      </c>
      <c r="W389" t="n">
        <v>1.14</v>
      </c>
      <c r="X389" t="n">
        <v>0.05</v>
      </c>
      <c r="Y389" t="n">
        <v>0.5</v>
      </c>
      <c r="Z389" t="n">
        <v>10</v>
      </c>
    </row>
    <row r="390">
      <c r="A390" t="n">
        <v>35</v>
      </c>
      <c r="B390" t="n">
        <v>95</v>
      </c>
      <c r="C390" t="inlineStr">
        <is>
          <t xml:space="preserve">CONCLUIDO	</t>
        </is>
      </c>
      <c r="D390" t="n">
        <v>6.9627</v>
      </c>
      <c r="E390" t="n">
        <v>14.36</v>
      </c>
      <c r="F390" t="n">
        <v>11.74</v>
      </c>
      <c r="G390" t="n">
        <v>176.17</v>
      </c>
      <c r="H390" t="n">
        <v>2.64</v>
      </c>
      <c r="I390" t="n">
        <v>4</v>
      </c>
      <c r="J390" t="n">
        <v>242.57</v>
      </c>
      <c r="K390" t="n">
        <v>53.44</v>
      </c>
      <c r="L390" t="n">
        <v>36</v>
      </c>
      <c r="M390" t="n">
        <v>2</v>
      </c>
      <c r="N390" t="n">
        <v>58.14</v>
      </c>
      <c r="O390" t="n">
        <v>30151.65</v>
      </c>
      <c r="P390" t="n">
        <v>146.06</v>
      </c>
      <c r="Q390" t="n">
        <v>194.63</v>
      </c>
      <c r="R390" t="n">
        <v>24.21</v>
      </c>
      <c r="S390" t="n">
        <v>17.82</v>
      </c>
      <c r="T390" t="n">
        <v>1045.64</v>
      </c>
      <c r="U390" t="n">
        <v>0.74</v>
      </c>
      <c r="V390" t="n">
        <v>0.77</v>
      </c>
      <c r="W390" t="n">
        <v>1.14</v>
      </c>
      <c r="X390" t="n">
        <v>0.06</v>
      </c>
      <c r="Y390" t="n">
        <v>0.5</v>
      </c>
      <c r="Z390" t="n">
        <v>10</v>
      </c>
    </row>
    <row r="391">
      <c r="A391" t="n">
        <v>36</v>
      </c>
      <c r="B391" t="n">
        <v>95</v>
      </c>
      <c r="C391" t="inlineStr">
        <is>
          <t xml:space="preserve">CONCLUIDO	</t>
        </is>
      </c>
      <c r="D391" t="n">
        <v>6.9639</v>
      </c>
      <c r="E391" t="n">
        <v>14.36</v>
      </c>
      <c r="F391" t="n">
        <v>11.74</v>
      </c>
      <c r="G391" t="n">
        <v>176.13</v>
      </c>
      <c r="H391" t="n">
        <v>2.69</v>
      </c>
      <c r="I391" t="n">
        <v>4</v>
      </c>
      <c r="J391" t="n">
        <v>244.34</v>
      </c>
      <c r="K391" t="n">
        <v>53.44</v>
      </c>
      <c r="L391" t="n">
        <v>37</v>
      </c>
      <c r="M391" t="n">
        <v>2</v>
      </c>
      <c r="N391" t="n">
        <v>58.9</v>
      </c>
      <c r="O391" t="n">
        <v>30368.96</v>
      </c>
      <c r="P391" t="n">
        <v>146.81</v>
      </c>
      <c r="Q391" t="n">
        <v>194.63</v>
      </c>
      <c r="R391" t="n">
        <v>24.17</v>
      </c>
      <c r="S391" t="n">
        <v>17.82</v>
      </c>
      <c r="T391" t="n">
        <v>1025.82</v>
      </c>
      <c r="U391" t="n">
        <v>0.74</v>
      </c>
      <c r="V391" t="n">
        <v>0.77</v>
      </c>
      <c r="W391" t="n">
        <v>1.14</v>
      </c>
      <c r="X391" t="n">
        <v>0.06</v>
      </c>
      <c r="Y391" t="n">
        <v>0.5</v>
      </c>
      <c r="Z391" t="n">
        <v>10</v>
      </c>
    </row>
    <row r="392">
      <c r="A392" t="n">
        <v>37</v>
      </c>
      <c r="B392" t="n">
        <v>95</v>
      </c>
      <c r="C392" t="inlineStr">
        <is>
          <t xml:space="preserve">CONCLUIDO	</t>
        </is>
      </c>
      <c r="D392" t="n">
        <v>6.9651</v>
      </c>
      <c r="E392" t="n">
        <v>14.36</v>
      </c>
      <c r="F392" t="n">
        <v>11.74</v>
      </c>
      <c r="G392" t="n">
        <v>176.1</v>
      </c>
      <c r="H392" t="n">
        <v>2.75</v>
      </c>
      <c r="I392" t="n">
        <v>4</v>
      </c>
      <c r="J392" t="n">
        <v>246.11</v>
      </c>
      <c r="K392" t="n">
        <v>53.44</v>
      </c>
      <c r="L392" t="n">
        <v>38</v>
      </c>
      <c r="M392" t="n">
        <v>2</v>
      </c>
      <c r="N392" t="n">
        <v>59.67</v>
      </c>
      <c r="O392" t="n">
        <v>30587.38</v>
      </c>
      <c r="P392" t="n">
        <v>147.11</v>
      </c>
      <c r="Q392" t="n">
        <v>194.63</v>
      </c>
      <c r="R392" t="n">
        <v>24.04</v>
      </c>
      <c r="S392" t="n">
        <v>17.82</v>
      </c>
      <c r="T392" t="n">
        <v>964.9400000000001</v>
      </c>
      <c r="U392" t="n">
        <v>0.74</v>
      </c>
      <c r="V392" t="n">
        <v>0.77</v>
      </c>
      <c r="W392" t="n">
        <v>1.14</v>
      </c>
      <c r="X392" t="n">
        <v>0.05</v>
      </c>
      <c r="Y392" t="n">
        <v>0.5</v>
      </c>
      <c r="Z392" t="n">
        <v>10</v>
      </c>
    </row>
    <row r="393">
      <c r="A393" t="n">
        <v>38</v>
      </c>
      <c r="B393" t="n">
        <v>95</v>
      </c>
      <c r="C393" t="inlineStr">
        <is>
          <t xml:space="preserve">CONCLUIDO	</t>
        </is>
      </c>
      <c r="D393" t="n">
        <v>6.9607</v>
      </c>
      <c r="E393" t="n">
        <v>14.37</v>
      </c>
      <c r="F393" t="n">
        <v>11.75</v>
      </c>
      <c r="G393" t="n">
        <v>176.23</v>
      </c>
      <c r="H393" t="n">
        <v>2.8</v>
      </c>
      <c r="I393" t="n">
        <v>4</v>
      </c>
      <c r="J393" t="n">
        <v>247.89</v>
      </c>
      <c r="K393" t="n">
        <v>53.44</v>
      </c>
      <c r="L393" t="n">
        <v>39</v>
      </c>
      <c r="M393" t="n">
        <v>2</v>
      </c>
      <c r="N393" t="n">
        <v>60.45</v>
      </c>
      <c r="O393" t="n">
        <v>30806.92</v>
      </c>
      <c r="P393" t="n">
        <v>147.47</v>
      </c>
      <c r="Q393" t="n">
        <v>194.63</v>
      </c>
      <c r="R393" t="n">
        <v>24.32</v>
      </c>
      <c r="S393" t="n">
        <v>17.82</v>
      </c>
      <c r="T393" t="n">
        <v>1105.38</v>
      </c>
      <c r="U393" t="n">
        <v>0.73</v>
      </c>
      <c r="V393" t="n">
        <v>0.77</v>
      </c>
      <c r="W393" t="n">
        <v>1.14</v>
      </c>
      <c r="X393" t="n">
        <v>0.06</v>
      </c>
      <c r="Y393" t="n">
        <v>0.5</v>
      </c>
      <c r="Z393" t="n">
        <v>10</v>
      </c>
    </row>
    <row r="394">
      <c r="A394" t="n">
        <v>39</v>
      </c>
      <c r="B394" t="n">
        <v>95</v>
      </c>
      <c r="C394" t="inlineStr">
        <is>
          <t xml:space="preserve">CONCLUIDO	</t>
        </is>
      </c>
      <c r="D394" t="n">
        <v>6.9642</v>
      </c>
      <c r="E394" t="n">
        <v>14.36</v>
      </c>
      <c r="F394" t="n">
        <v>11.74</v>
      </c>
      <c r="G394" t="n">
        <v>176.12</v>
      </c>
      <c r="H394" t="n">
        <v>2.85</v>
      </c>
      <c r="I394" t="n">
        <v>4</v>
      </c>
      <c r="J394" t="n">
        <v>249.68</v>
      </c>
      <c r="K394" t="n">
        <v>53.44</v>
      </c>
      <c r="L394" t="n">
        <v>40</v>
      </c>
      <c r="M394" t="n">
        <v>2</v>
      </c>
      <c r="N394" t="n">
        <v>61.24</v>
      </c>
      <c r="O394" t="n">
        <v>31027.6</v>
      </c>
      <c r="P394" t="n">
        <v>147.3</v>
      </c>
      <c r="Q394" t="n">
        <v>194.63</v>
      </c>
      <c r="R394" t="n">
        <v>24.17</v>
      </c>
      <c r="S394" t="n">
        <v>17.82</v>
      </c>
      <c r="T394" t="n">
        <v>1025.82</v>
      </c>
      <c r="U394" t="n">
        <v>0.74</v>
      </c>
      <c r="V394" t="n">
        <v>0.77</v>
      </c>
      <c r="W394" t="n">
        <v>1.14</v>
      </c>
      <c r="X394" t="n">
        <v>0.06</v>
      </c>
      <c r="Y394" t="n">
        <v>0.5</v>
      </c>
      <c r="Z394" t="n">
        <v>10</v>
      </c>
    </row>
    <row r="395">
      <c r="A395" t="n">
        <v>0</v>
      </c>
      <c r="B395" t="n">
        <v>55</v>
      </c>
      <c r="C395" t="inlineStr">
        <is>
          <t xml:space="preserve">CONCLUIDO	</t>
        </is>
      </c>
      <c r="D395" t="n">
        <v>5.5149</v>
      </c>
      <c r="E395" t="n">
        <v>18.13</v>
      </c>
      <c r="F395" t="n">
        <v>13.68</v>
      </c>
      <c r="G395" t="n">
        <v>8.289999999999999</v>
      </c>
      <c r="H395" t="n">
        <v>0.15</v>
      </c>
      <c r="I395" t="n">
        <v>99</v>
      </c>
      <c r="J395" t="n">
        <v>116.05</v>
      </c>
      <c r="K395" t="n">
        <v>43.4</v>
      </c>
      <c r="L395" t="n">
        <v>1</v>
      </c>
      <c r="M395" t="n">
        <v>97</v>
      </c>
      <c r="N395" t="n">
        <v>16.65</v>
      </c>
      <c r="O395" t="n">
        <v>14546.17</v>
      </c>
      <c r="P395" t="n">
        <v>136.2</v>
      </c>
      <c r="Q395" t="n">
        <v>194.65</v>
      </c>
      <c r="R395" t="n">
        <v>84.53</v>
      </c>
      <c r="S395" t="n">
        <v>17.82</v>
      </c>
      <c r="T395" t="n">
        <v>30734.09</v>
      </c>
      <c r="U395" t="n">
        <v>0.21</v>
      </c>
      <c r="V395" t="n">
        <v>0.66</v>
      </c>
      <c r="W395" t="n">
        <v>1.3</v>
      </c>
      <c r="X395" t="n">
        <v>2</v>
      </c>
      <c r="Y395" t="n">
        <v>0.5</v>
      </c>
      <c r="Z395" t="n">
        <v>10</v>
      </c>
    </row>
    <row r="396">
      <c r="A396" t="n">
        <v>1</v>
      </c>
      <c r="B396" t="n">
        <v>55</v>
      </c>
      <c r="C396" t="inlineStr">
        <is>
          <t xml:space="preserve">CONCLUIDO	</t>
        </is>
      </c>
      <c r="D396" t="n">
        <v>6.3401</v>
      </c>
      <c r="E396" t="n">
        <v>15.77</v>
      </c>
      <c r="F396" t="n">
        <v>12.59</v>
      </c>
      <c r="G396" t="n">
        <v>16.42</v>
      </c>
      <c r="H396" t="n">
        <v>0.3</v>
      </c>
      <c r="I396" t="n">
        <v>46</v>
      </c>
      <c r="J396" t="n">
        <v>117.34</v>
      </c>
      <c r="K396" t="n">
        <v>43.4</v>
      </c>
      <c r="L396" t="n">
        <v>2</v>
      </c>
      <c r="M396" t="n">
        <v>44</v>
      </c>
      <c r="N396" t="n">
        <v>16.94</v>
      </c>
      <c r="O396" t="n">
        <v>14705.49</v>
      </c>
      <c r="P396" t="n">
        <v>124.23</v>
      </c>
      <c r="Q396" t="n">
        <v>194.65</v>
      </c>
      <c r="R396" t="n">
        <v>50.57</v>
      </c>
      <c r="S396" t="n">
        <v>17.82</v>
      </c>
      <c r="T396" t="n">
        <v>14015.75</v>
      </c>
      <c r="U396" t="n">
        <v>0.35</v>
      </c>
      <c r="V396" t="n">
        <v>0.72</v>
      </c>
      <c r="W396" t="n">
        <v>1.21</v>
      </c>
      <c r="X396" t="n">
        <v>0.9</v>
      </c>
      <c r="Y396" t="n">
        <v>0.5</v>
      </c>
      <c r="Z396" t="n">
        <v>10</v>
      </c>
    </row>
    <row r="397">
      <c r="A397" t="n">
        <v>2</v>
      </c>
      <c r="B397" t="n">
        <v>55</v>
      </c>
      <c r="C397" t="inlineStr">
        <is>
          <t xml:space="preserve">CONCLUIDO	</t>
        </is>
      </c>
      <c r="D397" t="n">
        <v>6.6383</v>
      </c>
      <c r="E397" t="n">
        <v>15.06</v>
      </c>
      <c r="F397" t="n">
        <v>12.26</v>
      </c>
      <c r="G397" t="n">
        <v>24.53</v>
      </c>
      <c r="H397" t="n">
        <v>0.45</v>
      </c>
      <c r="I397" t="n">
        <v>30</v>
      </c>
      <c r="J397" t="n">
        <v>118.63</v>
      </c>
      <c r="K397" t="n">
        <v>43.4</v>
      </c>
      <c r="L397" t="n">
        <v>3</v>
      </c>
      <c r="M397" t="n">
        <v>28</v>
      </c>
      <c r="N397" t="n">
        <v>17.23</v>
      </c>
      <c r="O397" t="n">
        <v>14865.24</v>
      </c>
      <c r="P397" t="n">
        <v>120.14</v>
      </c>
      <c r="Q397" t="n">
        <v>194.65</v>
      </c>
      <c r="R397" t="n">
        <v>40.31</v>
      </c>
      <c r="S397" t="n">
        <v>17.82</v>
      </c>
      <c r="T397" t="n">
        <v>8966.85</v>
      </c>
      <c r="U397" t="n">
        <v>0.44</v>
      </c>
      <c r="V397" t="n">
        <v>0.74</v>
      </c>
      <c r="W397" t="n">
        <v>1.19</v>
      </c>
      <c r="X397" t="n">
        <v>0.58</v>
      </c>
      <c r="Y397" t="n">
        <v>0.5</v>
      </c>
      <c r="Z397" t="n">
        <v>10</v>
      </c>
    </row>
    <row r="398">
      <c r="A398" t="n">
        <v>3</v>
      </c>
      <c r="B398" t="n">
        <v>55</v>
      </c>
      <c r="C398" t="inlineStr">
        <is>
          <t xml:space="preserve">CONCLUIDO	</t>
        </is>
      </c>
      <c r="D398" t="n">
        <v>6.796</v>
      </c>
      <c r="E398" t="n">
        <v>14.71</v>
      </c>
      <c r="F398" t="n">
        <v>12.1</v>
      </c>
      <c r="G398" t="n">
        <v>33.01</v>
      </c>
      <c r="H398" t="n">
        <v>0.59</v>
      </c>
      <c r="I398" t="n">
        <v>22</v>
      </c>
      <c r="J398" t="n">
        <v>119.93</v>
      </c>
      <c r="K398" t="n">
        <v>43.4</v>
      </c>
      <c r="L398" t="n">
        <v>4</v>
      </c>
      <c r="M398" t="n">
        <v>20</v>
      </c>
      <c r="N398" t="n">
        <v>17.53</v>
      </c>
      <c r="O398" t="n">
        <v>15025.44</v>
      </c>
      <c r="P398" t="n">
        <v>117.41</v>
      </c>
      <c r="Q398" t="n">
        <v>194.63</v>
      </c>
      <c r="R398" t="n">
        <v>35.43</v>
      </c>
      <c r="S398" t="n">
        <v>17.82</v>
      </c>
      <c r="T398" t="n">
        <v>6569.93</v>
      </c>
      <c r="U398" t="n">
        <v>0.5</v>
      </c>
      <c r="V398" t="n">
        <v>0.75</v>
      </c>
      <c r="W398" t="n">
        <v>1.17</v>
      </c>
      <c r="X398" t="n">
        <v>0.42</v>
      </c>
      <c r="Y398" t="n">
        <v>0.5</v>
      </c>
      <c r="Z398" t="n">
        <v>10</v>
      </c>
    </row>
    <row r="399">
      <c r="A399" t="n">
        <v>4</v>
      </c>
      <c r="B399" t="n">
        <v>55</v>
      </c>
      <c r="C399" t="inlineStr">
        <is>
          <t xml:space="preserve">CONCLUIDO	</t>
        </is>
      </c>
      <c r="D399" t="n">
        <v>6.8853</v>
      </c>
      <c r="E399" t="n">
        <v>14.52</v>
      </c>
      <c r="F399" t="n">
        <v>12.01</v>
      </c>
      <c r="G399" t="n">
        <v>40.03</v>
      </c>
      <c r="H399" t="n">
        <v>0.73</v>
      </c>
      <c r="I399" t="n">
        <v>18</v>
      </c>
      <c r="J399" t="n">
        <v>121.23</v>
      </c>
      <c r="K399" t="n">
        <v>43.4</v>
      </c>
      <c r="L399" t="n">
        <v>5</v>
      </c>
      <c r="M399" t="n">
        <v>16</v>
      </c>
      <c r="N399" t="n">
        <v>17.83</v>
      </c>
      <c r="O399" t="n">
        <v>15186.08</v>
      </c>
      <c r="P399" t="n">
        <v>115.62</v>
      </c>
      <c r="Q399" t="n">
        <v>194.63</v>
      </c>
      <c r="R399" t="n">
        <v>32.4</v>
      </c>
      <c r="S399" t="n">
        <v>17.82</v>
      </c>
      <c r="T399" t="n">
        <v>5074.35</v>
      </c>
      <c r="U399" t="n">
        <v>0.55</v>
      </c>
      <c r="V399" t="n">
        <v>0.76</v>
      </c>
      <c r="W399" t="n">
        <v>1.16</v>
      </c>
      <c r="X399" t="n">
        <v>0.32</v>
      </c>
      <c r="Y399" t="n">
        <v>0.5</v>
      </c>
      <c r="Z399" t="n">
        <v>10</v>
      </c>
    </row>
    <row r="400">
      <c r="A400" t="n">
        <v>5</v>
      </c>
      <c r="B400" t="n">
        <v>55</v>
      </c>
      <c r="C400" t="inlineStr">
        <is>
          <t xml:space="preserve">CONCLUIDO	</t>
        </is>
      </c>
      <c r="D400" t="n">
        <v>6.9439</v>
      </c>
      <c r="E400" t="n">
        <v>14.4</v>
      </c>
      <c r="F400" t="n">
        <v>11.96</v>
      </c>
      <c r="G400" t="n">
        <v>47.83</v>
      </c>
      <c r="H400" t="n">
        <v>0.86</v>
      </c>
      <c r="I400" t="n">
        <v>15</v>
      </c>
      <c r="J400" t="n">
        <v>122.54</v>
      </c>
      <c r="K400" t="n">
        <v>43.4</v>
      </c>
      <c r="L400" t="n">
        <v>6</v>
      </c>
      <c r="M400" t="n">
        <v>13</v>
      </c>
      <c r="N400" t="n">
        <v>18.14</v>
      </c>
      <c r="O400" t="n">
        <v>15347.16</v>
      </c>
      <c r="P400" t="n">
        <v>114.16</v>
      </c>
      <c r="Q400" t="n">
        <v>194.63</v>
      </c>
      <c r="R400" t="n">
        <v>30.84</v>
      </c>
      <c r="S400" t="n">
        <v>17.82</v>
      </c>
      <c r="T400" t="n">
        <v>4306.1</v>
      </c>
      <c r="U400" t="n">
        <v>0.58</v>
      </c>
      <c r="V400" t="n">
        <v>0.76</v>
      </c>
      <c r="W400" t="n">
        <v>1.16</v>
      </c>
      <c r="X400" t="n">
        <v>0.27</v>
      </c>
      <c r="Y400" t="n">
        <v>0.5</v>
      </c>
      <c r="Z400" t="n">
        <v>10</v>
      </c>
    </row>
    <row r="401">
      <c r="A401" t="n">
        <v>6</v>
      </c>
      <c r="B401" t="n">
        <v>55</v>
      </c>
      <c r="C401" t="inlineStr">
        <is>
          <t xml:space="preserve">CONCLUIDO	</t>
        </is>
      </c>
      <c r="D401" t="n">
        <v>6.9869</v>
      </c>
      <c r="E401" t="n">
        <v>14.31</v>
      </c>
      <c r="F401" t="n">
        <v>11.92</v>
      </c>
      <c r="G401" t="n">
        <v>55.01</v>
      </c>
      <c r="H401" t="n">
        <v>1</v>
      </c>
      <c r="I401" t="n">
        <v>13</v>
      </c>
      <c r="J401" t="n">
        <v>123.85</v>
      </c>
      <c r="K401" t="n">
        <v>43.4</v>
      </c>
      <c r="L401" t="n">
        <v>7</v>
      </c>
      <c r="M401" t="n">
        <v>11</v>
      </c>
      <c r="N401" t="n">
        <v>18.45</v>
      </c>
      <c r="O401" t="n">
        <v>15508.69</v>
      </c>
      <c r="P401" t="n">
        <v>112.82</v>
      </c>
      <c r="Q401" t="n">
        <v>194.63</v>
      </c>
      <c r="R401" t="n">
        <v>29.61</v>
      </c>
      <c r="S401" t="n">
        <v>17.82</v>
      </c>
      <c r="T401" t="n">
        <v>3703.97</v>
      </c>
      <c r="U401" t="n">
        <v>0.6</v>
      </c>
      <c r="V401" t="n">
        <v>0.76</v>
      </c>
      <c r="W401" t="n">
        <v>1.16</v>
      </c>
      <c r="X401" t="n">
        <v>0.23</v>
      </c>
      <c r="Y401" t="n">
        <v>0.5</v>
      </c>
      <c r="Z401" t="n">
        <v>10</v>
      </c>
    </row>
    <row r="402">
      <c r="A402" t="n">
        <v>7</v>
      </c>
      <c r="B402" t="n">
        <v>55</v>
      </c>
      <c r="C402" t="inlineStr">
        <is>
          <t xml:space="preserve">CONCLUIDO	</t>
        </is>
      </c>
      <c r="D402" t="n">
        <v>7.0323</v>
      </c>
      <c r="E402" t="n">
        <v>14.22</v>
      </c>
      <c r="F402" t="n">
        <v>11.87</v>
      </c>
      <c r="G402" t="n">
        <v>64.76000000000001</v>
      </c>
      <c r="H402" t="n">
        <v>1.13</v>
      </c>
      <c r="I402" t="n">
        <v>11</v>
      </c>
      <c r="J402" t="n">
        <v>125.16</v>
      </c>
      <c r="K402" t="n">
        <v>43.4</v>
      </c>
      <c r="L402" t="n">
        <v>8</v>
      </c>
      <c r="M402" t="n">
        <v>9</v>
      </c>
      <c r="N402" t="n">
        <v>18.76</v>
      </c>
      <c r="O402" t="n">
        <v>15670.68</v>
      </c>
      <c r="P402" t="n">
        <v>110.85</v>
      </c>
      <c r="Q402" t="n">
        <v>194.63</v>
      </c>
      <c r="R402" t="n">
        <v>28.24</v>
      </c>
      <c r="S402" t="n">
        <v>17.82</v>
      </c>
      <c r="T402" t="n">
        <v>3029.97</v>
      </c>
      <c r="U402" t="n">
        <v>0.63</v>
      </c>
      <c r="V402" t="n">
        <v>0.76</v>
      </c>
      <c r="W402" t="n">
        <v>1.15</v>
      </c>
      <c r="X402" t="n">
        <v>0.19</v>
      </c>
      <c r="Y402" t="n">
        <v>0.5</v>
      </c>
      <c r="Z402" t="n">
        <v>10</v>
      </c>
    </row>
    <row r="403">
      <c r="A403" t="n">
        <v>8</v>
      </c>
      <c r="B403" t="n">
        <v>55</v>
      </c>
      <c r="C403" t="inlineStr">
        <is>
          <t xml:space="preserve">CONCLUIDO	</t>
        </is>
      </c>
      <c r="D403" t="n">
        <v>7.0475</v>
      </c>
      <c r="E403" t="n">
        <v>14.19</v>
      </c>
      <c r="F403" t="n">
        <v>11.87</v>
      </c>
      <c r="G403" t="n">
        <v>71.2</v>
      </c>
      <c r="H403" t="n">
        <v>1.26</v>
      </c>
      <c r="I403" t="n">
        <v>10</v>
      </c>
      <c r="J403" t="n">
        <v>126.48</v>
      </c>
      <c r="K403" t="n">
        <v>43.4</v>
      </c>
      <c r="L403" t="n">
        <v>9</v>
      </c>
      <c r="M403" t="n">
        <v>8</v>
      </c>
      <c r="N403" t="n">
        <v>19.08</v>
      </c>
      <c r="O403" t="n">
        <v>15833.12</v>
      </c>
      <c r="P403" t="n">
        <v>109.71</v>
      </c>
      <c r="Q403" t="n">
        <v>194.63</v>
      </c>
      <c r="R403" t="n">
        <v>28.05</v>
      </c>
      <c r="S403" t="n">
        <v>17.82</v>
      </c>
      <c r="T403" t="n">
        <v>2935.84</v>
      </c>
      <c r="U403" t="n">
        <v>0.64</v>
      </c>
      <c r="V403" t="n">
        <v>0.77</v>
      </c>
      <c r="W403" t="n">
        <v>1.15</v>
      </c>
      <c r="X403" t="n">
        <v>0.18</v>
      </c>
      <c r="Y403" t="n">
        <v>0.5</v>
      </c>
      <c r="Z403" t="n">
        <v>10</v>
      </c>
    </row>
    <row r="404">
      <c r="A404" t="n">
        <v>9</v>
      </c>
      <c r="B404" t="n">
        <v>55</v>
      </c>
      <c r="C404" t="inlineStr">
        <is>
          <t xml:space="preserve">CONCLUIDO	</t>
        </is>
      </c>
      <c r="D404" t="n">
        <v>7.0662</v>
      </c>
      <c r="E404" t="n">
        <v>14.15</v>
      </c>
      <c r="F404" t="n">
        <v>11.85</v>
      </c>
      <c r="G404" t="n">
        <v>79.02</v>
      </c>
      <c r="H404" t="n">
        <v>1.38</v>
      </c>
      <c r="I404" t="n">
        <v>9</v>
      </c>
      <c r="J404" t="n">
        <v>127.8</v>
      </c>
      <c r="K404" t="n">
        <v>43.4</v>
      </c>
      <c r="L404" t="n">
        <v>10</v>
      </c>
      <c r="M404" t="n">
        <v>7</v>
      </c>
      <c r="N404" t="n">
        <v>19.4</v>
      </c>
      <c r="O404" t="n">
        <v>15996.02</v>
      </c>
      <c r="P404" t="n">
        <v>109.11</v>
      </c>
      <c r="Q404" t="n">
        <v>194.63</v>
      </c>
      <c r="R404" t="n">
        <v>27.63</v>
      </c>
      <c r="S404" t="n">
        <v>17.82</v>
      </c>
      <c r="T404" t="n">
        <v>2735.3</v>
      </c>
      <c r="U404" t="n">
        <v>0.64</v>
      </c>
      <c r="V404" t="n">
        <v>0.77</v>
      </c>
      <c r="W404" t="n">
        <v>1.15</v>
      </c>
      <c r="X404" t="n">
        <v>0.17</v>
      </c>
      <c r="Y404" t="n">
        <v>0.5</v>
      </c>
      <c r="Z404" t="n">
        <v>10</v>
      </c>
    </row>
    <row r="405">
      <c r="A405" t="n">
        <v>10</v>
      </c>
      <c r="B405" t="n">
        <v>55</v>
      </c>
      <c r="C405" t="inlineStr">
        <is>
          <t xml:space="preserve">CONCLUIDO	</t>
        </is>
      </c>
      <c r="D405" t="n">
        <v>7.0904</v>
      </c>
      <c r="E405" t="n">
        <v>14.1</v>
      </c>
      <c r="F405" t="n">
        <v>11.83</v>
      </c>
      <c r="G405" t="n">
        <v>88.70999999999999</v>
      </c>
      <c r="H405" t="n">
        <v>1.5</v>
      </c>
      <c r="I405" t="n">
        <v>8</v>
      </c>
      <c r="J405" t="n">
        <v>129.13</v>
      </c>
      <c r="K405" t="n">
        <v>43.4</v>
      </c>
      <c r="L405" t="n">
        <v>11</v>
      </c>
      <c r="M405" t="n">
        <v>6</v>
      </c>
      <c r="N405" t="n">
        <v>19.73</v>
      </c>
      <c r="O405" t="n">
        <v>16159.39</v>
      </c>
      <c r="P405" t="n">
        <v>107.38</v>
      </c>
      <c r="Q405" t="n">
        <v>194.63</v>
      </c>
      <c r="R405" t="n">
        <v>26.85</v>
      </c>
      <c r="S405" t="n">
        <v>17.82</v>
      </c>
      <c r="T405" t="n">
        <v>2350.15</v>
      </c>
      <c r="U405" t="n">
        <v>0.66</v>
      </c>
      <c r="V405" t="n">
        <v>0.77</v>
      </c>
      <c r="W405" t="n">
        <v>1.15</v>
      </c>
      <c r="X405" t="n">
        <v>0.14</v>
      </c>
      <c r="Y405" t="n">
        <v>0.5</v>
      </c>
      <c r="Z405" t="n">
        <v>10</v>
      </c>
    </row>
    <row r="406">
      <c r="A406" t="n">
        <v>11</v>
      </c>
      <c r="B406" t="n">
        <v>55</v>
      </c>
      <c r="C406" t="inlineStr">
        <is>
          <t xml:space="preserve">CONCLUIDO	</t>
        </is>
      </c>
      <c r="D406" t="n">
        <v>7.0943</v>
      </c>
      <c r="E406" t="n">
        <v>14.1</v>
      </c>
      <c r="F406" t="n">
        <v>11.82</v>
      </c>
      <c r="G406" t="n">
        <v>88.65000000000001</v>
      </c>
      <c r="H406" t="n">
        <v>1.63</v>
      </c>
      <c r="I406" t="n">
        <v>8</v>
      </c>
      <c r="J406" t="n">
        <v>130.45</v>
      </c>
      <c r="K406" t="n">
        <v>43.4</v>
      </c>
      <c r="L406" t="n">
        <v>12</v>
      </c>
      <c r="M406" t="n">
        <v>6</v>
      </c>
      <c r="N406" t="n">
        <v>20.05</v>
      </c>
      <c r="O406" t="n">
        <v>16323.22</v>
      </c>
      <c r="P406" t="n">
        <v>106.42</v>
      </c>
      <c r="Q406" t="n">
        <v>194.63</v>
      </c>
      <c r="R406" t="n">
        <v>26.67</v>
      </c>
      <c r="S406" t="n">
        <v>17.82</v>
      </c>
      <c r="T406" t="n">
        <v>2255.82</v>
      </c>
      <c r="U406" t="n">
        <v>0.67</v>
      </c>
      <c r="V406" t="n">
        <v>0.77</v>
      </c>
      <c r="W406" t="n">
        <v>1.15</v>
      </c>
      <c r="X406" t="n">
        <v>0.13</v>
      </c>
      <c r="Y406" t="n">
        <v>0.5</v>
      </c>
      <c r="Z406" t="n">
        <v>10</v>
      </c>
    </row>
    <row r="407">
      <c r="A407" t="n">
        <v>12</v>
      </c>
      <c r="B407" t="n">
        <v>55</v>
      </c>
      <c r="C407" t="inlineStr">
        <is>
          <t xml:space="preserve">CONCLUIDO	</t>
        </is>
      </c>
      <c r="D407" t="n">
        <v>7.1165</v>
      </c>
      <c r="E407" t="n">
        <v>14.05</v>
      </c>
      <c r="F407" t="n">
        <v>11.8</v>
      </c>
      <c r="G407" t="n">
        <v>101.15</v>
      </c>
      <c r="H407" t="n">
        <v>1.74</v>
      </c>
      <c r="I407" t="n">
        <v>7</v>
      </c>
      <c r="J407" t="n">
        <v>131.79</v>
      </c>
      <c r="K407" t="n">
        <v>43.4</v>
      </c>
      <c r="L407" t="n">
        <v>13</v>
      </c>
      <c r="M407" t="n">
        <v>5</v>
      </c>
      <c r="N407" t="n">
        <v>20.39</v>
      </c>
      <c r="O407" t="n">
        <v>16487.53</v>
      </c>
      <c r="P407" t="n">
        <v>105.6</v>
      </c>
      <c r="Q407" t="n">
        <v>194.63</v>
      </c>
      <c r="R407" t="n">
        <v>26.01</v>
      </c>
      <c r="S407" t="n">
        <v>17.82</v>
      </c>
      <c r="T407" t="n">
        <v>1934.6</v>
      </c>
      <c r="U407" t="n">
        <v>0.68</v>
      </c>
      <c r="V407" t="n">
        <v>0.77</v>
      </c>
      <c r="W407" t="n">
        <v>1.15</v>
      </c>
      <c r="X407" t="n">
        <v>0.11</v>
      </c>
      <c r="Y407" t="n">
        <v>0.5</v>
      </c>
      <c r="Z407" t="n">
        <v>10</v>
      </c>
    </row>
    <row r="408">
      <c r="A408" t="n">
        <v>13</v>
      </c>
      <c r="B408" t="n">
        <v>55</v>
      </c>
      <c r="C408" t="inlineStr">
        <is>
          <t xml:space="preserve">CONCLUIDO	</t>
        </is>
      </c>
      <c r="D408" t="n">
        <v>7.1121</v>
      </c>
      <c r="E408" t="n">
        <v>14.06</v>
      </c>
      <c r="F408" t="n">
        <v>11.81</v>
      </c>
      <c r="G408" t="n">
        <v>101.22</v>
      </c>
      <c r="H408" t="n">
        <v>1.86</v>
      </c>
      <c r="I408" t="n">
        <v>7</v>
      </c>
      <c r="J408" t="n">
        <v>133.12</v>
      </c>
      <c r="K408" t="n">
        <v>43.4</v>
      </c>
      <c r="L408" t="n">
        <v>14</v>
      </c>
      <c r="M408" t="n">
        <v>5</v>
      </c>
      <c r="N408" t="n">
        <v>20.72</v>
      </c>
      <c r="O408" t="n">
        <v>16652.31</v>
      </c>
      <c r="P408" t="n">
        <v>104.34</v>
      </c>
      <c r="Q408" t="n">
        <v>194.63</v>
      </c>
      <c r="R408" t="n">
        <v>26.22</v>
      </c>
      <c r="S408" t="n">
        <v>17.82</v>
      </c>
      <c r="T408" t="n">
        <v>2038.62</v>
      </c>
      <c r="U408" t="n">
        <v>0.68</v>
      </c>
      <c r="V408" t="n">
        <v>0.77</v>
      </c>
      <c r="W408" t="n">
        <v>1.15</v>
      </c>
      <c r="X408" t="n">
        <v>0.12</v>
      </c>
      <c r="Y408" t="n">
        <v>0.5</v>
      </c>
      <c r="Z408" t="n">
        <v>10</v>
      </c>
    </row>
    <row r="409">
      <c r="A409" t="n">
        <v>14</v>
      </c>
      <c r="B409" t="n">
        <v>55</v>
      </c>
      <c r="C409" t="inlineStr">
        <is>
          <t xml:space="preserve">CONCLUIDO	</t>
        </is>
      </c>
      <c r="D409" t="n">
        <v>7.1385</v>
      </c>
      <c r="E409" t="n">
        <v>14.01</v>
      </c>
      <c r="F409" t="n">
        <v>11.78</v>
      </c>
      <c r="G409" t="n">
        <v>117.81</v>
      </c>
      <c r="H409" t="n">
        <v>1.97</v>
      </c>
      <c r="I409" t="n">
        <v>6</v>
      </c>
      <c r="J409" t="n">
        <v>134.46</v>
      </c>
      <c r="K409" t="n">
        <v>43.4</v>
      </c>
      <c r="L409" t="n">
        <v>15</v>
      </c>
      <c r="M409" t="n">
        <v>4</v>
      </c>
      <c r="N409" t="n">
        <v>21.06</v>
      </c>
      <c r="O409" t="n">
        <v>16817.7</v>
      </c>
      <c r="P409" t="n">
        <v>102.48</v>
      </c>
      <c r="Q409" t="n">
        <v>194.63</v>
      </c>
      <c r="R409" t="n">
        <v>25.38</v>
      </c>
      <c r="S409" t="n">
        <v>17.82</v>
      </c>
      <c r="T409" t="n">
        <v>1624.24</v>
      </c>
      <c r="U409" t="n">
        <v>0.7</v>
      </c>
      <c r="V409" t="n">
        <v>0.77</v>
      </c>
      <c r="W409" t="n">
        <v>1.14</v>
      </c>
      <c r="X409" t="n">
        <v>0.09</v>
      </c>
      <c r="Y409" t="n">
        <v>0.5</v>
      </c>
      <c r="Z409" t="n">
        <v>10</v>
      </c>
    </row>
    <row r="410">
      <c r="A410" t="n">
        <v>15</v>
      </c>
      <c r="B410" t="n">
        <v>55</v>
      </c>
      <c r="C410" t="inlineStr">
        <is>
          <t xml:space="preserve">CONCLUIDO	</t>
        </is>
      </c>
      <c r="D410" t="n">
        <v>7.1403</v>
      </c>
      <c r="E410" t="n">
        <v>14</v>
      </c>
      <c r="F410" t="n">
        <v>11.78</v>
      </c>
      <c r="G410" t="n">
        <v>117.78</v>
      </c>
      <c r="H410" t="n">
        <v>2.08</v>
      </c>
      <c r="I410" t="n">
        <v>6</v>
      </c>
      <c r="J410" t="n">
        <v>135.81</v>
      </c>
      <c r="K410" t="n">
        <v>43.4</v>
      </c>
      <c r="L410" t="n">
        <v>16</v>
      </c>
      <c r="M410" t="n">
        <v>4</v>
      </c>
      <c r="N410" t="n">
        <v>21.41</v>
      </c>
      <c r="O410" t="n">
        <v>16983.46</v>
      </c>
      <c r="P410" t="n">
        <v>102.07</v>
      </c>
      <c r="Q410" t="n">
        <v>194.63</v>
      </c>
      <c r="R410" t="n">
        <v>25.17</v>
      </c>
      <c r="S410" t="n">
        <v>17.82</v>
      </c>
      <c r="T410" t="n">
        <v>1517.37</v>
      </c>
      <c r="U410" t="n">
        <v>0.71</v>
      </c>
      <c r="V410" t="n">
        <v>0.77</v>
      </c>
      <c r="W410" t="n">
        <v>1.15</v>
      </c>
      <c r="X410" t="n">
        <v>0.09</v>
      </c>
      <c r="Y410" t="n">
        <v>0.5</v>
      </c>
      <c r="Z410" t="n">
        <v>10</v>
      </c>
    </row>
    <row r="411">
      <c r="A411" t="n">
        <v>16</v>
      </c>
      <c r="B411" t="n">
        <v>55</v>
      </c>
      <c r="C411" t="inlineStr">
        <is>
          <t xml:space="preserve">CONCLUIDO	</t>
        </is>
      </c>
      <c r="D411" t="n">
        <v>7.1375</v>
      </c>
      <c r="E411" t="n">
        <v>14.01</v>
      </c>
      <c r="F411" t="n">
        <v>11.78</v>
      </c>
      <c r="G411" t="n">
        <v>117.83</v>
      </c>
      <c r="H411" t="n">
        <v>2.19</v>
      </c>
      <c r="I411" t="n">
        <v>6</v>
      </c>
      <c r="J411" t="n">
        <v>137.15</v>
      </c>
      <c r="K411" t="n">
        <v>43.4</v>
      </c>
      <c r="L411" t="n">
        <v>17</v>
      </c>
      <c r="M411" t="n">
        <v>4</v>
      </c>
      <c r="N411" t="n">
        <v>21.75</v>
      </c>
      <c r="O411" t="n">
        <v>17149.71</v>
      </c>
      <c r="P411" t="n">
        <v>100.8</v>
      </c>
      <c r="Q411" t="n">
        <v>194.63</v>
      </c>
      <c r="R411" t="n">
        <v>25.4</v>
      </c>
      <c r="S411" t="n">
        <v>17.82</v>
      </c>
      <c r="T411" t="n">
        <v>1634.58</v>
      </c>
      <c r="U411" t="n">
        <v>0.7</v>
      </c>
      <c r="V411" t="n">
        <v>0.77</v>
      </c>
      <c r="W411" t="n">
        <v>1.15</v>
      </c>
      <c r="X411" t="n">
        <v>0.1</v>
      </c>
      <c r="Y411" t="n">
        <v>0.5</v>
      </c>
      <c r="Z411" t="n">
        <v>10</v>
      </c>
    </row>
    <row r="412">
      <c r="A412" t="n">
        <v>17</v>
      </c>
      <c r="B412" t="n">
        <v>55</v>
      </c>
      <c r="C412" t="inlineStr">
        <is>
          <t xml:space="preserve">CONCLUIDO	</t>
        </is>
      </c>
      <c r="D412" t="n">
        <v>7.1572</v>
      </c>
      <c r="E412" t="n">
        <v>13.97</v>
      </c>
      <c r="F412" t="n">
        <v>11.77</v>
      </c>
      <c r="G412" t="n">
        <v>141.22</v>
      </c>
      <c r="H412" t="n">
        <v>2.3</v>
      </c>
      <c r="I412" t="n">
        <v>5</v>
      </c>
      <c r="J412" t="n">
        <v>138.51</v>
      </c>
      <c r="K412" t="n">
        <v>43.4</v>
      </c>
      <c r="L412" t="n">
        <v>18</v>
      </c>
      <c r="M412" t="n">
        <v>2</v>
      </c>
      <c r="N412" t="n">
        <v>22.11</v>
      </c>
      <c r="O412" t="n">
        <v>17316.45</v>
      </c>
      <c r="P412" t="n">
        <v>99.01000000000001</v>
      </c>
      <c r="Q412" t="n">
        <v>194.63</v>
      </c>
      <c r="R412" t="n">
        <v>24.91</v>
      </c>
      <c r="S412" t="n">
        <v>17.82</v>
      </c>
      <c r="T412" t="n">
        <v>1391.31</v>
      </c>
      <c r="U412" t="n">
        <v>0.72</v>
      </c>
      <c r="V412" t="n">
        <v>0.77</v>
      </c>
      <c r="W412" t="n">
        <v>1.15</v>
      </c>
      <c r="X412" t="n">
        <v>0.08</v>
      </c>
      <c r="Y412" t="n">
        <v>0.5</v>
      </c>
      <c r="Z412" t="n">
        <v>10</v>
      </c>
    </row>
    <row r="413">
      <c r="A413" t="n">
        <v>18</v>
      </c>
      <c r="B413" t="n">
        <v>55</v>
      </c>
      <c r="C413" t="inlineStr">
        <is>
          <t xml:space="preserve">CONCLUIDO	</t>
        </is>
      </c>
      <c r="D413" t="n">
        <v>7.1588</v>
      </c>
      <c r="E413" t="n">
        <v>13.97</v>
      </c>
      <c r="F413" t="n">
        <v>11.77</v>
      </c>
      <c r="G413" t="n">
        <v>141.18</v>
      </c>
      <c r="H413" t="n">
        <v>2.4</v>
      </c>
      <c r="I413" t="n">
        <v>5</v>
      </c>
      <c r="J413" t="n">
        <v>139.86</v>
      </c>
      <c r="K413" t="n">
        <v>43.4</v>
      </c>
      <c r="L413" t="n">
        <v>19</v>
      </c>
      <c r="M413" t="n">
        <v>2</v>
      </c>
      <c r="N413" t="n">
        <v>22.46</v>
      </c>
      <c r="O413" t="n">
        <v>17483.7</v>
      </c>
      <c r="P413" t="n">
        <v>99.75</v>
      </c>
      <c r="Q413" t="n">
        <v>194.63</v>
      </c>
      <c r="R413" t="n">
        <v>24.84</v>
      </c>
      <c r="S413" t="n">
        <v>17.82</v>
      </c>
      <c r="T413" t="n">
        <v>1357.73</v>
      </c>
      <c r="U413" t="n">
        <v>0.72</v>
      </c>
      <c r="V413" t="n">
        <v>0.77</v>
      </c>
      <c r="W413" t="n">
        <v>1.14</v>
      </c>
      <c r="X413" t="n">
        <v>0.08</v>
      </c>
      <c r="Y413" t="n">
        <v>0.5</v>
      </c>
      <c r="Z413" t="n">
        <v>10</v>
      </c>
    </row>
    <row r="414">
      <c r="A414" t="n">
        <v>19</v>
      </c>
      <c r="B414" t="n">
        <v>55</v>
      </c>
      <c r="C414" t="inlineStr">
        <is>
          <t xml:space="preserve">CONCLUIDO	</t>
        </is>
      </c>
      <c r="D414" t="n">
        <v>7.1565</v>
      </c>
      <c r="E414" t="n">
        <v>13.97</v>
      </c>
      <c r="F414" t="n">
        <v>11.77</v>
      </c>
      <c r="G414" t="n">
        <v>141.24</v>
      </c>
      <c r="H414" t="n">
        <v>2.5</v>
      </c>
      <c r="I414" t="n">
        <v>5</v>
      </c>
      <c r="J414" t="n">
        <v>141.22</v>
      </c>
      <c r="K414" t="n">
        <v>43.4</v>
      </c>
      <c r="L414" t="n">
        <v>20</v>
      </c>
      <c r="M414" t="n">
        <v>1</v>
      </c>
      <c r="N414" t="n">
        <v>22.82</v>
      </c>
      <c r="O414" t="n">
        <v>17651.44</v>
      </c>
      <c r="P414" t="n">
        <v>99.91</v>
      </c>
      <c r="Q414" t="n">
        <v>194.63</v>
      </c>
      <c r="R414" t="n">
        <v>24.9</v>
      </c>
      <c r="S414" t="n">
        <v>17.82</v>
      </c>
      <c r="T414" t="n">
        <v>1387.34</v>
      </c>
      <c r="U414" t="n">
        <v>0.72</v>
      </c>
      <c r="V414" t="n">
        <v>0.77</v>
      </c>
      <c r="W414" t="n">
        <v>1.15</v>
      </c>
      <c r="X414" t="n">
        <v>0.08</v>
      </c>
      <c r="Y414" t="n">
        <v>0.5</v>
      </c>
      <c r="Z414" t="n">
        <v>10</v>
      </c>
    </row>
    <row r="415">
      <c r="A415" t="n">
        <v>20</v>
      </c>
      <c r="B415" t="n">
        <v>55</v>
      </c>
      <c r="C415" t="inlineStr">
        <is>
          <t xml:space="preserve">CONCLUIDO	</t>
        </is>
      </c>
      <c r="D415" t="n">
        <v>7.1539</v>
      </c>
      <c r="E415" t="n">
        <v>13.98</v>
      </c>
      <c r="F415" t="n">
        <v>11.77</v>
      </c>
      <c r="G415" t="n">
        <v>141.3</v>
      </c>
      <c r="H415" t="n">
        <v>2.61</v>
      </c>
      <c r="I415" t="n">
        <v>5</v>
      </c>
      <c r="J415" t="n">
        <v>142.59</v>
      </c>
      <c r="K415" t="n">
        <v>43.4</v>
      </c>
      <c r="L415" t="n">
        <v>21</v>
      </c>
      <c r="M415" t="n">
        <v>0</v>
      </c>
      <c r="N415" t="n">
        <v>23.19</v>
      </c>
      <c r="O415" t="n">
        <v>17819.69</v>
      </c>
      <c r="P415" t="n">
        <v>100.79</v>
      </c>
      <c r="Q415" t="n">
        <v>194.63</v>
      </c>
      <c r="R415" t="n">
        <v>24.94</v>
      </c>
      <c r="S415" t="n">
        <v>17.82</v>
      </c>
      <c r="T415" t="n">
        <v>1407.46</v>
      </c>
      <c r="U415" t="n">
        <v>0.71</v>
      </c>
      <c r="V415" t="n">
        <v>0.77</v>
      </c>
      <c r="W415" t="n">
        <v>1.15</v>
      </c>
      <c r="X415" t="n">
        <v>0.09</v>
      </c>
      <c r="Y415" t="n">
        <v>0.5</v>
      </c>
      <c r="Z4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INDEX(resultados!$A$2:$ZZ$415, 1, MATCH($B$1, resultados!$A$1:$ZZ$1, 0))</f>
        <v/>
      </c>
      <c r="B7">
        <f>INDEX(resultados!$A$2:$ZZ$415, 1, MATCH($B$2, resultados!$A$1:$ZZ$1, 0))</f>
        <v/>
      </c>
      <c r="C7">
        <f>INDEX(resultados!$A$2:$ZZ$415, 1, MATCH($B$3, resultados!$A$1:$ZZ$1, 0))</f>
        <v/>
      </c>
    </row>
    <row r="8">
      <c r="A8">
        <f>INDEX(resultados!$A$2:$ZZ$415, 2, MATCH($B$1, resultados!$A$1:$ZZ$1, 0))</f>
        <v/>
      </c>
      <c r="B8">
        <f>INDEX(resultados!$A$2:$ZZ$415, 2, MATCH($B$2, resultados!$A$1:$ZZ$1, 0))</f>
        <v/>
      </c>
      <c r="C8">
        <f>INDEX(resultados!$A$2:$ZZ$415, 2, MATCH($B$3, resultados!$A$1:$ZZ$1, 0))</f>
        <v/>
      </c>
    </row>
    <row r="9">
      <c r="A9">
        <f>INDEX(resultados!$A$2:$ZZ$415, 3, MATCH($B$1, resultados!$A$1:$ZZ$1, 0))</f>
        <v/>
      </c>
      <c r="B9">
        <f>INDEX(resultados!$A$2:$ZZ$415, 3, MATCH($B$2, resultados!$A$1:$ZZ$1, 0))</f>
        <v/>
      </c>
      <c r="C9">
        <f>INDEX(resultados!$A$2:$ZZ$415, 3, MATCH($B$3, resultados!$A$1:$ZZ$1, 0))</f>
        <v/>
      </c>
    </row>
    <row r="10">
      <c r="A10">
        <f>INDEX(resultados!$A$2:$ZZ$415, 4, MATCH($B$1, resultados!$A$1:$ZZ$1, 0))</f>
        <v/>
      </c>
      <c r="B10">
        <f>INDEX(resultados!$A$2:$ZZ$415, 4, MATCH($B$2, resultados!$A$1:$ZZ$1, 0))</f>
        <v/>
      </c>
      <c r="C10">
        <f>INDEX(resultados!$A$2:$ZZ$415, 4, MATCH($B$3, resultados!$A$1:$ZZ$1, 0))</f>
        <v/>
      </c>
    </row>
    <row r="11">
      <c r="A11">
        <f>INDEX(resultados!$A$2:$ZZ$415, 5, MATCH($B$1, resultados!$A$1:$ZZ$1, 0))</f>
        <v/>
      </c>
      <c r="B11">
        <f>INDEX(resultados!$A$2:$ZZ$415, 5, MATCH($B$2, resultados!$A$1:$ZZ$1, 0))</f>
        <v/>
      </c>
      <c r="C11">
        <f>INDEX(resultados!$A$2:$ZZ$415, 5, MATCH($B$3, resultados!$A$1:$ZZ$1, 0))</f>
        <v/>
      </c>
    </row>
    <row r="12">
      <c r="A12">
        <f>INDEX(resultados!$A$2:$ZZ$415, 6, MATCH($B$1, resultados!$A$1:$ZZ$1, 0))</f>
        <v/>
      </c>
      <c r="B12">
        <f>INDEX(resultados!$A$2:$ZZ$415, 6, MATCH($B$2, resultados!$A$1:$ZZ$1, 0))</f>
        <v/>
      </c>
      <c r="C12">
        <f>INDEX(resultados!$A$2:$ZZ$415, 6, MATCH($B$3, resultados!$A$1:$ZZ$1, 0))</f>
        <v/>
      </c>
    </row>
    <row r="13">
      <c r="A13">
        <f>INDEX(resultados!$A$2:$ZZ$415, 7, MATCH($B$1, resultados!$A$1:$ZZ$1, 0))</f>
        <v/>
      </c>
      <c r="B13">
        <f>INDEX(resultados!$A$2:$ZZ$415, 7, MATCH($B$2, resultados!$A$1:$ZZ$1, 0))</f>
        <v/>
      </c>
      <c r="C13">
        <f>INDEX(resultados!$A$2:$ZZ$415, 7, MATCH($B$3, resultados!$A$1:$ZZ$1, 0))</f>
        <v/>
      </c>
    </row>
    <row r="14">
      <c r="A14">
        <f>INDEX(resultados!$A$2:$ZZ$415, 8, MATCH($B$1, resultados!$A$1:$ZZ$1, 0))</f>
        <v/>
      </c>
      <c r="B14">
        <f>INDEX(resultados!$A$2:$ZZ$415, 8, MATCH($B$2, resultados!$A$1:$ZZ$1, 0))</f>
        <v/>
      </c>
      <c r="C14">
        <f>INDEX(resultados!$A$2:$ZZ$415, 8, MATCH($B$3, resultados!$A$1:$ZZ$1, 0))</f>
        <v/>
      </c>
    </row>
    <row r="15">
      <c r="A15">
        <f>INDEX(resultados!$A$2:$ZZ$415, 9, MATCH($B$1, resultados!$A$1:$ZZ$1, 0))</f>
        <v/>
      </c>
      <c r="B15">
        <f>INDEX(resultados!$A$2:$ZZ$415, 9, MATCH($B$2, resultados!$A$1:$ZZ$1, 0))</f>
        <v/>
      </c>
      <c r="C15">
        <f>INDEX(resultados!$A$2:$ZZ$415, 9, MATCH($B$3, resultados!$A$1:$ZZ$1, 0))</f>
        <v/>
      </c>
    </row>
    <row r="16">
      <c r="A16">
        <f>INDEX(resultados!$A$2:$ZZ$415, 10, MATCH($B$1, resultados!$A$1:$ZZ$1, 0))</f>
        <v/>
      </c>
      <c r="B16">
        <f>INDEX(resultados!$A$2:$ZZ$415, 10, MATCH($B$2, resultados!$A$1:$ZZ$1, 0))</f>
        <v/>
      </c>
      <c r="C16">
        <f>INDEX(resultados!$A$2:$ZZ$415, 10, MATCH($B$3, resultados!$A$1:$ZZ$1, 0))</f>
        <v/>
      </c>
    </row>
    <row r="17">
      <c r="A17">
        <f>INDEX(resultados!$A$2:$ZZ$415, 11, MATCH($B$1, resultados!$A$1:$ZZ$1, 0))</f>
        <v/>
      </c>
      <c r="B17">
        <f>INDEX(resultados!$A$2:$ZZ$415, 11, MATCH($B$2, resultados!$A$1:$ZZ$1, 0))</f>
        <v/>
      </c>
      <c r="C17">
        <f>INDEX(resultados!$A$2:$ZZ$415, 11, MATCH($B$3, resultados!$A$1:$ZZ$1, 0))</f>
        <v/>
      </c>
    </row>
    <row r="18">
      <c r="A18">
        <f>INDEX(resultados!$A$2:$ZZ$415, 12, MATCH($B$1, resultados!$A$1:$ZZ$1, 0))</f>
        <v/>
      </c>
      <c r="B18">
        <f>INDEX(resultados!$A$2:$ZZ$415, 12, MATCH($B$2, resultados!$A$1:$ZZ$1, 0))</f>
        <v/>
      </c>
      <c r="C18">
        <f>INDEX(resultados!$A$2:$ZZ$415, 12, MATCH($B$3, resultados!$A$1:$ZZ$1, 0))</f>
        <v/>
      </c>
    </row>
    <row r="19">
      <c r="A19">
        <f>INDEX(resultados!$A$2:$ZZ$415, 13, MATCH($B$1, resultados!$A$1:$ZZ$1, 0))</f>
        <v/>
      </c>
      <c r="B19">
        <f>INDEX(resultados!$A$2:$ZZ$415, 13, MATCH($B$2, resultados!$A$1:$ZZ$1, 0))</f>
        <v/>
      </c>
      <c r="C19">
        <f>INDEX(resultados!$A$2:$ZZ$415, 13, MATCH($B$3, resultados!$A$1:$ZZ$1, 0))</f>
        <v/>
      </c>
    </row>
    <row r="20">
      <c r="A20">
        <f>INDEX(resultados!$A$2:$ZZ$415, 14, MATCH($B$1, resultados!$A$1:$ZZ$1, 0))</f>
        <v/>
      </c>
      <c r="B20">
        <f>INDEX(resultados!$A$2:$ZZ$415, 14, MATCH($B$2, resultados!$A$1:$ZZ$1, 0))</f>
        <v/>
      </c>
      <c r="C20">
        <f>INDEX(resultados!$A$2:$ZZ$415, 14, MATCH($B$3, resultados!$A$1:$ZZ$1, 0))</f>
        <v/>
      </c>
    </row>
    <row r="21">
      <c r="A21">
        <f>INDEX(resultados!$A$2:$ZZ$415, 15, MATCH($B$1, resultados!$A$1:$ZZ$1, 0))</f>
        <v/>
      </c>
      <c r="B21">
        <f>INDEX(resultados!$A$2:$ZZ$415, 15, MATCH($B$2, resultados!$A$1:$ZZ$1, 0))</f>
        <v/>
      </c>
      <c r="C21">
        <f>INDEX(resultados!$A$2:$ZZ$415, 15, MATCH($B$3, resultados!$A$1:$ZZ$1, 0))</f>
        <v/>
      </c>
    </row>
    <row r="22">
      <c r="A22">
        <f>INDEX(resultados!$A$2:$ZZ$415, 16, MATCH($B$1, resultados!$A$1:$ZZ$1, 0))</f>
        <v/>
      </c>
      <c r="B22">
        <f>INDEX(resultados!$A$2:$ZZ$415, 16, MATCH($B$2, resultados!$A$1:$ZZ$1, 0))</f>
        <v/>
      </c>
      <c r="C22">
        <f>INDEX(resultados!$A$2:$ZZ$415, 16, MATCH($B$3, resultados!$A$1:$ZZ$1, 0))</f>
        <v/>
      </c>
    </row>
    <row r="23">
      <c r="A23">
        <f>INDEX(resultados!$A$2:$ZZ$415, 17, MATCH($B$1, resultados!$A$1:$ZZ$1, 0))</f>
        <v/>
      </c>
      <c r="B23">
        <f>INDEX(resultados!$A$2:$ZZ$415, 17, MATCH($B$2, resultados!$A$1:$ZZ$1, 0))</f>
        <v/>
      </c>
      <c r="C23">
        <f>INDEX(resultados!$A$2:$ZZ$415, 17, MATCH($B$3, resultados!$A$1:$ZZ$1, 0))</f>
        <v/>
      </c>
    </row>
    <row r="24">
      <c r="A24">
        <f>INDEX(resultados!$A$2:$ZZ$415, 18, MATCH($B$1, resultados!$A$1:$ZZ$1, 0))</f>
        <v/>
      </c>
      <c r="B24">
        <f>INDEX(resultados!$A$2:$ZZ$415, 18, MATCH($B$2, resultados!$A$1:$ZZ$1, 0))</f>
        <v/>
      </c>
      <c r="C24">
        <f>INDEX(resultados!$A$2:$ZZ$415, 18, MATCH($B$3, resultados!$A$1:$ZZ$1, 0))</f>
        <v/>
      </c>
    </row>
    <row r="25">
      <c r="A25">
        <f>INDEX(resultados!$A$2:$ZZ$415, 19, MATCH($B$1, resultados!$A$1:$ZZ$1, 0))</f>
        <v/>
      </c>
      <c r="B25">
        <f>INDEX(resultados!$A$2:$ZZ$415, 19, MATCH($B$2, resultados!$A$1:$ZZ$1, 0))</f>
        <v/>
      </c>
      <c r="C25">
        <f>INDEX(resultados!$A$2:$ZZ$415, 19, MATCH($B$3, resultados!$A$1:$ZZ$1, 0))</f>
        <v/>
      </c>
    </row>
    <row r="26">
      <c r="A26">
        <f>INDEX(resultados!$A$2:$ZZ$415, 20, MATCH($B$1, resultados!$A$1:$ZZ$1, 0))</f>
        <v/>
      </c>
      <c r="B26">
        <f>INDEX(resultados!$A$2:$ZZ$415, 20, MATCH($B$2, resultados!$A$1:$ZZ$1, 0))</f>
        <v/>
      </c>
      <c r="C26">
        <f>INDEX(resultados!$A$2:$ZZ$415, 20, MATCH($B$3, resultados!$A$1:$ZZ$1, 0))</f>
        <v/>
      </c>
    </row>
    <row r="27">
      <c r="A27">
        <f>INDEX(resultados!$A$2:$ZZ$415, 21, MATCH($B$1, resultados!$A$1:$ZZ$1, 0))</f>
        <v/>
      </c>
      <c r="B27">
        <f>INDEX(resultados!$A$2:$ZZ$415, 21, MATCH($B$2, resultados!$A$1:$ZZ$1, 0))</f>
        <v/>
      </c>
      <c r="C27">
        <f>INDEX(resultados!$A$2:$ZZ$415, 21, MATCH($B$3, resultados!$A$1:$ZZ$1, 0))</f>
        <v/>
      </c>
    </row>
    <row r="28">
      <c r="A28">
        <f>INDEX(resultados!$A$2:$ZZ$415, 22, MATCH($B$1, resultados!$A$1:$ZZ$1, 0))</f>
        <v/>
      </c>
      <c r="B28">
        <f>INDEX(resultados!$A$2:$ZZ$415, 22, MATCH($B$2, resultados!$A$1:$ZZ$1, 0))</f>
        <v/>
      </c>
      <c r="C28">
        <f>INDEX(resultados!$A$2:$ZZ$415, 22, MATCH($B$3, resultados!$A$1:$ZZ$1, 0))</f>
        <v/>
      </c>
    </row>
    <row r="29">
      <c r="A29">
        <f>INDEX(resultados!$A$2:$ZZ$415, 23, MATCH($B$1, resultados!$A$1:$ZZ$1, 0))</f>
        <v/>
      </c>
      <c r="B29">
        <f>INDEX(resultados!$A$2:$ZZ$415, 23, MATCH($B$2, resultados!$A$1:$ZZ$1, 0))</f>
        <v/>
      </c>
      <c r="C29">
        <f>INDEX(resultados!$A$2:$ZZ$415, 23, MATCH($B$3, resultados!$A$1:$ZZ$1, 0))</f>
        <v/>
      </c>
    </row>
    <row r="30">
      <c r="A30">
        <f>INDEX(resultados!$A$2:$ZZ$415, 24, MATCH($B$1, resultados!$A$1:$ZZ$1, 0))</f>
        <v/>
      </c>
      <c r="B30">
        <f>INDEX(resultados!$A$2:$ZZ$415, 24, MATCH($B$2, resultados!$A$1:$ZZ$1, 0))</f>
        <v/>
      </c>
      <c r="C30">
        <f>INDEX(resultados!$A$2:$ZZ$415, 24, MATCH($B$3, resultados!$A$1:$ZZ$1, 0))</f>
        <v/>
      </c>
    </row>
    <row r="31">
      <c r="A31">
        <f>INDEX(resultados!$A$2:$ZZ$415, 25, MATCH($B$1, resultados!$A$1:$ZZ$1, 0))</f>
        <v/>
      </c>
      <c r="B31">
        <f>INDEX(resultados!$A$2:$ZZ$415, 25, MATCH($B$2, resultados!$A$1:$ZZ$1, 0))</f>
        <v/>
      </c>
      <c r="C31">
        <f>INDEX(resultados!$A$2:$ZZ$415, 25, MATCH($B$3, resultados!$A$1:$ZZ$1, 0))</f>
        <v/>
      </c>
    </row>
    <row r="32">
      <c r="A32">
        <f>INDEX(resultados!$A$2:$ZZ$415, 26, MATCH($B$1, resultados!$A$1:$ZZ$1, 0))</f>
        <v/>
      </c>
      <c r="B32">
        <f>INDEX(resultados!$A$2:$ZZ$415, 26, MATCH($B$2, resultados!$A$1:$ZZ$1, 0))</f>
        <v/>
      </c>
      <c r="C32">
        <f>INDEX(resultados!$A$2:$ZZ$415, 26, MATCH($B$3, resultados!$A$1:$ZZ$1, 0))</f>
        <v/>
      </c>
    </row>
    <row r="33">
      <c r="A33">
        <f>INDEX(resultados!$A$2:$ZZ$415, 27, MATCH($B$1, resultados!$A$1:$ZZ$1, 0))</f>
        <v/>
      </c>
      <c r="B33">
        <f>INDEX(resultados!$A$2:$ZZ$415, 27, MATCH($B$2, resultados!$A$1:$ZZ$1, 0))</f>
        <v/>
      </c>
      <c r="C33">
        <f>INDEX(resultados!$A$2:$ZZ$415, 27, MATCH($B$3, resultados!$A$1:$ZZ$1, 0))</f>
        <v/>
      </c>
    </row>
    <row r="34">
      <c r="A34">
        <f>INDEX(resultados!$A$2:$ZZ$415, 28, MATCH($B$1, resultados!$A$1:$ZZ$1, 0))</f>
        <v/>
      </c>
      <c r="B34">
        <f>INDEX(resultados!$A$2:$ZZ$415, 28, MATCH($B$2, resultados!$A$1:$ZZ$1, 0))</f>
        <v/>
      </c>
      <c r="C34">
        <f>INDEX(resultados!$A$2:$ZZ$415, 28, MATCH($B$3, resultados!$A$1:$ZZ$1, 0))</f>
        <v/>
      </c>
    </row>
    <row r="35">
      <c r="A35">
        <f>INDEX(resultados!$A$2:$ZZ$415, 29, MATCH($B$1, resultados!$A$1:$ZZ$1, 0))</f>
        <v/>
      </c>
      <c r="B35">
        <f>INDEX(resultados!$A$2:$ZZ$415, 29, MATCH($B$2, resultados!$A$1:$ZZ$1, 0))</f>
        <v/>
      </c>
      <c r="C35">
        <f>INDEX(resultados!$A$2:$ZZ$415, 29, MATCH($B$3, resultados!$A$1:$ZZ$1, 0))</f>
        <v/>
      </c>
    </row>
    <row r="36">
      <c r="A36">
        <f>INDEX(resultados!$A$2:$ZZ$415, 30, MATCH($B$1, resultados!$A$1:$ZZ$1, 0))</f>
        <v/>
      </c>
      <c r="B36">
        <f>INDEX(resultados!$A$2:$ZZ$415, 30, MATCH($B$2, resultados!$A$1:$ZZ$1, 0))</f>
        <v/>
      </c>
      <c r="C36">
        <f>INDEX(resultados!$A$2:$ZZ$415, 30, MATCH($B$3, resultados!$A$1:$ZZ$1, 0))</f>
        <v/>
      </c>
    </row>
    <row r="37">
      <c r="A37">
        <f>INDEX(resultados!$A$2:$ZZ$415, 31, MATCH($B$1, resultados!$A$1:$ZZ$1, 0))</f>
        <v/>
      </c>
      <c r="B37">
        <f>INDEX(resultados!$A$2:$ZZ$415, 31, MATCH($B$2, resultados!$A$1:$ZZ$1, 0))</f>
        <v/>
      </c>
      <c r="C37">
        <f>INDEX(resultados!$A$2:$ZZ$415, 31, MATCH($B$3, resultados!$A$1:$ZZ$1, 0))</f>
        <v/>
      </c>
    </row>
    <row r="38">
      <c r="A38">
        <f>INDEX(resultados!$A$2:$ZZ$415, 32, MATCH($B$1, resultados!$A$1:$ZZ$1, 0))</f>
        <v/>
      </c>
      <c r="B38">
        <f>INDEX(resultados!$A$2:$ZZ$415, 32, MATCH($B$2, resultados!$A$1:$ZZ$1, 0))</f>
        <v/>
      </c>
      <c r="C38">
        <f>INDEX(resultados!$A$2:$ZZ$415, 32, MATCH($B$3, resultados!$A$1:$ZZ$1, 0))</f>
        <v/>
      </c>
    </row>
    <row r="39">
      <c r="A39">
        <f>INDEX(resultados!$A$2:$ZZ$415, 33, MATCH($B$1, resultados!$A$1:$ZZ$1, 0))</f>
        <v/>
      </c>
      <c r="B39">
        <f>INDEX(resultados!$A$2:$ZZ$415, 33, MATCH($B$2, resultados!$A$1:$ZZ$1, 0))</f>
        <v/>
      </c>
      <c r="C39">
        <f>INDEX(resultados!$A$2:$ZZ$415, 33, MATCH($B$3, resultados!$A$1:$ZZ$1, 0))</f>
        <v/>
      </c>
    </row>
    <row r="40">
      <c r="A40">
        <f>INDEX(resultados!$A$2:$ZZ$415, 34, MATCH($B$1, resultados!$A$1:$ZZ$1, 0))</f>
        <v/>
      </c>
      <c r="B40">
        <f>INDEX(resultados!$A$2:$ZZ$415, 34, MATCH($B$2, resultados!$A$1:$ZZ$1, 0))</f>
        <v/>
      </c>
      <c r="C40">
        <f>INDEX(resultados!$A$2:$ZZ$415, 34, MATCH($B$3, resultados!$A$1:$ZZ$1, 0))</f>
        <v/>
      </c>
    </row>
    <row r="41">
      <c r="A41">
        <f>INDEX(resultados!$A$2:$ZZ$415, 35, MATCH($B$1, resultados!$A$1:$ZZ$1, 0))</f>
        <v/>
      </c>
      <c r="B41">
        <f>INDEX(resultados!$A$2:$ZZ$415, 35, MATCH($B$2, resultados!$A$1:$ZZ$1, 0))</f>
        <v/>
      </c>
      <c r="C41">
        <f>INDEX(resultados!$A$2:$ZZ$415, 35, MATCH($B$3, resultados!$A$1:$ZZ$1, 0))</f>
        <v/>
      </c>
    </row>
    <row r="42">
      <c r="A42">
        <f>INDEX(resultados!$A$2:$ZZ$415, 36, MATCH($B$1, resultados!$A$1:$ZZ$1, 0))</f>
        <v/>
      </c>
      <c r="B42">
        <f>INDEX(resultados!$A$2:$ZZ$415, 36, MATCH($B$2, resultados!$A$1:$ZZ$1, 0))</f>
        <v/>
      </c>
      <c r="C42">
        <f>INDEX(resultados!$A$2:$ZZ$415, 36, MATCH($B$3, resultados!$A$1:$ZZ$1, 0))</f>
        <v/>
      </c>
    </row>
    <row r="43">
      <c r="A43">
        <f>INDEX(resultados!$A$2:$ZZ$415, 37, MATCH($B$1, resultados!$A$1:$ZZ$1, 0))</f>
        <v/>
      </c>
      <c r="B43">
        <f>INDEX(resultados!$A$2:$ZZ$415, 37, MATCH($B$2, resultados!$A$1:$ZZ$1, 0))</f>
        <v/>
      </c>
      <c r="C43">
        <f>INDEX(resultados!$A$2:$ZZ$415, 37, MATCH($B$3, resultados!$A$1:$ZZ$1, 0))</f>
        <v/>
      </c>
    </row>
    <row r="44">
      <c r="A44">
        <f>INDEX(resultados!$A$2:$ZZ$415, 38, MATCH($B$1, resultados!$A$1:$ZZ$1, 0))</f>
        <v/>
      </c>
      <c r="B44">
        <f>INDEX(resultados!$A$2:$ZZ$415, 38, MATCH($B$2, resultados!$A$1:$ZZ$1, 0))</f>
        <v/>
      </c>
      <c r="C44">
        <f>INDEX(resultados!$A$2:$ZZ$415, 38, MATCH($B$3, resultados!$A$1:$ZZ$1, 0))</f>
        <v/>
      </c>
    </row>
    <row r="45">
      <c r="A45">
        <f>INDEX(resultados!$A$2:$ZZ$415, 39, MATCH($B$1, resultados!$A$1:$ZZ$1, 0))</f>
        <v/>
      </c>
      <c r="B45">
        <f>INDEX(resultados!$A$2:$ZZ$415, 39, MATCH($B$2, resultados!$A$1:$ZZ$1, 0))</f>
        <v/>
      </c>
      <c r="C45">
        <f>INDEX(resultados!$A$2:$ZZ$415, 39, MATCH($B$3, resultados!$A$1:$ZZ$1, 0))</f>
        <v/>
      </c>
    </row>
    <row r="46">
      <c r="A46">
        <f>INDEX(resultados!$A$2:$ZZ$415, 40, MATCH($B$1, resultados!$A$1:$ZZ$1, 0))</f>
        <v/>
      </c>
      <c r="B46">
        <f>INDEX(resultados!$A$2:$ZZ$415, 40, MATCH($B$2, resultados!$A$1:$ZZ$1, 0))</f>
        <v/>
      </c>
      <c r="C46">
        <f>INDEX(resultados!$A$2:$ZZ$415, 40, MATCH($B$3, resultados!$A$1:$ZZ$1, 0))</f>
        <v/>
      </c>
    </row>
    <row r="47">
      <c r="A47">
        <f>INDEX(resultados!$A$2:$ZZ$415, 41, MATCH($B$1, resultados!$A$1:$ZZ$1, 0))</f>
        <v/>
      </c>
      <c r="B47">
        <f>INDEX(resultados!$A$2:$ZZ$415, 41, MATCH($B$2, resultados!$A$1:$ZZ$1, 0))</f>
        <v/>
      </c>
      <c r="C47">
        <f>INDEX(resultados!$A$2:$ZZ$415, 41, MATCH($B$3, resultados!$A$1:$ZZ$1, 0))</f>
        <v/>
      </c>
    </row>
    <row r="48">
      <c r="A48">
        <f>INDEX(resultados!$A$2:$ZZ$415, 42, MATCH($B$1, resultados!$A$1:$ZZ$1, 0))</f>
        <v/>
      </c>
      <c r="B48">
        <f>INDEX(resultados!$A$2:$ZZ$415, 42, MATCH($B$2, resultados!$A$1:$ZZ$1, 0))</f>
        <v/>
      </c>
      <c r="C48">
        <f>INDEX(resultados!$A$2:$ZZ$415, 42, MATCH($B$3, resultados!$A$1:$ZZ$1, 0))</f>
        <v/>
      </c>
    </row>
    <row r="49">
      <c r="A49">
        <f>INDEX(resultados!$A$2:$ZZ$415, 43, MATCH($B$1, resultados!$A$1:$ZZ$1, 0))</f>
        <v/>
      </c>
      <c r="B49">
        <f>INDEX(resultados!$A$2:$ZZ$415, 43, MATCH($B$2, resultados!$A$1:$ZZ$1, 0))</f>
        <v/>
      </c>
      <c r="C49">
        <f>INDEX(resultados!$A$2:$ZZ$415, 43, MATCH($B$3, resultados!$A$1:$ZZ$1, 0))</f>
        <v/>
      </c>
    </row>
    <row r="50">
      <c r="A50">
        <f>INDEX(resultados!$A$2:$ZZ$415, 44, MATCH($B$1, resultados!$A$1:$ZZ$1, 0))</f>
        <v/>
      </c>
      <c r="B50">
        <f>INDEX(resultados!$A$2:$ZZ$415, 44, MATCH($B$2, resultados!$A$1:$ZZ$1, 0))</f>
        <v/>
      </c>
      <c r="C50">
        <f>INDEX(resultados!$A$2:$ZZ$415, 44, MATCH($B$3, resultados!$A$1:$ZZ$1, 0))</f>
        <v/>
      </c>
    </row>
    <row r="51">
      <c r="A51">
        <f>INDEX(resultados!$A$2:$ZZ$415, 45, MATCH($B$1, resultados!$A$1:$ZZ$1, 0))</f>
        <v/>
      </c>
      <c r="B51">
        <f>INDEX(resultados!$A$2:$ZZ$415, 45, MATCH($B$2, resultados!$A$1:$ZZ$1, 0))</f>
        <v/>
      </c>
      <c r="C51">
        <f>INDEX(resultados!$A$2:$ZZ$415, 45, MATCH($B$3, resultados!$A$1:$ZZ$1, 0))</f>
        <v/>
      </c>
    </row>
    <row r="52">
      <c r="A52">
        <f>INDEX(resultados!$A$2:$ZZ$415, 46, MATCH($B$1, resultados!$A$1:$ZZ$1, 0))</f>
        <v/>
      </c>
      <c r="B52">
        <f>INDEX(resultados!$A$2:$ZZ$415, 46, MATCH($B$2, resultados!$A$1:$ZZ$1, 0))</f>
        <v/>
      </c>
      <c r="C52">
        <f>INDEX(resultados!$A$2:$ZZ$415, 46, MATCH($B$3, resultados!$A$1:$ZZ$1, 0))</f>
        <v/>
      </c>
    </row>
    <row r="53">
      <c r="A53">
        <f>INDEX(resultados!$A$2:$ZZ$415, 47, MATCH($B$1, resultados!$A$1:$ZZ$1, 0))</f>
        <v/>
      </c>
      <c r="B53">
        <f>INDEX(resultados!$A$2:$ZZ$415, 47, MATCH($B$2, resultados!$A$1:$ZZ$1, 0))</f>
        <v/>
      </c>
      <c r="C53">
        <f>INDEX(resultados!$A$2:$ZZ$415, 47, MATCH($B$3, resultados!$A$1:$ZZ$1, 0))</f>
        <v/>
      </c>
    </row>
    <row r="54">
      <c r="A54">
        <f>INDEX(resultados!$A$2:$ZZ$415, 48, MATCH($B$1, resultados!$A$1:$ZZ$1, 0))</f>
        <v/>
      </c>
      <c r="B54">
        <f>INDEX(resultados!$A$2:$ZZ$415, 48, MATCH($B$2, resultados!$A$1:$ZZ$1, 0))</f>
        <v/>
      </c>
      <c r="C54">
        <f>INDEX(resultados!$A$2:$ZZ$415, 48, MATCH($B$3, resultados!$A$1:$ZZ$1, 0))</f>
        <v/>
      </c>
    </row>
    <row r="55">
      <c r="A55">
        <f>INDEX(resultados!$A$2:$ZZ$415, 49, MATCH($B$1, resultados!$A$1:$ZZ$1, 0))</f>
        <v/>
      </c>
      <c r="B55">
        <f>INDEX(resultados!$A$2:$ZZ$415, 49, MATCH($B$2, resultados!$A$1:$ZZ$1, 0))</f>
        <v/>
      </c>
      <c r="C55">
        <f>INDEX(resultados!$A$2:$ZZ$415, 49, MATCH($B$3, resultados!$A$1:$ZZ$1, 0))</f>
        <v/>
      </c>
    </row>
    <row r="56">
      <c r="A56">
        <f>INDEX(resultados!$A$2:$ZZ$415, 50, MATCH($B$1, resultados!$A$1:$ZZ$1, 0))</f>
        <v/>
      </c>
      <c r="B56">
        <f>INDEX(resultados!$A$2:$ZZ$415, 50, MATCH($B$2, resultados!$A$1:$ZZ$1, 0))</f>
        <v/>
      </c>
      <c r="C56">
        <f>INDEX(resultados!$A$2:$ZZ$415, 50, MATCH($B$3, resultados!$A$1:$ZZ$1, 0))</f>
        <v/>
      </c>
    </row>
    <row r="57">
      <c r="A57">
        <f>INDEX(resultados!$A$2:$ZZ$415, 51, MATCH($B$1, resultados!$A$1:$ZZ$1, 0))</f>
        <v/>
      </c>
      <c r="B57">
        <f>INDEX(resultados!$A$2:$ZZ$415, 51, MATCH($B$2, resultados!$A$1:$ZZ$1, 0))</f>
        <v/>
      </c>
      <c r="C57">
        <f>INDEX(resultados!$A$2:$ZZ$415, 51, MATCH($B$3, resultados!$A$1:$ZZ$1, 0))</f>
        <v/>
      </c>
    </row>
    <row r="58">
      <c r="A58">
        <f>INDEX(resultados!$A$2:$ZZ$415, 52, MATCH($B$1, resultados!$A$1:$ZZ$1, 0))</f>
        <v/>
      </c>
      <c r="B58">
        <f>INDEX(resultados!$A$2:$ZZ$415, 52, MATCH($B$2, resultados!$A$1:$ZZ$1, 0))</f>
        <v/>
      </c>
      <c r="C58">
        <f>INDEX(resultados!$A$2:$ZZ$415, 52, MATCH($B$3, resultados!$A$1:$ZZ$1, 0))</f>
        <v/>
      </c>
    </row>
    <row r="59">
      <c r="A59">
        <f>INDEX(resultados!$A$2:$ZZ$415, 53, MATCH($B$1, resultados!$A$1:$ZZ$1, 0))</f>
        <v/>
      </c>
      <c r="B59">
        <f>INDEX(resultados!$A$2:$ZZ$415, 53, MATCH($B$2, resultados!$A$1:$ZZ$1, 0))</f>
        <v/>
      </c>
      <c r="C59">
        <f>INDEX(resultados!$A$2:$ZZ$415, 53, MATCH($B$3, resultados!$A$1:$ZZ$1, 0))</f>
        <v/>
      </c>
    </row>
    <row r="60">
      <c r="A60">
        <f>INDEX(resultados!$A$2:$ZZ$415, 54, MATCH($B$1, resultados!$A$1:$ZZ$1, 0))</f>
        <v/>
      </c>
      <c r="B60">
        <f>INDEX(resultados!$A$2:$ZZ$415, 54, MATCH($B$2, resultados!$A$1:$ZZ$1, 0))</f>
        <v/>
      </c>
      <c r="C60">
        <f>INDEX(resultados!$A$2:$ZZ$415, 54, MATCH($B$3, resultados!$A$1:$ZZ$1, 0))</f>
        <v/>
      </c>
    </row>
    <row r="61">
      <c r="A61">
        <f>INDEX(resultados!$A$2:$ZZ$415, 55, MATCH($B$1, resultados!$A$1:$ZZ$1, 0))</f>
        <v/>
      </c>
      <c r="B61">
        <f>INDEX(resultados!$A$2:$ZZ$415, 55, MATCH($B$2, resultados!$A$1:$ZZ$1, 0))</f>
        <v/>
      </c>
      <c r="C61">
        <f>INDEX(resultados!$A$2:$ZZ$415, 55, MATCH($B$3, resultados!$A$1:$ZZ$1, 0))</f>
        <v/>
      </c>
    </row>
    <row r="62">
      <c r="A62">
        <f>INDEX(resultados!$A$2:$ZZ$415, 56, MATCH($B$1, resultados!$A$1:$ZZ$1, 0))</f>
        <v/>
      </c>
      <c r="B62">
        <f>INDEX(resultados!$A$2:$ZZ$415, 56, MATCH($B$2, resultados!$A$1:$ZZ$1, 0))</f>
        <v/>
      </c>
      <c r="C62">
        <f>INDEX(resultados!$A$2:$ZZ$415, 56, MATCH($B$3, resultados!$A$1:$ZZ$1, 0))</f>
        <v/>
      </c>
    </row>
    <row r="63">
      <c r="A63">
        <f>INDEX(resultados!$A$2:$ZZ$415, 57, MATCH($B$1, resultados!$A$1:$ZZ$1, 0))</f>
        <v/>
      </c>
      <c r="B63">
        <f>INDEX(resultados!$A$2:$ZZ$415, 57, MATCH($B$2, resultados!$A$1:$ZZ$1, 0))</f>
        <v/>
      </c>
      <c r="C63">
        <f>INDEX(resultados!$A$2:$ZZ$415, 57, MATCH($B$3, resultados!$A$1:$ZZ$1, 0))</f>
        <v/>
      </c>
    </row>
    <row r="64">
      <c r="A64">
        <f>INDEX(resultados!$A$2:$ZZ$415, 58, MATCH($B$1, resultados!$A$1:$ZZ$1, 0))</f>
        <v/>
      </c>
      <c r="B64">
        <f>INDEX(resultados!$A$2:$ZZ$415, 58, MATCH($B$2, resultados!$A$1:$ZZ$1, 0))</f>
        <v/>
      </c>
      <c r="C64">
        <f>INDEX(resultados!$A$2:$ZZ$415, 58, MATCH($B$3, resultados!$A$1:$ZZ$1, 0))</f>
        <v/>
      </c>
    </row>
    <row r="65">
      <c r="A65">
        <f>INDEX(resultados!$A$2:$ZZ$415, 59, MATCH($B$1, resultados!$A$1:$ZZ$1, 0))</f>
        <v/>
      </c>
      <c r="B65">
        <f>INDEX(resultados!$A$2:$ZZ$415, 59, MATCH($B$2, resultados!$A$1:$ZZ$1, 0))</f>
        <v/>
      </c>
      <c r="C65">
        <f>INDEX(resultados!$A$2:$ZZ$415, 59, MATCH($B$3, resultados!$A$1:$ZZ$1, 0))</f>
        <v/>
      </c>
    </row>
    <row r="66">
      <c r="A66">
        <f>INDEX(resultados!$A$2:$ZZ$415, 60, MATCH($B$1, resultados!$A$1:$ZZ$1, 0))</f>
        <v/>
      </c>
      <c r="B66">
        <f>INDEX(resultados!$A$2:$ZZ$415, 60, MATCH($B$2, resultados!$A$1:$ZZ$1, 0))</f>
        <v/>
      </c>
      <c r="C66">
        <f>INDEX(resultados!$A$2:$ZZ$415, 60, MATCH($B$3, resultados!$A$1:$ZZ$1, 0))</f>
        <v/>
      </c>
    </row>
    <row r="67">
      <c r="A67">
        <f>INDEX(resultados!$A$2:$ZZ$415, 61, MATCH($B$1, resultados!$A$1:$ZZ$1, 0))</f>
        <v/>
      </c>
      <c r="B67">
        <f>INDEX(resultados!$A$2:$ZZ$415, 61, MATCH($B$2, resultados!$A$1:$ZZ$1, 0))</f>
        <v/>
      </c>
      <c r="C67">
        <f>INDEX(resultados!$A$2:$ZZ$415, 61, MATCH($B$3, resultados!$A$1:$ZZ$1, 0))</f>
        <v/>
      </c>
    </row>
    <row r="68">
      <c r="A68">
        <f>INDEX(resultados!$A$2:$ZZ$415, 62, MATCH($B$1, resultados!$A$1:$ZZ$1, 0))</f>
        <v/>
      </c>
      <c r="B68">
        <f>INDEX(resultados!$A$2:$ZZ$415, 62, MATCH($B$2, resultados!$A$1:$ZZ$1, 0))</f>
        <v/>
      </c>
      <c r="C68">
        <f>INDEX(resultados!$A$2:$ZZ$415, 62, MATCH($B$3, resultados!$A$1:$ZZ$1, 0))</f>
        <v/>
      </c>
    </row>
    <row r="69">
      <c r="A69">
        <f>INDEX(resultados!$A$2:$ZZ$415, 63, MATCH($B$1, resultados!$A$1:$ZZ$1, 0))</f>
        <v/>
      </c>
      <c r="B69">
        <f>INDEX(resultados!$A$2:$ZZ$415, 63, MATCH($B$2, resultados!$A$1:$ZZ$1, 0))</f>
        <v/>
      </c>
      <c r="C69">
        <f>INDEX(resultados!$A$2:$ZZ$415, 63, MATCH($B$3, resultados!$A$1:$ZZ$1, 0))</f>
        <v/>
      </c>
    </row>
    <row r="70">
      <c r="A70">
        <f>INDEX(resultados!$A$2:$ZZ$415, 64, MATCH($B$1, resultados!$A$1:$ZZ$1, 0))</f>
        <v/>
      </c>
      <c r="B70">
        <f>INDEX(resultados!$A$2:$ZZ$415, 64, MATCH($B$2, resultados!$A$1:$ZZ$1, 0))</f>
        <v/>
      </c>
      <c r="C70">
        <f>INDEX(resultados!$A$2:$ZZ$415, 64, MATCH($B$3, resultados!$A$1:$ZZ$1, 0))</f>
        <v/>
      </c>
    </row>
    <row r="71">
      <c r="A71">
        <f>INDEX(resultados!$A$2:$ZZ$415, 65, MATCH($B$1, resultados!$A$1:$ZZ$1, 0))</f>
        <v/>
      </c>
      <c r="B71">
        <f>INDEX(resultados!$A$2:$ZZ$415, 65, MATCH($B$2, resultados!$A$1:$ZZ$1, 0))</f>
        <v/>
      </c>
      <c r="C71">
        <f>INDEX(resultados!$A$2:$ZZ$415, 65, MATCH($B$3, resultados!$A$1:$ZZ$1, 0))</f>
        <v/>
      </c>
    </row>
    <row r="72">
      <c r="A72">
        <f>INDEX(resultados!$A$2:$ZZ$415, 66, MATCH($B$1, resultados!$A$1:$ZZ$1, 0))</f>
        <v/>
      </c>
      <c r="B72">
        <f>INDEX(resultados!$A$2:$ZZ$415, 66, MATCH($B$2, resultados!$A$1:$ZZ$1, 0))</f>
        <v/>
      </c>
      <c r="C72">
        <f>INDEX(resultados!$A$2:$ZZ$415, 66, MATCH($B$3, resultados!$A$1:$ZZ$1, 0))</f>
        <v/>
      </c>
    </row>
    <row r="73">
      <c r="A73">
        <f>INDEX(resultados!$A$2:$ZZ$415, 67, MATCH($B$1, resultados!$A$1:$ZZ$1, 0))</f>
        <v/>
      </c>
      <c r="B73">
        <f>INDEX(resultados!$A$2:$ZZ$415, 67, MATCH($B$2, resultados!$A$1:$ZZ$1, 0))</f>
        <v/>
      </c>
      <c r="C73">
        <f>INDEX(resultados!$A$2:$ZZ$415, 67, MATCH($B$3, resultados!$A$1:$ZZ$1, 0))</f>
        <v/>
      </c>
    </row>
    <row r="74">
      <c r="A74">
        <f>INDEX(resultados!$A$2:$ZZ$415, 68, MATCH($B$1, resultados!$A$1:$ZZ$1, 0))</f>
        <v/>
      </c>
      <c r="B74">
        <f>INDEX(resultados!$A$2:$ZZ$415, 68, MATCH($B$2, resultados!$A$1:$ZZ$1, 0))</f>
        <v/>
      </c>
      <c r="C74">
        <f>INDEX(resultados!$A$2:$ZZ$415, 68, MATCH($B$3, resultados!$A$1:$ZZ$1, 0))</f>
        <v/>
      </c>
    </row>
    <row r="75">
      <c r="A75">
        <f>INDEX(resultados!$A$2:$ZZ$415, 69, MATCH($B$1, resultados!$A$1:$ZZ$1, 0))</f>
        <v/>
      </c>
      <c r="B75">
        <f>INDEX(resultados!$A$2:$ZZ$415, 69, MATCH($B$2, resultados!$A$1:$ZZ$1, 0))</f>
        <v/>
      </c>
      <c r="C75">
        <f>INDEX(resultados!$A$2:$ZZ$415, 69, MATCH($B$3, resultados!$A$1:$ZZ$1, 0))</f>
        <v/>
      </c>
    </row>
    <row r="76">
      <c r="A76">
        <f>INDEX(resultados!$A$2:$ZZ$415, 70, MATCH($B$1, resultados!$A$1:$ZZ$1, 0))</f>
        <v/>
      </c>
      <c r="B76">
        <f>INDEX(resultados!$A$2:$ZZ$415, 70, MATCH($B$2, resultados!$A$1:$ZZ$1, 0))</f>
        <v/>
      </c>
      <c r="C76">
        <f>INDEX(resultados!$A$2:$ZZ$415, 70, MATCH($B$3, resultados!$A$1:$ZZ$1, 0))</f>
        <v/>
      </c>
    </row>
    <row r="77">
      <c r="A77">
        <f>INDEX(resultados!$A$2:$ZZ$415, 71, MATCH($B$1, resultados!$A$1:$ZZ$1, 0))</f>
        <v/>
      </c>
      <c r="B77">
        <f>INDEX(resultados!$A$2:$ZZ$415, 71, MATCH($B$2, resultados!$A$1:$ZZ$1, 0))</f>
        <v/>
      </c>
      <c r="C77">
        <f>INDEX(resultados!$A$2:$ZZ$415, 71, MATCH($B$3, resultados!$A$1:$ZZ$1, 0))</f>
        <v/>
      </c>
    </row>
    <row r="78">
      <c r="A78">
        <f>INDEX(resultados!$A$2:$ZZ$415, 72, MATCH($B$1, resultados!$A$1:$ZZ$1, 0))</f>
        <v/>
      </c>
      <c r="B78">
        <f>INDEX(resultados!$A$2:$ZZ$415, 72, MATCH($B$2, resultados!$A$1:$ZZ$1, 0))</f>
        <v/>
      </c>
      <c r="C78">
        <f>INDEX(resultados!$A$2:$ZZ$415, 72, MATCH($B$3, resultados!$A$1:$ZZ$1, 0))</f>
        <v/>
      </c>
    </row>
    <row r="79">
      <c r="A79">
        <f>INDEX(resultados!$A$2:$ZZ$415, 73, MATCH($B$1, resultados!$A$1:$ZZ$1, 0))</f>
        <v/>
      </c>
      <c r="B79">
        <f>INDEX(resultados!$A$2:$ZZ$415, 73, MATCH($B$2, resultados!$A$1:$ZZ$1, 0))</f>
        <v/>
      </c>
      <c r="C79">
        <f>INDEX(resultados!$A$2:$ZZ$415, 73, MATCH($B$3, resultados!$A$1:$ZZ$1, 0))</f>
        <v/>
      </c>
    </row>
    <row r="80">
      <c r="A80">
        <f>INDEX(resultados!$A$2:$ZZ$415, 74, MATCH($B$1, resultados!$A$1:$ZZ$1, 0))</f>
        <v/>
      </c>
      <c r="B80">
        <f>INDEX(resultados!$A$2:$ZZ$415, 74, MATCH($B$2, resultados!$A$1:$ZZ$1, 0))</f>
        <v/>
      </c>
      <c r="C80">
        <f>INDEX(resultados!$A$2:$ZZ$415, 74, MATCH($B$3, resultados!$A$1:$ZZ$1, 0))</f>
        <v/>
      </c>
    </row>
    <row r="81">
      <c r="A81">
        <f>INDEX(resultados!$A$2:$ZZ$415, 75, MATCH($B$1, resultados!$A$1:$ZZ$1, 0))</f>
        <v/>
      </c>
      <c r="B81">
        <f>INDEX(resultados!$A$2:$ZZ$415, 75, MATCH($B$2, resultados!$A$1:$ZZ$1, 0))</f>
        <v/>
      </c>
      <c r="C81">
        <f>INDEX(resultados!$A$2:$ZZ$415, 75, MATCH($B$3, resultados!$A$1:$ZZ$1, 0))</f>
        <v/>
      </c>
    </row>
    <row r="82">
      <c r="A82">
        <f>INDEX(resultados!$A$2:$ZZ$415, 76, MATCH($B$1, resultados!$A$1:$ZZ$1, 0))</f>
        <v/>
      </c>
      <c r="B82">
        <f>INDEX(resultados!$A$2:$ZZ$415, 76, MATCH($B$2, resultados!$A$1:$ZZ$1, 0))</f>
        <v/>
      </c>
      <c r="C82">
        <f>INDEX(resultados!$A$2:$ZZ$415, 76, MATCH($B$3, resultados!$A$1:$ZZ$1, 0))</f>
        <v/>
      </c>
    </row>
    <row r="83">
      <c r="A83">
        <f>INDEX(resultados!$A$2:$ZZ$415, 77, MATCH($B$1, resultados!$A$1:$ZZ$1, 0))</f>
        <v/>
      </c>
      <c r="B83">
        <f>INDEX(resultados!$A$2:$ZZ$415, 77, MATCH($B$2, resultados!$A$1:$ZZ$1, 0))</f>
        <v/>
      </c>
      <c r="C83">
        <f>INDEX(resultados!$A$2:$ZZ$415, 77, MATCH($B$3, resultados!$A$1:$ZZ$1, 0))</f>
        <v/>
      </c>
    </row>
    <row r="84">
      <c r="A84">
        <f>INDEX(resultados!$A$2:$ZZ$415, 78, MATCH($B$1, resultados!$A$1:$ZZ$1, 0))</f>
        <v/>
      </c>
      <c r="B84">
        <f>INDEX(resultados!$A$2:$ZZ$415, 78, MATCH($B$2, resultados!$A$1:$ZZ$1, 0))</f>
        <v/>
      </c>
      <c r="C84">
        <f>INDEX(resultados!$A$2:$ZZ$415, 78, MATCH($B$3, resultados!$A$1:$ZZ$1, 0))</f>
        <v/>
      </c>
    </row>
    <row r="85">
      <c r="A85">
        <f>INDEX(resultados!$A$2:$ZZ$415, 79, MATCH($B$1, resultados!$A$1:$ZZ$1, 0))</f>
        <v/>
      </c>
      <c r="B85">
        <f>INDEX(resultados!$A$2:$ZZ$415, 79, MATCH($B$2, resultados!$A$1:$ZZ$1, 0))</f>
        <v/>
      </c>
      <c r="C85">
        <f>INDEX(resultados!$A$2:$ZZ$415, 79, MATCH($B$3, resultados!$A$1:$ZZ$1, 0))</f>
        <v/>
      </c>
    </row>
    <row r="86">
      <c r="A86">
        <f>INDEX(resultados!$A$2:$ZZ$415, 80, MATCH($B$1, resultados!$A$1:$ZZ$1, 0))</f>
        <v/>
      </c>
      <c r="B86">
        <f>INDEX(resultados!$A$2:$ZZ$415, 80, MATCH($B$2, resultados!$A$1:$ZZ$1, 0))</f>
        <v/>
      </c>
      <c r="C86">
        <f>INDEX(resultados!$A$2:$ZZ$415, 80, MATCH($B$3, resultados!$A$1:$ZZ$1, 0))</f>
        <v/>
      </c>
    </row>
    <row r="87">
      <c r="A87">
        <f>INDEX(resultados!$A$2:$ZZ$415, 81, MATCH($B$1, resultados!$A$1:$ZZ$1, 0))</f>
        <v/>
      </c>
      <c r="B87">
        <f>INDEX(resultados!$A$2:$ZZ$415, 81, MATCH($B$2, resultados!$A$1:$ZZ$1, 0))</f>
        <v/>
      </c>
      <c r="C87">
        <f>INDEX(resultados!$A$2:$ZZ$415, 81, MATCH($B$3, resultados!$A$1:$ZZ$1, 0))</f>
        <v/>
      </c>
    </row>
    <row r="88">
      <c r="A88">
        <f>INDEX(resultados!$A$2:$ZZ$415, 82, MATCH($B$1, resultados!$A$1:$ZZ$1, 0))</f>
        <v/>
      </c>
      <c r="B88">
        <f>INDEX(resultados!$A$2:$ZZ$415, 82, MATCH($B$2, resultados!$A$1:$ZZ$1, 0))</f>
        <v/>
      </c>
      <c r="C88">
        <f>INDEX(resultados!$A$2:$ZZ$415, 82, MATCH($B$3, resultados!$A$1:$ZZ$1, 0))</f>
        <v/>
      </c>
    </row>
    <row r="89">
      <c r="A89">
        <f>INDEX(resultados!$A$2:$ZZ$415, 83, MATCH($B$1, resultados!$A$1:$ZZ$1, 0))</f>
        <v/>
      </c>
      <c r="B89">
        <f>INDEX(resultados!$A$2:$ZZ$415, 83, MATCH($B$2, resultados!$A$1:$ZZ$1, 0))</f>
        <v/>
      </c>
      <c r="C89">
        <f>INDEX(resultados!$A$2:$ZZ$415, 83, MATCH($B$3, resultados!$A$1:$ZZ$1, 0))</f>
        <v/>
      </c>
    </row>
    <row r="90">
      <c r="A90">
        <f>INDEX(resultados!$A$2:$ZZ$415, 84, MATCH($B$1, resultados!$A$1:$ZZ$1, 0))</f>
        <v/>
      </c>
      <c r="B90">
        <f>INDEX(resultados!$A$2:$ZZ$415, 84, MATCH($B$2, resultados!$A$1:$ZZ$1, 0))</f>
        <v/>
      </c>
      <c r="C90">
        <f>INDEX(resultados!$A$2:$ZZ$415, 84, MATCH($B$3, resultados!$A$1:$ZZ$1, 0))</f>
        <v/>
      </c>
    </row>
    <row r="91">
      <c r="A91">
        <f>INDEX(resultados!$A$2:$ZZ$415, 85, MATCH($B$1, resultados!$A$1:$ZZ$1, 0))</f>
        <v/>
      </c>
      <c r="B91">
        <f>INDEX(resultados!$A$2:$ZZ$415, 85, MATCH($B$2, resultados!$A$1:$ZZ$1, 0))</f>
        <v/>
      </c>
      <c r="C91">
        <f>INDEX(resultados!$A$2:$ZZ$415, 85, MATCH($B$3, resultados!$A$1:$ZZ$1, 0))</f>
        <v/>
      </c>
    </row>
    <row r="92">
      <c r="A92">
        <f>INDEX(resultados!$A$2:$ZZ$415, 86, MATCH($B$1, resultados!$A$1:$ZZ$1, 0))</f>
        <v/>
      </c>
      <c r="B92">
        <f>INDEX(resultados!$A$2:$ZZ$415, 86, MATCH($B$2, resultados!$A$1:$ZZ$1, 0))</f>
        <v/>
      </c>
      <c r="C92">
        <f>INDEX(resultados!$A$2:$ZZ$415, 86, MATCH($B$3, resultados!$A$1:$ZZ$1, 0))</f>
        <v/>
      </c>
    </row>
    <row r="93">
      <c r="A93">
        <f>INDEX(resultados!$A$2:$ZZ$415, 87, MATCH($B$1, resultados!$A$1:$ZZ$1, 0))</f>
        <v/>
      </c>
      <c r="B93">
        <f>INDEX(resultados!$A$2:$ZZ$415, 87, MATCH($B$2, resultados!$A$1:$ZZ$1, 0))</f>
        <v/>
      </c>
      <c r="C93">
        <f>INDEX(resultados!$A$2:$ZZ$415, 87, MATCH($B$3, resultados!$A$1:$ZZ$1, 0))</f>
        <v/>
      </c>
    </row>
    <row r="94">
      <c r="A94">
        <f>INDEX(resultados!$A$2:$ZZ$415, 88, MATCH($B$1, resultados!$A$1:$ZZ$1, 0))</f>
        <v/>
      </c>
      <c r="B94">
        <f>INDEX(resultados!$A$2:$ZZ$415, 88, MATCH($B$2, resultados!$A$1:$ZZ$1, 0))</f>
        <v/>
      </c>
      <c r="C94">
        <f>INDEX(resultados!$A$2:$ZZ$415, 88, MATCH($B$3, resultados!$A$1:$ZZ$1, 0))</f>
        <v/>
      </c>
    </row>
    <row r="95">
      <c r="A95">
        <f>INDEX(resultados!$A$2:$ZZ$415, 89, MATCH($B$1, resultados!$A$1:$ZZ$1, 0))</f>
        <v/>
      </c>
      <c r="B95">
        <f>INDEX(resultados!$A$2:$ZZ$415, 89, MATCH($B$2, resultados!$A$1:$ZZ$1, 0))</f>
        <v/>
      </c>
      <c r="C95">
        <f>INDEX(resultados!$A$2:$ZZ$415, 89, MATCH($B$3, resultados!$A$1:$ZZ$1, 0))</f>
        <v/>
      </c>
    </row>
    <row r="96">
      <c r="A96">
        <f>INDEX(resultados!$A$2:$ZZ$415, 90, MATCH($B$1, resultados!$A$1:$ZZ$1, 0))</f>
        <v/>
      </c>
      <c r="B96">
        <f>INDEX(resultados!$A$2:$ZZ$415, 90, MATCH($B$2, resultados!$A$1:$ZZ$1, 0))</f>
        <v/>
      </c>
      <c r="C96">
        <f>INDEX(resultados!$A$2:$ZZ$415, 90, MATCH($B$3, resultados!$A$1:$ZZ$1, 0))</f>
        <v/>
      </c>
    </row>
    <row r="97">
      <c r="A97">
        <f>INDEX(resultados!$A$2:$ZZ$415, 91, MATCH($B$1, resultados!$A$1:$ZZ$1, 0))</f>
        <v/>
      </c>
      <c r="B97">
        <f>INDEX(resultados!$A$2:$ZZ$415, 91, MATCH($B$2, resultados!$A$1:$ZZ$1, 0))</f>
        <v/>
      </c>
      <c r="C97">
        <f>INDEX(resultados!$A$2:$ZZ$415, 91, MATCH($B$3, resultados!$A$1:$ZZ$1, 0))</f>
        <v/>
      </c>
    </row>
    <row r="98">
      <c r="A98">
        <f>INDEX(resultados!$A$2:$ZZ$415, 92, MATCH($B$1, resultados!$A$1:$ZZ$1, 0))</f>
        <v/>
      </c>
      <c r="B98">
        <f>INDEX(resultados!$A$2:$ZZ$415, 92, MATCH($B$2, resultados!$A$1:$ZZ$1, 0))</f>
        <v/>
      </c>
      <c r="C98">
        <f>INDEX(resultados!$A$2:$ZZ$415, 92, MATCH($B$3, resultados!$A$1:$ZZ$1, 0))</f>
        <v/>
      </c>
    </row>
    <row r="99">
      <c r="A99">
        <f>INDEX(resultados!$A$2:$ZZ$415, 93, MATCH($B$1, resultados!$A$1:$ZZ$1, 0))</f>
        <v/>
      </c>
      <c r="B99">
        <f>INDEX(resultados!$A$2:$ZZ$415, 93, MATCH($B$2, resultados!$A$1:$ZZ$1, 0))</f>
        <v/>
      </c>
      <c r="C99">
        <f>INDEX(resultados!$A$2:$ZZ$415, 93, MATCH($B$3, resultados!$A$1:$ZZ$1, 0))</f>
        <v/>
      </c>
    </row>
    <row r="100">
      <c r="A100">
        <f>INDEX(resultados!$A$2:$ZZ$415, 94, MATCH($B$1, resultados!$A$1:$ZZ$1, 0))</f>
        <v/>
      </c>
      <c r="B100">
        <f>INDEX(resultados!$A$2:$ZZ$415, 94, MATCH($B$2, resultados!$A$1:$ZZ$1, 0))</f>
        <v/>
      </c>
      <c r="C100">
        <f>INDEX(resultados!$A$2:$ZZ$415, 94, MATCH($B$3, resultados!$A$1:$ZZ$1, 0))</f>
        <v/>
      </c>
    </row>
    <row r="101">
      <c r="A101">
        <f>INDEX(resultados!$A$2:$ZZ$415, 95, MATCH($B$1, resultados!$A$1:$ZZ$1, 0))</f>
        <v/>
      </c>
      <c r="B101">
        <f>INDEX(resultados!$A$2:$ZZ$415, 95, MATCH($B$2, resultados!$A$1:$ZZ$1, 0))</f>
        <v/>
      </c>
      <c r="C101">
        <f>INDEX(resultados!$A$2:$ZZ$415, 95, MATCH($B$3, resultados!$A$1:$ZZ$1, 0))</f>
        <v/>
      </c>
    </row>
    <row r="102">
      <c r="A102">
        <f>INDEX(resultados!$A$2:$ZZ$415, 96, MATCH($B$1, resultados!$A$1:$ZZ$1, 0))</f>
        <v/>
      </c>
      <c r="B102">
        <f>INDEX(resultados!$A$2:$ZZ$415, 96, MATCH($B$2, resultados!$A$1:$ZZ$1, 0))</f>
        <v/>
      </c>
      <c r="C102">
        <f>INDEX(resultados!$A$2:$ZZ$415, 96, MATCH($B$3, resultados!$A$1:$ZZ$1, 0))</f>
        <v/>
      </c>
    </row>
    <row r="103">
      <c r="A103">
        <f>INDEX(resultados!$A$2:$ZZ$415, 97, MATCH($B$1, resultados!$A$1:$ZZ$1, 0))</f>
        <v/>
      </c>
      <c r="B103">
        <f>INDEX(resultados!$A$2:$ZZ$415, 97, MATCH($B$2, resultados!$A$1:$ZZ$1, 0))</f>
        <v/>
      </c>
      <c r="C103">
        <f>INDEX(resultados!$A$2:$ZZ$415, 97, MATCH($B$3, resultados!$A$1:$ZZ$1, 0))</f>
        <v/>
      </c>
    </row>
    <row r="104">
      <c r="A104">
        <f>INDEX(resultados!$A$2:$ZZ$415, 98, MATCH($B$1, resultados!$A$1:$ZZ$1, 0))</f>
        <v/>
      </c>
      <c r="B104">
        <f>INDEX(resultados!$A$2:$ZZ$415, 98, MATCH($B$2, resultados!$A$1:$ZZ$1, 0))</f>
        <v/>
      </c>
      <c r="C104">
        <f>INDEX(resultados!$A$2:$ZZ$415, 98, MATCH($B$3, resultados!$A$1:$ZZ$1, 0))</f>
        <v/>
      </c>
    </row>
    <row r="105">
      <c r="A105">
        <f>INDEX(resultados!$A$2:$ZZ$415, 99, MATCH($B$1, resultados!$A$1:$ZZ$1, 0))</f>
        <v/>
      </c>
      <c r="B105">
        <f>INDEX(resultados!$A$2:$ZZ$415, 99, MATCH($B$2, resultados!$A$1:$ZZ$1, 0))</f>
        <v/>
      </c>
      <c r="C105">
        <f>INDEX(resultados!$A$2:$ZZ$415, 99, MATCH($B$3, resultados!$A$1:$ZZ$1, 0))</f>
        <v/>
      </c>
    </row>
    <row r="106">
      <c r="A106">
        <f>INDEX(resultados!$A$2:$ZZ$415, 100, MATCH($B$1, resultados!$A$1:$ZZ$1, 0))</f>
        <v/>
      </c>
      <c r="B106">
        <f>INDEX(resultados!$A$2:$ZZ$415, 100, MATCH($B$2, resultados!$A$1:$ZZ$1, 0))</f>
        <v/>
      </c>
      <c r="C106">
        <f>INDEX(resultados!$A$2:$ZZ$415, 100, MATCH($B$3, resultados!$A$1:$ZZ$1, 0))</f>
        <v/>
      </c>
    </row>
    <row r="107">
      <c r="A107">
        <f>INDEX(resultados!$A$2:$ZZ$415, 101, MATCH($B$1, resultados!$A$1:$ZZ$1, 0))</f>
        <v/>
      </c>
      <c r="B107">
        <f>INDEX(resultados!$A$2:$ZZ$415, 101, MATCH($B$2, resultados!$A$1:$ZZ$1, 0))</f>
        <v/>
      </c>
      <c r="C107">
        <f>INDEX(resultados!$A$2:$ZZ$415, 101, MATCH($B$3, resultados!$A$1:$ZZ$1, 0))</f>
        <v/>
      </c>
    </row>
    <row r="108">
      <c r="A108">
        <f>INDEX(resultados!$A$2:$ZZ$415, 102, MATCH($B$1, resultados!$A$1:$ZZ$1, 0))</f>
        <v/>
      </c>
      <c r="B108">
        <f>INDEX(resultados!$A$2:$ZZ$415, 102, MATCH($B$2, resultados!$A$1:$ZZ$1, 0))</f>
        <v/>
      </c>
      <c r="C108">
        <f>INDEX(resultados!$A$2:$ZZ$415, 102, MATCH($B$3, resultados!$A$1:$ZZ$1, 0))</f>
        <v/>
      </c>
    </row>
    <row r="109">
      <c r="A109">
        <f>INDEX(resultados!$A$2:$ZZ$415, 103, MATCH($B$1, resultados!$A$1:$ZZ$1, 0))</f>
        <v/>
      </c>
      <c r="B109">
        <f>INDEX(resultados!$A$2:$ZZ$415, 103, MATCH($B$2, resultados!$A$1:$ZZ$1, 0))</f>
        <v/>
      </c>
      <c r="C109">
        <f>INDEX(resultados!$A$2:$ZZ$415, 103, MATCH($B$3, resultados!$A$1:$ZZ$1, 0))</f>
        <v/>
      </c>
    </row>
    <row r="110">
      <c r="A110">
        <f>INDEX(resultados!$A$2:$ZZ$415, 104, MATCH($B$1, resultados!$A$1:$ZZ$1, 0))</f>
        <v/>
      </c>
      <c r="B110">
        <f>INDEX(resultados!$A$2:$ZZ$415, 104, MATCH($B$2, resultados!$A$1:$ZZ$1, 0))</f>
        <v/>
      </c>
      <c r="C110">
        <f>INDEX(resultados!$A$2:$ZZ$415, 104, MATCH($B$3, resultados!$A$1:$ZZ$1, 0))</f>
        <v/>
      </c>
    </row>
    <row r="111">
      <c r="A111">
        <f>INDEX(resultados!$A$2:$ZZ$415, 105, MATCH($B$1, resultados!$A$1:$ZZ$1, 0))</f>
        <v/>
      </c>
      <c r="B111">
        <f>INDEX(resultados!$A$2:$ZZ$415, 105, MATCH($B$2, resultados!$A$1:$ZZ$1, 0))</f>
        <v/>
      </c>
      <c r="C111">
        <f>INDEX(resultados!$A$2:$ZZ$415, 105, MATCH($B$3, resultados!$A$1:$ZZ$1, 0))</f>
        <v/>
      </c>
    </row>
    <row r="112">
      <c r="A112">
        <f>INDEX(resultados!$A$2:$ZZ$415, 106, MATCH($B$1, resultados!$A$1:$ZZ$1, 0))</f>
        <v/>
      </c>
      <c r="B112">
        <f>INDEX(resultados!$A$2:$ZZ$415, 106, MATCH($B$2, resultados!$A$1:$ZZ$1, 0))</f>
        <v/>
      </c>
      <c r="C112">
        <f>INDEX(resultados!$A$2:$ZZ$415, 106, MATCH($B$3, resultados!$A$1:$ZZ$1, 0))</f>
        <v/>
      </c>
    </row>
    <row r="113">
      <c r="A113">
        <f>INDEX(resultados!$A$2:$ZZ$415, 107, MATCH($B$1, resultados!$A$1:$ZZ$1, 0))</f>
        <v/>
      </c>
      <c r="B113">
        <f>INDEX(resultados!$A$2:$ZZ$415, 107, MATCH($B$2, resultados!$A$1:$ZZ$1, 0))</f>
        <v/>
      </c>
      <c r="C113">
        <f>INDEX(resultados!$A$2:$ZZ$415, 107, MATCH($B$3, resultados!$A$1:$ZZ$1, 0))</f>
        <v/>
      </c>
    </row>
    <row r="114">
      <c r="A114">
        <f>INDEX(resultados!$A$2:$ZZ$415, 108, MATCH($B$1, resultados!$A$1:$ZZ$1, 0))</f>
        <v/>
      </c>
      <c r="B114">
        <f>INDEX(resultados!$A$2:$ZZ$415, 108, MATCH($B$2, resultados!$A$1:$ZZ$1, 0))</f>
        <v/>
      </c>
      <c r="C114">
        <f>INDEX(resultados!$A$2:$ZZ$415, 108, MATCH($B$3, resultados!$A$1:$ZZ$1, 0))</f>
        <v/>
      </c>
    </row>
    <row r="115">
      <c r="A115">
        <f>INDEX(resultados!$A$2:$ZZ$415, 109, MATCH($B$1, resultados!$A$1:$ZZ$1, 0))</f>
        <v/>
      </c>
      <c r="B115">
        <f>INDEX(resultados!$A$2:$ZZ$415, 109, MATCH($B$2, resultados!$A$1:$ZZ$1, 0))</f>
        <v/>
      </c>
      <c r="C115">
        <f>INDEX(resultados!$A$2:$ZZ$415, 109, MATCH($B$3, resultados!$A$1:$ZZ$1, 0))</f>
        <v/>
      </c>
    </row>
    <row r="116">
      <c r="A116">
        <f>INDEX(resultados!$A$2:$ZZ$415, 110, MATCH($B$1, resultados!$A$1:$ZZ$1, 0))</f>
        <v/>
      </c>
      <c r="B116">
        <f>INDEX(resultados!$A$2:$ZZ$415, 110, MATCH($B$2, resultados!$A$1:$ZZ$1, 0))</f>
        <v/>
      </c>
      <c r="C116">
        <f>INDEX(resultados!$A$2:$ZZ$415, 110, MATCH($B$3, resultados!$A$1:$ZZ$1, 0))</f>
        <v/>
      </c>
    </row>
    <row r="117">
      <c r="A117">
        <f>INDEX(resultados!$A$2:$ZZ$415, 111, MATCH($B$1, resultados!$A$1:$ZZ$1, 0))</f>
        <v/>
      </c>
      <c r="B117">
        <f>INDEX(resultados!$A$2:$ZZ$415, 111, MATCH($B$2, resultados!$A$1:$ZZ$1, 0))</f>
        <v/>
      </c>
      <c r="C117">
        <f>INDEX(resultados!$A$2:$ZZ$415, 111, MATCH($B$3, resultados!$A$1:$ZZ$1, 0))</f>
        <v/>
      </c>
    </row>
    <row r="118">
      <c r="A118">
        <f>INDEX(resultados!$A$2:$ZZ$415, 112, MATCH($B$1, resultados!$A$1:$ZZ$1, 0))</f>
        <v/>
      </c>
      <c r="B118">
        <f>INDEX(resultados!$A$2:$ZZ$415, 112, MATCH($B$2, resultados!$A$1:$ZZ$1, 0))</f>
        <v/>
      </c>
      <c r="C118">
        <f>INDEX(resultados!$A$2:$ZZ$415, 112, MATCH($B$3, resultados!$A$1:$ZZ$1, 0))</f>
        <v/>
      </c>
    </row>
    <row r="119">
      <c r="A119">
        <f>INDEX(resultados!$A$2:$ZZ$415, 113, MATCH($B$1, resultados!$A$1:$ZZ$1, 0))</f>
        <v/>
      </c>
      <c r="B119">
        <f>INDEX(resultados!$A$2:$ZZ$415, 113, MATCH($B$2, resultados!$A$1:$ZZ$1, 0))</f>
        <v/>
      </c>
      <c r="C119">
        <f>INDEX(resultados!$A$2:$ZZ$415, 113, MATCH($B$3, resultados!$A$1:$ZZ$1, 0))</f>
        <v/>
      </c>
    </row>
    <row r="120">
      <c r="A120">
        <f>INDEX(resultados!$A$2:$ZZ$415, 114, MATCH($B$1, resultados!$A$1:$ZZ$1, 0))</f>
        <v/>
      </c>
      <c r="B120">
        <f>INDEX(resultados!$A$2:$ZZ$415, 114, MATCH($B$2, resultados!$A$1:$ZZ$1, 0))</f>
        <v/>
      </c>
      <c r="C120">
        <f>INDEX(resultados!$A$2:$ZZ$415, 114, MATCH($B$3, resultados!$A$1:$ZZ$1, 0))</f>
        <v/>
      </c>
    </row>
    <row r="121">
      <c r="A121">
        <f>INDEX(resultados!$A$2:$ZZ$415, 115, MATCH($B$1, resultados!$A$1:$ZZ$1, 0))</f>
        <v/>
      </c>
      <c r="B121">
        <f>INDEX(resultados!$A$2:$ZZ$415, 115, MATCH($B$2, resultados!$A$1:$ZZ$1, 0))</f>
        <v/>
      </c>
      <c r="C121">
        <f>INDEX(resultados!$A$2:$ZZ$415, 115, MATCH($B$3, resultados!$A$1:$ZZ$1, 0))</f>
        <v/>
      </c>
    </row>
    <row r="122">
      <c r="A122">
        <f>INDEX(resultados!$A$2:$ZZ$415, 116, MATCH($B$1, resultados!$A$1:$ZZ$1, 0))</f>
        <v/>
      </c>
      <c r="B122">
        <f>INDEX(resultados!$A$2:$ZZ$415, 116, MATCH($B$2, resultados!$A$1:$ZZ$1, 0))</f>
        <v/>
      </c>
      <c r="C122">
        <f>INDEX(resultados!$A$2:$ZZ$415, 116, MATCH($B$3, resultados!$A$1:$ZZ$1, 0))</f>
        <v/>
      </c>
    </row>
    <row r="123">
      <c r="A123">
        <f>INDEX(resultados!$A$2:$ZZ$415, 117, MATCH($B$1, resultados!$A$1:$ZZ$1, 0))</f>
        <v/>
      </c>
      <c r="B123">
        <f>INDEX(resultados!$A$2:$ZZ$415, 117, MATCH($B$2, resultados!$A$1:$ZZ$1, 0))</f>
        <v/>
      </c>
      <c r="C123">
        <f>INDEX(resultados!$A$2:$ZZ$415, 117, MATCH($B$3, resultados!$A$1:$ZZ$1, 0))</f>
        <v/>
      </c>
    </row>
    <row r="124">
      <c r="A124">
        <f>INDEX(resultados!$A$2:$ZZ$415, 118, MATCH($B$1, resultados!$A$1:$ZZ$1, 0))</f>
        <v/>
      </c>
      <c r="B124">
        <f>INDEX(resultados!$A$2:$ZZ$415, 118, MATCH($B$2, resultados!$A$1:$ZZ$1, 0))</f>
        <v/>
      </c>
      <c r="C124">
        <f>INDEX(resultados!$A$2:$ZZ$415, 118, MATCH($B$3, resultados!$A$1:$ZZ$1, 0))</f>
        <v/>
      </c>
    </row>
    <row r="125">
      <c r="A125">
        <f>INDEX(resultados!$A$2:$ZZ$415, 119, MATCH($B$1, resultados!$A$1:$ZZ$1, 0))</f>
        <v/>
      </c>
      <c r="B125">
        <f>INDEX(resultados!$A$2:$ZZ$415, 119, MATCH($B$2, resultados!$A$1:$ZZ$1, 0))</f>
        <v/>
      </c>
      <c r="C125">
        <f>INDEX(resultados!$A$2:$ZZ$415, 119, MATCH($B$3, resultados!$A$1:$ZZ$1, 0))</f>
        <v/>
      </c>
    </row>
    <row r="126">
      <c r="A126">
        <f>INDEX(resultados!$A$2:$ZZ$415, 120, MATCH($B$1, resultados!$A$1:$ZZ$1, 0))</f>
        <v/>
      </c>
      <c r="B126">
        <f>INDEX(resultados!$A$2:$ZZ$415, 120, MATCH($B$2, resultados!$A$1:$ZZ$1, 0))</f>
        <v/>
      </c>
      <c r="C126">
        <f>INDEX(resultados!$A$2:$ZZ$415, 120, MATCH($B$3, resultados!$A$1:$ZZ$1, 0))</f>
        <v/>
      </c>
    </row>
    <row r="127">
      <c r="A127">
        <f>INDEX(resultados!$A$2:$ZZ$415, 121, MATCH($B$1, resultados!$A$1:$ZZ$1, 0))</f>
        <v/>
      </c>
      <c r="B127">
        <f>INDEX(resultados!$A$2:$ZZ$415, 121, MATCH($B$2, resultados!$A$1:$ZZ$1, 0))</f>
        <v/>
      </c>
      <c r="C127">
        <f>INDEX(resultados!$A$2:$ZZ$415, 121, MATCH($B$3, resultados!$A$1:$ZZ$1, 0))</f>
        <v/>
      </c>
    </row>
    <row r="128">
      <c r="A128">
        <f>INDEX(resultados!$A$2:$ZZ$415, 122, MATCH($B$1, resultados!$A$1:$ZZ$1, 0))</f>
        <v/>
      </c>
      <c r="B128">
        <f>INDEX(resultados!$A$2:$ZZ$415, 122, MATCH($B$2, resultados!$A$1:$ZZ$1, 0))</f>
        <v/>
      </c>
      <c r="C128">
        <f>INDEX(resultados!$A$2:$ZZ$415, 122, MATCH($B$3, resultados!$A$1:$ZZ$1, 0))</f>
        <v/>
      </c>
    </row>
    <row r="129">
      <c r="A129">
        <f>INDEX(resultados!$A$2:$ZZ$415, 123, MATCH($B$1, resultados!$A$1:$ZZ$1, 0))</f>
        <v/>
      </c>
      <c r="B129">
        <f>INDEX(resultados!$A$2:$ZZ$415, 123, MATCH($B$2, resultados!$A$1:$ZZ$1, 0))</f>
        <v/>
      </c>
      <c r="C129">
        <f>INDEX(resultados!$A$2:$ZZ$415, 123, MATCH($B$3, resultados!$A$1:$ZZ$1, 0))</f>
        <v/>
      </c>
    </row>
    <row r="130">
      <c r="A130">
        <f>INDEX(resultados!$A$2:$ZZ$415, 124, MATCH($B$1, resultados!$A$1:$ZZ$1, 0))</f>
        <v/>
      </c>
      <c r="B130">
        <f>INDEX(resultados!$A$2:$ZZ$415, 124, MATCH($B$2, resultados!$A$1:$ZZ$1, 0))</f>
        <v/>
      </c>
      <c r="C130">
        <f>INDEX(resultados!$A$2:$ZZ$415, 124, MATCH($B$3, resultados!$A$1:$ZZ$1, 0))</f>
        <v/>
      </c>
    </row>
    <row r="131">
      <c r="A131">
        <f>INDEX(resultados!$A$2:$ZZ$415, 125, MATCH($B$1, resultados!$A$1:$ZZ$1, 0))</f>
        <v/>
      </c>
      <c r="B131">
        <f>INDEX(resultados!$A$2:$ZZ$415, 125, MATCH($B$2, resultados!$A$1:$ZZ$1, 0))</f>
        <v/>
      </c>
      <c r="C131">
        <f>INDEX(resultados!$A$2:$ZZ$415, 125, MATCH($B$3, resultados!$A$1:$ZZ$1, 0))</f>
        <v/>
      </c>
    </row>
    <row r="132">
      <c r="A132">
        <f>INDEX(resultados!$A$2:$ZZ$415, 126, MATCH($B$1, resultados!$A$1:$ZZ$1, 0))</f>
        <v/>
      </c>
      <c r="B132">
        <f>INDEX(resultados!$A$2:$ZZ$415, 126, MATCH($B$2, resultados!$A$1:$ZZ$1, 0))</f>
        <v/>
      </c>
      <c r="C132">
        <f>INDEX(resultados!$A$2:$ZZ$415, 126, MATCH($B$3, resultados!$A$1:$ZZ$1, 0))</f>
        <v/>
      </c>
    </row>
    <row r="133">
      <c r="A133">
        <f>INDEX(resultados!$A$2:$ZZ$415, 127, MATCH($B$1, resultados!$A$1:$ZZ$1, 0))</f>
        <v/>
      </c>
      <c r="B133">
        <f>INDEX(resultados!$A$2:$ZZ$415, 127, MATCH($B$2, resultados!$A$1:$ZZ$1, 0))</f>
        <v/>
      </c>
      <c r="C133">
        <f>INDEX(resultados!$A$2:$ZZ$415, 127, MATCH($B$3, resultados!$A$1:$ZZ$1, 0))</f>
        <v/>
      </c>
    </row>
    <row r="134">
      <c r="A134">
        <f>INDEX(resultados!$A$2:$ZZ$415, 128, MATCH($B$1, resultados!$A$1:$ZZ$1, 0))</f>
        <v/>
      </c>
      <c r="B134">
        <f>INDEX(resultados!$A$2:$ZZ$415, 128, MATCH($B$2, resultados!$A$1:$ZZ$1, 0))</f>
        <v/>
      </c>
      <c r="C134">
        <f>INDEX(resultados!$A$2:$ZZ$415, 128, MATCH($B$3, resultados!$A$1:$ZZ$1, 0))</f>
        <v/>
      </c>
    </row>
    <row r="135">
      <c r="A135">
        <f>INDEX(resultados!$A$2:$ZZ$415, 129, MATCH($B$1, resultados!$A$1:$ZZ$1, 0))</f>
        <v/>
      </c>
      <c r="B135">
        <f>INDEX(resultados!$A$2:$ZZ$415, 129, MATCH($B$2, resultados!$A$1:$ZZ$1, 0))</f>
        <v/>
      </c>
      <c r="C135">
        <f>INDEX(resultados!$A$2:$ZZ$415, 129, MATCH($B$3, resultados!$A$1:$ZZ$1, 0))</f>
        <v/>
      </c>
    </row>
    <row r="136">
      <c r="A136">
        <f>INDEX(resultados!$A$2:$ZZ$415, 130, MATCH($B$1, resultados!$A$1:$ZZ$1, 0))</f>
        <v/>
      </c>
      <c r="B136">
        <f>INDEX(resultados!$A$2:$ZZ$415, 130, MATCH($B$2, resultados!$A$1:$ZZ$1, 0))</f>
        <v/>
      </c>
      <c r="C136">
        <f>INDEX(resultados!$A$2:$ZZ$415, 130, MATCH($B$3, resultados!$A$1:$ZZ$1, 0))</f>
        <v/>
      </c>
    </row>
    <row r="137">
      <c r="A137">
        <f>INDEX(resultados!$A$2:$ZZ$415, 131, MATCH($B$1, resultados!$A$1:$ZZ$1, 0))</f>
        <v/>
      </c>
      <c r="B137">
        <f>INDEX(resultados!$A$2:$ZZ$415, 131, MATCH($B$2, resultados!$A$1:$ZZ$1, 0))</f>
        <v/>
      </c>
      <c r="C137">
        <f>INDEX(resultados!$A$2:$ZZ$415, 131, MATCH($B$3, resultados!$A$1:$ZZ$1, 0))</f>
        <v/>
      </c>
    </row>
    <row r="138">
      <c r="A138">
        <f>INDEX(resultados!$A$2:$ZZ$415, 132, MATCH($B$1, resultados!$A$1:$ZZ$1, 0))</f>
        <v/>
      </c>
      <c r="B138">
        <f>INDEX(resultados!$A$2:$ZZ$415, 132, MATCH($B$2, resultados!$A$1:$ZZ$1, 0))</f>
        <v/>
      </c>
      <c r="C138">
        <f>INDEX(resultados!$A$2:$ZZ$415, 132, MATCH($B$3, resultados!$A$1:$ZZ$1, 0))</f>
        <v/>
      </c>
    </row>
    <row r="139">
      <c r="A139">
        <f>INDEX(resultados!$A$2:$ZZ$415, 133, MATCH($B$1, resultados!$A$1:$ZZ$1, 0))</f>
        <v/>
      </c>
      <c r="B139">
        <f>INDEX(resultados!$A$2:$ZZ$415, 133, MATCH($B$2, resultados!$A$1:$ZZ$1, 0))</f>
        <v/>
      </c>
      <c r="C139">
        <f>INDEX(resultados!$A$2:$ZZ$415, 133, MATCH($B$3, resultados!$A$1:$ZZ$1, 0))</f>
        <v/>
      </c>
    </row>
    <row r="140">
      <c r="A140">
        <f>INDEX(resultados!$A$2:$ZZ$415, 134, MATCH($B$1, resultados!$A$1:$ZZ$1, 0))</f>
        <v/>
      </c>
      <c r="B140">
        <f>INDEX(resultados!$A$2:$ZZ$415, 134, MATCH($B$2, resultados!$A$1:$ZZ$1, 0))</f>
        <v/>
      </c>
      <c r="C140">
        <f>INDEX(resultados!$A$2:$ZZ$415, 134, MATCH($B$3, resultados!$A$1:$ZZ$1, 0))</f>
        <v/>
      </c>
    </row>
    <row r="141">
      <c r="A141">
        <f>INDEX(resultados!$A$2:$ZZ$415, 135, MATCH($B$1, resultados!$A$1:$ZZ$1, 0))</f>
        <v/>
      </c>
      <c r="B141">
        <f>INDEX(resultados!$A$2:$ZZ$415, 135, MATCH($B$2, resultados!$A$1:$ZZ$1, 0))</f>
        <v/>
      </c>
      <c r="C141">
        <f>INDEX(resultados!$A$2:$ZZ$415, 135, MATCH($B$3, resultados!$A$1:$ZZ$1, 0))</f>
        <v/>
      </c>
    </row>
    <row r="142">
      <c r="A142">
        <f>INDEX(resultados!$A$2:$ZZ$415, 136, MATCH($B$1, resultados!$A$1:$ZZ$1, 0))</f>
        <v/>
      </c>
      <c r="B142">
        <f>INDEX(resultados!$A$2:$ZZ$415, 136, MATCH($B$2, resultados!$A$1:$ZZ$1, 0))</f>
        <v/>
      </c>
      <c r="C142">
        <f>INDEX(resultados!$A$2:$ZZ$415, 136, MATCH($B$3, resultados!$A$1:$ZZ$1, 0))</f>
        <v/>
      </c>
    </row>
    <row r="143">
      <c r="A143">
        <f>INDEX(resultados!$A$2:$ZZ$415, 137, MATCH($B$1, resultados!$A$1:$ZZ$1, 0))</f>
        <v/>
      </c>
      <c r="B143">
        <f>INDEX(resultados!$A$2:$ZZ$415, 137, MATCH($B$2, resultados!$A$1:$ZZ$1, 0))</f>
        <v/>
      </c>
      <c r="C143">
        <f>INDEX(resultados!$A$2:$ZZ$415, 137, MATCH($B$3, resultados!$A$1:$ZZ$1, 0))</f>
        <v/>
      </c>
    </row>
    <row r="144">
      <c r="A144">
        <f>INDEX(resultados!$A$2:$ZZ$415, 138, MATCH($B$1, resultados!$A$1:$ZZ$1, 0))</f>
        <v/>
      </c>
      <c r="B144">
        <f>INDEX(resultados!$A$2:$ZZ$415, 138, MATCH($B$2, resultados!$A$1:$ZZ$1, 0))</f>
        <v/>
      </c>
      <c r="C144">
        <f>INDEX(resultados!$A$2:$ZZ$415, 138, MATCH($B$3, resultados!$A$1:$ZZ$1, 0))</f>
        <v/>
      </c>
    </row>
    <row r="145">
      <c r="A145">
        <f>INDEX(resultados!$A$2:$ZZ$415, 139, MATCH($B$1, resultados!$A$1:$ZZ$1, 0))</f>
        <v/>
      </c>
      <c r="B145">
        <f>INDEX(resultados!$A$2:$ZZ$415, 139, MATCH($B$2, resultados!$A$1:$ZZ$1, 0))</f>
        <v/>
      </c>
      <c r="C145">
        <f>INDEX(resultados!$A$2:$ZZ$415, 139, MATCH($B$3, resultados!$A$1:$ZZ$1, 0))</f>
        <v/>
      </c>
    </row>
    <row r="146">
      <c r="A146">
        <f>INDEX(resultados!$A$2:$ZZ$415, 140, MATCH($B$1, resultados!$A$1:$ZZ$1, 0))</f>
        <v/>
      </c>
      <c r="B146">
        <f>INDEX(resultados!$A$2:$ZZ$415, 140, MATCH($B$2, resultados!$A$1:$ZZ$1, 0))</f>
        <v/>
      </c>
      <c r="C146">
        <f>INDEX(resultados!$A$2:$ZZ$415, 140, MATCH($B$3, resultados!$A$1:$ZZ$1, 0))</f>
        <v/>
      </c>
    </row>
    <row r="147">
      <c r="A147">
        <f>INDEX(resultados!$A$2:$ZZ$415, 141, MATCH($B$1, resultados!$A$1:$ZZ$1, 0))</f>
        <v/>
      </c>
      <c r="B147">
        <f>INDEX(resultados!$A$2:$ZZ$415, 141, MATCH($B$2, resultados!$A$1:$ZZ$1, 0))</f>
        <v/>
      </c>
      <c r="C147">
        <f>INDEX(resultados!$A$2:$ZZ$415, 141, MATCH($B$3, resultados!$A$1:$ZZ$1, 0))</f>
        <v/>
      </c>
    </row>
    <row r="148">
      <c r="A148">
        <f>INDEX(resultados!$A$2:$ZZ$415, 142, MATCH($B$1, resultados!$A$1:$ZZ$1, 0))</f>
        <v/>
      </c>
      <c r="B148">
        <f>INDEX(resultados!$A$2:$ZZ$415, 142, MATCH($B$2, resultados!$A$1:$ZZ$1, 0))</f>
        <v/>
      </c>
      <c r="C148">
        <f>INDEX(resultados!$A$2:$ZZ$415, 142, MATCH($B$3, resultados!$A$1:$ZZ$1, 0))</f>
        <v/>
      </c>
    </row>
    <row r="149">
      <c r="A149">
        <f>INDEX(resultados!$A$2:$ZZ$415, 143, MATCH($B$1, resultados!$A$1:$ZZ$1, 0))</f>
        <v/>
      </c>
      <c r="B149">
        <f>INDEX(resultados!$A$2:$ZZ$415, 143, MATCH($B$2, resultados!$A$1:$ZZ$1, 0))</f>
        <v/>
      </c>
      <c r="C149">
        <f>INDEX(resultados!$A$2:$ZZ$415, 143, MATCH($B$3, resultados!$A$1:$ZZ$1, 0))</f>
        <v/>
      </c>
    </row>
    <row r="150">
      <c r="A150">
        <f>INDEX(resultados!$A$2:$ZZ$415, 144, MATCH($B$1, resultados!$A$1:$ZZ$1, 0))</f>
        <v/>
      </c>
      <c r="B150">
        <f>INDEX(resultados!$A$2:$ZZ$415, 144, MATCH($B$2, resultados!$A$1:$ZZ$1, 0))</f>
        <v/>
      </c>
      <c r="C150">
        <f>INDEX(resultados!$A$2:$ZZ$415, 144, MATCH($B$3, resultados!$A$1:$ZZ$1, 0))</f>
        <v/>
      </c>
    </row>
    <row r="151">
      <c r="A151">
        <f>INDEX(resultados!$A$2:$ZZ$415, 145, MATCH($B$1, resultados!$A$1:$ZZ$1, 0))</f>
        <v/>
      </c>
      <c r="B151">
        <f>INDEX(resultados!$A$2:$ZZ$415, 145, MATCH($B$2, resultados!$A$1:$ZZ$1, 0))</f>
        <v/>
      </c>
      <c r="C151">
        <f>INDEX(resultados!$A$2:$ZZ$415, 145, MATCH($B$3, resultados!$A$1:$ZZ$1, 0))</f>
        <v/>
      </c>
    </row>
    <row r="152">
      <c r="A152">
        <f>INDEX(resultados!$A$2:$ZZ$415, 146, MATCH($B$1, resultados!$A$1:$ZZ$1, 0))</f>
        <v/>
      </c>
      <c r="B152">
        <f>INDEX(resultados!$A$2:$ZZ$415, 146, MATCH($B$2, resultados!$A$1:$ZZ$1, 0))</f>
        <v/>
      </c>
      <c r="C152">
        <f>INDEX(resultados!$A$2:$ZZ$415, 146, MATCH($B$3, resultados!$A$1:$ZZ$1, 0))</f>
        <v/>
      </c>
    </row>
    <row r="153">
      <c r="A153">
        <f>INDEX(resultados!$A$2:$ZZ$415, 147, MATCH($B$1, resultados!$A$1:$ZZ$1, 0))</f>
        <v/>
      </c>
      <c r="B153">
        <f>INDEX(resultados!$A$2:$ZZ$415, 147, MATCH($B$2, resultados!$A$1:$ZZ$1, 0))</f>
        <v/>
      </c>
      <c r="C153">
        <f>INDEX(resultados!$A$2:$ZZ$415, 147, MATCH($B$3, resultados!$A$1:$ZZ$1, 0))</f>
        <v/>
      </c>
    </row>
    <row r="154">
      <c r="A154">
        <f>INDEX(resultados!$A$2:$ZZ$415, 148, MATCH($B$1, resultados!$A$1:$ZZ$1, 0))</f>
        <v/>
      </c>
      <c r="B154">
        <f>INDEX(resultados!$A$2:$ZZ$415, 148, MATCH($B$2, resultados!$A$1:$ZZ$1, 0))</f>
        <v/>
      </c>
      <c r="C154">
        <f>INDEX(resultados!$A$2:$ZZ$415, 148, MATCH($B$3, resultados!$A$1:$ZZ$1, 0))</f>
        <v/>
      </c>
    </row>
    <row r="155">
      <c r="A155">
        <f>INDEX(resultados!$A$2:$ZZ$415, 149, MATCH($B$1, resultados!$A$1:$ZZ$1, 0))</f>
        <v/>
      </c>
      <c r="B155">
        <f>INDEX(resultados!$A$2:$ZZ$415, 149, MATCH($B$2, resultados!$A$1:$ZZ$1, 0))</f>
        <v/>
      </c>
      <c r="C155">
        <f>INDEX(resultados!$A$2:$ZZ$415, 149, MATCH($B$3, resultados!$A$1:$ZZ$1, 0))</f>
        <v/>
      </c>
    </row>
    <row r="156">
      <c r="A156">
        <f>INDEX(resultados!$A$2:$ZZ$415, 150, MATCH($B$1, resultados!$A$1:$ZZ$1, 0))</f>
        <v/>
      </c>
      <c r="B156">
        <f>INDEX(resultados!$A$2:$ZZ$415, 150, MATCH($B$2, resultados!$A$1:$ZZ$1, 0))</f>
        <v/>
      </c>
      <c r="C156">
        <f>INDEX(resultados!$A$2:$ZZ$415, 150, MATCH($B$3, resultados!$A$1:$ZZ$1, 0))</f>
        <v/>
      </c>
    </row>
    <row r="157">
      <c r="A157">
        <f>INDEX(resultados!$A$2:$ZZ$415, 151, MATCH($B$1, resultados!$A$1:$ZZ$1, 0))</f>
        <v/>
      </c>
      <c r="B157">
        <f>INDEX(resultados!$A$2:$ZZ$415, 151, MATCH($B$2, resultados!$A$1:$ZZ$1, 0))</f>
        <v/>
      </c>
      <c r="C157">
        <f>INDEX(resultados!$A$2:$ZZ$415, 151, MATCH($B$3, resultados!$A$1:$ZZ$1, 0))</f>
        <v/>
      </c>
    </row>
    <row r="158">
      <c r="A158">
        <f>INDEX(resultados!$A$2:$ZZ$415, 152, MATCH($B$1, resultados!$A$1:$ZZ$1, 0))</f>
        <v/>
      </c>
      <c r="B158">
        <f>INDEX(resultados!$A$2:$ZZ$415, 152, MATCH($B$2, resultados!$A$1:$ZZ$1, 0))</f>
        <v/>
      </c>
      <c r="C158">
        <f>INDEX(resultados!$A$2:$ZZ$415, 152, MATCH($B$3, resultados!$A$1:$ZZ$1, 0))</f>
        <v/>
      </c>
    </row>
    <row r="159">
      <c r="A159">
        <f>INDEX(resultados!$A$2:$ZZ$415, 153, MATCH($B$1, resultados!$A$1:$ZZ$1, 0))</f>
        <v/>
      </c>
      <c r="B159">
        <f>INDEX(resultados!$A$2:$ZZ$415, 153, MATCH($B$2, resultados!$A$1:$ZZ$1, 0))</f>
        <v/>
      </c>
      <c r="C159">
        <f>INDEX(resultados!$A$2:$ZZ$415, 153, MATCH($B$3, resultados!$A$1:$ZZ$1, 0))</f>
        <v/>
      </c>
    </row>
    <row r="160">
      <c r="A160">
        <f>INDEX(resultados!$A$2:$ZZ$415, 154, MATCH($B$1, resultados!$A$1:$ZZ$1, 0))</f>
        <v/>
      </c>
      <c r="B160">
        <f>INDEX(resultados!$A$2:$ZZ$415, 154, MATCH($B$2, resultados!$A$1:$ZZ$1, 0))</f>
        <v/>
      </c>
      <c r="C160">
        <f>INDEX(resultados!$A$2:$ZZ$415, 154, MATCH($B$3, resultados!$A$1:$ZZ$1, 0))</f>
        <v/>
      </c>
    </row>
    <row r="161">
      <c r="A161">
        <f>INDEX(resultados!$A$2:$ZZ$415, 155, MATCH($B$1, resultados!$A$1:$ZZ$1, 0))</f>
        <v/>
      </c>
      <c r="B161">
        <f>INDEX(resultados!$A$2:$ZZ$415, 155, MATCH($B$2, resultados!$A$1:$ZZ$1, 0))</f>
        <v/>
      </c>
      <c r="C161">
        <f>INDEX(resultados!$A$2:$ZZ$415, 155, MATCH($B$3, resultados!$A$1:$ZZ$1, 0))</f>
        <v/>
      </c>
    </row>
    <row r="162">
      <c r="A162">
        <f>INDEX(resultados!$A$2:$ZZ$415, 156, MATCH($B$1, resultados!$A$1:$ZZ$1, 0))</f>
        <v/>
      </c>
      <c r="B162">
        <f>INDEX(resultados!$A$2:$ZZ$415, 156, MATCH($B$2, resultados!$A$1:$ZZ$1, 0))</f>
        <v/>
      </c>
      <c r="C162">
        <f>INDEX(resultados!$A$2:$ZZ$415, 156, MATCH($B$3, resultados!$A$1:$ZZ$1, 0))</f>
        <v/>
      </c>
    </row>
    <row r="163">
      <c r="A163">
        <f>INDEX(resultados!$A$2:$ZZ$415, 157, MATCH($B$1, resultados!$A$1:$ZZ$1, 0))</f>
        <v/>
      </c>
      <c r="B163">
        <f>INDEX(resultados!$A$2:$ZZ$415, 157, MATCH($B$2, resultados!$A$1:$ZZ$1, 0))</f>
        <v/>
      </c>
      <c r="C163">
        <f>INDEX(resultados!$A$2:$ZZ$415, 157, MATCH($B$3, resultados!$A$1:$ZZ$1, 0))</f>
        <v/>
      </c>
    </row>
    <row r="164">
      <c r="A164">
        <f>INDEX(resultados!$A$2:$ZZ$415, 158, MATCH($B$1, resultados!$A$1:$ZZ$1, 0))</f>
        <v/>
      </c>
      <c r="B164">
        <f>INDEX(resultados!$A$2:$ZZ$415, 158, MATCH($B$2, resultados!$A$1:$ZZ$1, 0))</f>
        <v/>
      </c>
      <c r="C164">
        <f>INDEX(resultados!$A$2:$ZZ$415, 158, MATCH($B$3, resultados!$A$1:$ZZ$1, 0))</f>
        <v/>
      </c>
    </row>
    <row r="165">
      <c r="A165">
        <f>INDEX(resultados!$A$2:$ZZ$415, 159, MATCH($B$1, resultados!$A$1:$ZZ$1, 0))</f>
        <v/>
      </c>
      <c r="B165">
        <f>INDEX(resultados!$A$2:$ZZ$415, 159, MATCH($B$2, resultados!$A$1:$ZZ$1, 0))</f>
        <v/>
      </c>
      <c r="C165">
        <f>INDEX(resultados!$A$2:$ZZ$415, 159, MATCH($B$3, resultados!$A$1:$ZZ$1, 0))</f>
        <v/>
      </c>
    </row>
    <row r="166">
      <c r="A166">
        <f>INDEX(resultados!$A$2:$ZZ$415, 160, MATCH($B$1, resultados!$A$1:$ZZ$1, 0))</f>
        <v/>
      </c>
      <c r="B166">
        <f>INDEX(resultados!$A$2:$ZZ$415, 160, MATCH($B$2, resultados!$A$1:$ZZ$1, 0))</f>
        <v/>
      </c>
      <c r="C166">
        <f>INDEX(resultados!$A$2:$ZZ$415, 160, MATCH($B$3, resultados!$A$1:$ZZ$1, 0))</f>
        <v/>
      </c>
    </row>
    <row r="167">
      <c r="A167">
        <f>INDEX(resultados!$A$2:$ZZ$415, 161, MATCH($B$1, resultados!$A$1:$ZZ$1, 0))</f>
        <v/>
      </c>
      <c r="B167">
        <f>INDEX(resultados!$A$2:$ZZ$415, 161, MATCH($B$2, resultados!$A$1:$ZZ$1, 0))</f>
        <v/>
      </c>
      <c r="C167">
        <f>INDEX(resultados!$A$2:$ZZ$415, 161, MATCH($B$3, resultados!$A$1:$ZZ$1, 0))</f>
        <v/>
      </c>
    </row>
    <row r="168">
      <c r="A168">
        <f>INDEX(resultados!$A$2:$ZZ$415, 162, MATCH($B$1, resultados!$A$1:$ZZ$1, 0))</f>
        <v/>
      </c>
      <c r="B168">
        <f>INDEX(resultados!$A$2:$ZZ$415, 162, MATCH($B$2, resultados!$A$1:$ZZ$1, 0))</f>
        <v/>
      </c>
      <c r="C168">
        <f>INDEX(resultados!$A$2:$ZZ$415, 162, MATCH($B$3, resultados!$A$1:$ZZ$1, 0))</f>
        <v/>
      </c>
    </row>
    <row r="169">
      <c r="A169">
        <f>INDEX(resultados!$A$2:$ZZ$415, 163, MATCH($B$1, resultados!$A$1:$ZZ$1, 0))</f>
        <v/>
      </c>
      <c r="B169">
        <f>INDEX(resultados!$A$2:$ZZ$415, 163, MATCH($B$2, resultados!$A$1:$ZZ$1, 0))</f>
        <v/>
      </c>
      <c r="C169">
        <f>INDEX(resultados!$A$2:$ZZ$415, 163, MATCH($B$3, resultados!$A$1:$ZZ$1, 0))</f>
        <v/>
      </c>
    </row>
    <row r="170">
      <c r="A170">
        <f>INDEX(resultados!$A$2:$ZZ$415, 164, MATCH($B$1, resultados!$A$1:$ZZ$1, 0))</f>
        <v/>
      </c>
      <c r="B170">
        <f>INDEX(resultados!$A$2:$ZZ$415, 164, MATCH($B$2, resultados!$A$1:$ZZ$1, 0))</f>
        <v/>
      </c>
      <c r="C170">
        <f>INDEX(resultados!$A$2:$ZZ$415, 164, MATCH($B$3, resultados!$A$1:$ZZ$1, 0))</f>
        <v/>
      </c>
    </row>
    <row r="171">
      <c r="A171">
        <f>INDEX(resultados!$A$2:$ZZ$415, 165, MATCH($B$1, resultados!$A$1:$ZZ$1, 0))</f>
        <v/>
      </c>
      <c r="B171">
        <f>INDEX(resultados!$A$2:$ZZ$415, 165, MATCH($B$2, resultados!$A$1:$ZZ$1, 0))</f>
        <v/>
      </c>
      <c r="C171">
        <f>INDEX(resultados!$A$2:$ZZ$415, 165, MATCH($B$3, resultados!$A$1:$ZZ$1, 0))</f>
        <v/>
      </c>
    </row>
    <row r="172">
      <c r="A172">
        <f>INDEX(resultados!$A$2:$ZZ$415, 166, MATCH($B$1, resultados!$A$1:$ZZ$1, 0))</f>
        <v/>
      </c>
      <c r="B172">
        <f>INDEX(resultados!$A$2:$ZZ$415, 166, MATCH($B$2, resultados!$A$1:$ZZ$1, 0))</f>
        <v/>
      </c>
      <c r="C172">
        <f>INDEX(resultados!$A$2:$ZZ$415, 166, MATCH($B$3, resultados!$A$1:$ZZ$1, 0))</f>
        <v/>
      </c>
    </row>
    <row r="173">
      <c r="A173">
        <f>INDEX(resultados!$A$2:$ZZ$415, 167, MATCH($B$1, resultados!$A$1:$ZZ$1, 0))</f>
        <v/>
      </c>
      <c r="B173">
        <f>INDEX(resultados!$A$2:$ZZ$415, 167, MATCH($B$2, resultados!$A$1:$ZZ$1, 0))</f>
        <v/>
      </c>
      <c r="C173">
        <f>INDEX(resultados!$A$2:$ZZ$415, 167, MATCH($B$3, resultados!$A$1:$ZZ$1, 0))</f>
        <v/>
      </c>
    </row>
    <row r="174">
      <c r="A174">
        <f>INDEX(resultados!$A$2:$ZZ$415, 168, MATCH($B$1, resultados!$A$1:$ZZ$1, 0))</f>
        <v/>
      </c>
      <c r="B174">
        <f>INDEX(resultados!$A$2:$ZZ$415, 168, MATCH($B$2, resultados!$A$1:$ZZ$1, 0))</f>
        <v/>
      </c>
      <c r="C174">
        <f>INDEX(resultados!$A$2:$ZZ$415, 168, MATCH($B$3, resultados!$A$1:$ZZ$1, 0))</f>
        <v/>
      </c>
    </row>
    <row r="175">
      <c r="A175">
        <f>INDEX(resultados!$A$2:$ZZ$415, 169, MATCH($B$1, resultados!$A$1:$ZZ$1, 0))</f>
        <v/>
      </c>
      <c r="B175">
        <f>INDEX(resultados!$A$2:$ZZ$415, 169, MATCH($B$2, resultados!$A$1:$ZZ$1, 0))</f>
        <v/>
      </c>
      <c r="C175">
        <f>INDEX(resultados!$A$2:$ZZ$415, 169, MATCH($B$3, resultados!$A$1:$ZZ$1, 0))</f>
        <v/>
      </c>
    </row>
    <row r="176">
      <c r="A176">
        <f>INDEX(resultados!$A$2:$ZZ$415, 170, MATCH($B$1, resultados!$A$1:$ZZ$1, 0))</f>
        <v/>
      </c>
      <c r="B176">
        <f>INDEX(resultados!$A$2:$ZZ$415, 170, MATCH($B$2, resultados!$A$1:$ZZ$1, 0))</f>
        <v/>
      </c>
      <c r="C176">
        <f>INDEX(resultados!$A$2:$ZZ$415, 170, MATCH($B$3, resultados!$A$1:$ZZ$1, 0))</f>
        <v/>
      </c>
    </row>
    <row r="177">
      <c r="A177">
        <f>INDEX(resultados!$A$2:$ZZ$415, 171, MATCH($B$1, resultados!$A$1:$ZZ$1, 0))</f>
        <v/>
      </c>
      <c r="B177">
        <f>INDEX(resultados!$A$2:$ZZ$415, 171, MATCH($B$2, resultados!$A$1:$ZZ$1, 0))</f>
        <v/>
      </c>
      <c r="C177">
        <f>INDEX(resultados!$A$2:$ZZ$415, 171, MATCH($B$3, resultados!$A$1:$ZZ$1, 0))</f>
        <v/>
      </c>
    </row>
    <row r="178">
      <c r="A178">
        <f>INDEX(resultados!$A$2:$ZZ$415, 172, MATCH($B$1, resultados!$A$1:$ZZ$1, 0))</f>
        <v/>
      </c>
      <c r="B178">
        <f>INDEX(resultados!$A$2:$ZZ$415, 172, MATCH($B$2, resultados!$A$1:$ZZ$1, 0))</f>
        <v/>
      </c>
      <c r="C178">
        <f>INDEX(resultados!$A$2:$ZZ$415, 172, MATCH($B$3, resultados!$A$1:$ZZ$1, 0))</f>
        <v/>
      </c>
    </row>
    <row r="179">
      <c r="A179">
        <f>INDEX(resultados!$A$2:$ZZ$415, 173, MATCH($B$1, resultados!$A$1:$ZZ$1, 0))</f>
        <v/>
      </c>
      <c r="B179">
        <f>INDEX(resultados!$A$2:$ZZ$415, 173, MATCH($B$2, resultados!$A$1:$ZZ$1, 0))</f>
        <v/>
      </c>
      <c r="C179">
        <f>INDEX(resultados!$A$2:$ZZ$415, 173, MATCH($B$3, resultados!$A$1:$ZZ$1, 0))</f>
        <v/>
      </c>
    </row>
    <row r="180">
      <c r="A180">
        <f>INDEX(resultados!$A$2:$ZZ$415, 174, MATCH($B$1, resultados!$A$1:$ZZ$1, 0))</f>
        <v/>
      </c>
      <c r="B180">
        <f>INDEX(resultados!$A$2:$ZZ$415, 174, MATCH($B$2, resultados!$A$1:$ZZ$1, 0))</f>
        <v/>
      </c>
      <c r="C180">
        <f>INDEX(resultados!$A$2:$ZZ$415, 174, MATCH($B$3, resultados!$A$1:$ZZ$1, 0))</f>
        <v/>
      </c>
    </row>
    <row r="181">
      <c r="A181">
        <f>INDEX(resultados!$A$2:$ZZ$415, 175, MATCH($B$1, resultados!$A$1:$ZZ$1, 0))</f>
        <v/>
      </c>
      <c r="B181">
        <f>INDEX(resultados!$A$2:$ZZ$415, 175, MATCH($B$2, resultados!$A$1:$ZZ$1, 0))</f>
        <v/>
      </c>
      <c r="C181">
        <f>INDEX(resultados!$A$2:$ZZ$415, 175, MATCH($B$3, resultados!$A$1:$ZZ$1, 0))</f>
        <v/>
      </c>
    </row>
    <row r="182">
      <c r="A182">
        <f>INDEX(resultados!$A$2:$ZZ$415, 176, MATCH($B$1, resultados!$A$1:$ZZ$1, 0))</f>
        <v/>
      </c>
      <c r="B182">
        <f>INDEX(resultados!$A$2:$ZZ$415, 176, MATCH($B$2, resultados!$A$1:$ZZ$1, 0))</f>
        <v/>
      </c>
      <c r="C182">
        <f>INDEX(resultados!$A$2:$ZZ$415, 176, MATCH($B$3, resultados!$A$1:$ZZ$1, 0))</f>
        <v/>
      </c>
    </row>
    <row r="183">
      <c r="A183">
        <f>INDEX(resultados!$A$2:$ZZ$415, 177, MATCH($B$1, resultados!$A$1:$ZZ$1, 0))</f>
        <v/>
      </c>
      <c r="B183">
        <f>INDEX(resultados!$A$2:$ZZ$415, 177, MATCH($B$2, resultados!$A$1:$ZZ$1, 0))</f>
        <v/>
      </c>
      <c r="C183">
        <f>INDEX(resultados!$A$2:$ZZ$415, 177, MATCH($B$3, resultados!$A$1:$ZZ$1, 0))</f>
        <v/>
      </c>
    </row>
    <row r="184">
      <c r="A184">
        <f>INDEX(resultados!$A$2:$ZZ$415, 178, MATCH($B$1, resultados!$A$1:$ZZ$1, 0))</f>
        <v/>
      </c>
      <c r="B184">
        <f>INDEX(resultados!$A$2:$ZZ$415, 178, MATCH($B$2, resultados!$A$1:$ZZ$1, 0))</f>
        <v/>
      </c>
      <c r="C184">
        <f>INDEX(resultados!$A$2:$ZZ$415, 178, MATCH($B$3, resultados!$A$1:$ZZ$1, 0))</f>
        <v/>
      </c>
    </row>
    <row r="185">
      <c r="A185">
        <f>INDEX(resultados!$A$2:$ZZ$415, 179, MATCH($B$1, resultados!$A$1:$ZZ$1, 0))</f>
        <v/>
      </c>
      <c r="B185">
        <f>INDEX(resultados!$A$2:$ZZ$415, 179, MATCH($B$2, resultados!$A$1:$ZZ$1, 0))</f>
        <v/>
      </c>
      <c r="C185">
        <f>INDEX(resultados!$A$2:$ZZ$415, 179, MATCH($B$3, resultados!$A$1:$ZZ$1, 0))</f>
        <v/>
      </c>
    </row>
    <row r="186">
      <c r="A186">
        <f>INDEX(resultados!$A$2:$ZZ$415, 180, MATCH($B$1, resultados!$A$1:$ZZ$1, 0))</f>
        <v/>
      </c>
      <c r="B186">
        <f>INDEX(resultados!$A$2:$ZZ$415, 180, MATCH($B$2, resultados!$A$1:$ZZ$1, 0))</f>
        <v/>
      </c>
      <c r="C186">
        <f>INDEX(resultados!$A$2:$ZZ$415, 180, MATCH($B$3, resultados!$A$1:$ZZ$1, 0))</f>
        <v/>
      </c>
    </row>
    <row r="187">
      <c r="A187">
        <f>INDEX(resultados!$A$2:$ZZ$415, 181, MATCH($B$1, resultados!$A$1:$ZZ$1, 0))</f>
        <v/>
      </c>
      <c r="B187">
        <f>INDEX(resultados!$A$2:$ZZ$415, 181, MATCH($B$2, resultados!$A$1:$ZZ$1, 0))</f>
        <v/>
      </c>
      <c r="C187">
        <f>INDEX(resultados!$A$2:$ZZ$415, 181, MATCH($B$3, resultados!$A$1:$ZZ$1, 0))</f>
        <v/>
      </c>
    </row>
    <row r="188">
      <c r="A188">
        <f>INDEX(resultados!$A$2:$ZZ$415, 182, MATCH($B$1, resultados!$A$1:$ZZ$1, 0))</f>
        <v/>
      </c>
      <c r="B188">
        <f>INDEX(resultados!$A$2:$ZZ$415, 182, MATCH($B$2, resultados!$A$1:$ZZ$1, 0))</f>
        <v/>
      </c>
      <c r="C188">
        <f>INDEX(resultados!$A$2:$ZZ$415, 182, MATCH($B$3, resultados!$A$1:$ZZ$1, 0))</f>
        <v/>
      </c>
    </row>
    <row r="189">
      <c r="A189">
        <f>INDEX(resultados!$A$2:$ZZ$415, 183, MATCH($B$1, resultados!$A$1:$ZZ$1, 0))</f>
        <v/>
      </c>
      <c r="B189">
        <f>INDEX(resultados!$A$2:$ZZ$415, 183, MATCH($B$2, resultados!$A$1:$ZZ$1, 0))</f>
        <v/>
      </c>
      <c r="C189">
        <f>INDEX(resultados!$A$2:$ZZ$415, 183, MATCH($B$3, resultados!$A$1:$ZZ$1, 0))</f>
        <v/>
      </c>
    </row>
    <row r="190">
      <c r="A190">
        <f>INDEX(resultados!$A$2:$ZZ$415, 184, MATCH($B$1, resultados!$A$1:$ZZ$1, 0))</f>
        <v/>
      </c>
      <c r="B190">
        <f>INDEX(resultados!$A$2:$ZZ$415, 184, MATCH($B$2, resultados!$A$1:$ZZ$1, 0))</f>
        <v/>
      </c>
      <c r="C190">
        <f>INDEX(resultados!$A$2:$ZZ$415, 184, MATCH($B$3, resultados!$A$1:$ZZ$1, 0))</f>
        <v/>
      </c>
    </row>
    <row r="191">
      <c r="A191">
        <f>INDEX(resultados!$A$2:$ZZ$415, 185, MATCH($B$1, resultados!$A$1:$ZZ$1, 0))</f>
        <v/>
      </c>
      <c r="B191">
        <f>INDEX(resultados!$A$2:$ZZ$415, 185, MATCH($B$2, resultados!$A$1:$ZZ$1, 0))</f>
        <v/>
      </c>
      <c r="C191">
        <f>INDEX(resultados!$A$2:$ZZ$415, 185, MATCH($B$3, resultados!$A$1:$ZZ$1, 0))</f>
        <v/>
      </c>
    </row>
    <row r="192">
      <c r="A192">
        <f>INDEX(resultados!$A$2:$ZZ$415, 186, MATCH($B$1, resultados!$A$1:$ZZ$1, 0))</f>
        <v/>
      </c>
      <c r="B192">
        <f>INDEX(resultados!$A$2:$ZZ$415, 186, MATCH($B$2, resultados!$A$1:$ZZ$1, 0))</f>
        <v/>
      </c>
      <c r="C192">
        <f>INDEX(resultados!$A$2:$ZZ$415, 186, MATCH($B$3, resultados!$A$1:$ZZ$1, 0))</f>
        <v/>
      </c>
    </row>
    <row r="193">
      <c r="A193">
        <f>INDEX(resultados!$A$2:$ZZ$415, 187, MATCH($B$1, resultados!$A$1:$ZZ$1, 0))</f>
        <v/>
      </c>
      <c r="B193">
        <f>INDEX(resultados!$A$2:$ZZ$415, 187, MATCH($B$2, resultados!$A$1:$ZZ$1, 0))</f>
        <v/>
      </c>
      <c r="C193">
        <f>INDEX(resultados!$A$2:$ZZ$415, 187, MATCH($B$3, resultados!$A$1:$ZZ$1, 0))</f>
        <v/>
      </c>
    </row>
    <row r="194">
      <c r="A194">
        <f>INDEX(resultados!$A$2:$ZZ$415, 188, MATCH($B$1, resultados!$A$1:$ZZ$1, 0))</f>
        <v/>
      </c>
      <c r="B194">
        <f>INDEX(resultados!$A$2:$ZZ$415, 188, MATCH($B$2, resultados!$A$1:$ZZ$1, 0))</f>
        <v/>
      </c>
      <c r="C194">
        <f>INDEX(resultados!$A$2:$ZZ$415, 188, MATCH($B$3, resultados!$A$1:$ZZ$1, 0))</f>
        <v/>
      </c>
    </row>
    <row r="195">
      <c r="A195">
        <f>INDEX(resultados!$A$2:$ZZ$415, 189, MATCH($B$1, resultados!$A$1:$ZZ$1, 0))</f>
        <v/>
      </c>
      <c r="B195">
        <f>INDEX(resultados!$A$2:$ZZ$415, 189, MATCH($B$2, resultados!$A$1:$ZZ$1, 0))</f>
        <v/>
      </c>
      <c r="C195">
        <f>INDEX(resultados!$A$2:$ZZ$415, 189, MATCH($B$3, resultados!$A$1:$ZZ$1, 0))</f>
        <v/>
      </c>
    </row>
    <row r="196">
      <c r="A196">
        <f>INDEX(resultados!$A$2:$ZZ$415, 190, MATCH($B$1, resultados!$A$1:$ZZ$1, 0))</f>
        <v/>
      </c>
      <c r="B196">
        <f>INDEX(resultados!$A$2:$ZZ$415, 190, MATCH($B$2, resultados!$A$1:$ZZ$1, 0))</f>
        <v/>
      </c>
      <c r="C196">
        <f>INDEX(resultados!$A$2:$ZZ$415, 190, MATCH($B$3, resultados!$A$1:$ZZ$1, 0))</f>
        <v/>
      </c>
    </row>
    <row r="197">
      <c r="A197">
        <f>INDEX(resultados!$A$2:$ZZ$415, 191, MATCH($B$1, resultados!$A$1:$ZZ$1, 0))</f>
        <v/>
      </c>
      <c r="B197">
        <f>INDEX(resultados!$A$2:$ZZ$415, 191, MATCH($B$2, resultados!$A$1:$ZZ$1, 0))</f>
        <v/>
      </c>
      <c r="C197">
        <f>INDEX(resultados!$A$2:$ZZ$415, 191, MATCH($B$3, resultados!$A$1:$ZZ$1, 0))</f>
        <v/>
      </c>
    </row>
    <row r="198">
      <c r="A198">
        <f>INDEX(resultados!$A$2:$ZZ$415, 192, MATCH($B$1, resultados!$A$1:$ZZ$1, 0))</f>
        <v/>
      </c>
      <c r="B198">
        <f>INDEX(resultados!$A$2:$ZZ$415, 192, MATCH($B$2, resultados!$A$1:$ZZ$1, 0))</f>
        <v/>
      </c>
      <c r="C198">
        <f>INDEX(resultados!$A$2:$ZZ$415, 192, MATCH($B$3, resultados!$A$1:$ZZ$1, 0))</f>
        <v/>
      </c>
    </row>
    <row r="199">
      <c r="A199">
        <f>INDEX(resultados!$A$2:$ZZ$415, 193, MATCH($B$1, resultados!$A$1:$ZZ$1, 0))</f>
        <v/>
      </c>
      <c r="B199">
        <f>INDEX(resultados!$A$2:$ZZ$415, 193, MATCH($B$2, resultados!$A$1:$ZZ$1, 0))</f>
        <v/>
      </c>
      <c r="C199">
        <f>INDEX(resultados!$A$2:$ZZ$415, 193, MATCH($B$3, resultados!$A$1:$ZZ$1, 0))</f>
        <v/>
      </c>
    </row>
    <row r="200">
      <c r="A200">
        <f>INDEX(resultados!$A$2:$ZZ$415, 194, MATCH($B$1, resultados!$A$1:$ZZ$1, 0))</f>
        <v/>
      </c>
      <c r="B200">
        <f>INDEX(resultados!$A$2:$ZZ$415, 194, MATCH($B$2, resultados!$A$1:$ZZ$1, 0))</f>
        <v/>
      </c>
      <c r="C200">
        <f>INDEX(resultados!$A$2:$ZZ$415, 194, MATCH($B$3, resultados!$A$1:$ZZ$1, 0))</f>
        <v/>
      </c>
    </row>
    <row r="201">
      <c r="A201">
        <f>INDEX(resultados!$A$2:$ZZ$415, 195, MATCH($B$1, resultados!$A$1:$ZZ$1, 0))</f>
        <v/>
      </c>
      <c r="B201">
        <f>INDEX(resultados!$A$2:$ZZ$415, 195, MATCH($B$2, resultados!$A$1:$ZZ$1, 0))</f>
        <v/>
      </c>
      <c r="C201">
        <f>INDEX(resultados!$A$2:$ZZ$415, 195, MATCH($B$3, resultados!$A$1:$ZZ$1, 0))</f>
        <v/>
      </c>
    </row>
    <row r="202">
      <c r="A202">
        <f>INDEX(resultados!$A$2:$ZZ$415, 196, MATCH($B$1, resultados!$A$1:$ZZ$1, 0))</f>
        <v/>
      </c>
      <c r="B202">
        <f>INDEX(resultados!$A$2:$ZZ$415, 196, MATCH($B$2, resultados!$A$1:$ZZ$1, 0))</f>
        <v/>
      </c>
      <c r="C202">
        <f>INDEX(resultados!$A$2:$ZZ$415, 196, MATCH($B$3, resultados!$A$1:$ZZ$1, 0))</f>
        <v/>
      </c>
    </row>
    <row r="203">
      <c r="A203">
        <f>INDEX(resultados!$A$2:$ZZ$415, 197, MATCH($B$1, resultados!$A$1:$ZZ$1, 0))</f>
        <v/>
      </c>
      <c r="B203">
        <f>INDEX(resultados!$A$2:$ZZ$415, 197, MATCH($B$2, resultados!$A$1:$ZZ$1, 0))</f>
        <v/>
      </c>
      <c r="C203">
        <f>INDEX(resultados!$A$2:$ZZ$415, 197, MATCH($B$3, resultados!$A$1:$ZZ$1, 0))</f>
        <v/>
      </c>
    </row>
    <row r="204">
      <c r="A204">
        <f>INDEX(resultados!$A$2:$ZZ$415, 198, MATCH($B$1, resultados!$A$1:$ZZ$1, 0))</f>
        <v/>
      </c>
      <c r="B204">
        <f>INDEX(resultados!$A$2:$ZZ$415, 198, MATCH($B$2, resultados!$A$1:$ZZ$1, 0))</f>
        <v/>
      </c>
      <c r="C204">
        <f>INDEX(resultados!$A$2:$ZZ$415, 198, MATCH($B$3, resultados!$A$1:$ZZ$1, 0))</f>
        <v/>
      </c>
    </row>
    <row r="205">
      <c r="A205">
        <f>INDEX(resultados!$A$2:$ZZ$415, 199, MATCH($B$1, resultados!$A$1:$ZZ$1, 0))</f>
        <v/>
      </c>
      <c r="B205">
        <f>INDEX(resultados!$A$2:$ZZ$415, 199, MATCH($B$2, resultados!$A$1:$ZZ$1, 0))</f>
        <v/>
      </c>
      <c r="C205">
        <f>INDEX(resultados!$A$2:$ZZ$415, 199, MATCH($B$3, resultados!$A$1:$ZZ$1, 0))</f>
        <v/>
      </c>
    </row>
    <row r="206">
      <c r="A206">
        <f>INDEX(resultados!$A$2:$ZZ$415, 200, MATCH($B$1, resultados!$A$1:$ZZ$1, 0))</f>
        <v/>
      </c>
      <c r="B206">
        <f>INDEX(resultados!$A$2:$ZZ$415, 200, MATCH($B$2, resultados!$A$1:$ZZ$1, 0))</f>
        <v/>
      </c>
      <c r="C206">
        <f>INDEX(resultados!$A$2:$ZZ$415, 200, MATCH($B$3, resultados!$A$1:$ZZ$1, 0))</f>
        <v/>
      </c>
    </row>
    <row r="207">
      <c r="A207">
        <f>INDEX(resultados!$A$2:$ZZ$415, 201, MATCH($B$1, resultados!$A$1:$ZZ$1, 0))</f>
        <v/>
      </c>
      <c r="B207">
        <f>INDEX(resultados!$A$2:$ZZ$415, 201, MATCH($B$2, resultados!$A$1:$ZZ$1, 0))</f>
        <v/>
      </c>
      <c r="C207">
        <f>INDEX(resultados!$A$2:$ZZ$415, 201, MATCH($B$3, resultados!$A$1:$ZZ$1, 0))</f>
        <v/>
      </c>
    </row>
    <row r="208">
      <c r="A208">
        <f>INDEX(resultados!$A$2:$ZZ$415, 202, MATCH($B$1, resultados!$A$1:$ZZ$1, 0))</f>
        <v/>
      </c>
      <c r="B208">
        <f>INDEX(resultados!$A$2:$ZZ$415, 202, MATCH($B$2, resultados!$A$1:$ZZ$1, 0))</f>
        <v/>
      </c>
      <c r="C208">
        <f>INDEX(resultados!$A$2:$ZZ$415, 202, MATCH($B$3, resultados!$A$1:$ZZ$1, 0))</f>
        <v/>
      </c>
    </row>
    <row r="209">
      <c r="A209">
        <f>INDEX(resultados!$A$2:$ZZ$415, 203, MATCH($B$1, resultados!$A$1:$ZZ$1, 0))</f>
        <v/>
      </c>
      <c r="B209">
        <f>INDEX(resultados!$A$2:$ZZ$415, 203, MATCH($B$2, resultados!$A$1:$ZZ$1, 0))</f>
        <v/>
      </c>
      <c r="C209">
        <f>INDEX(resultados!$A$2:$ZZ$415, 203, MATCH($B$3, resultados!$A$1:$ZZ$1, 0))</f>
        <v/>
      </c>
    </row>
    <row r="210">
      <c r="A210">
        <f>INDEX(resultados!$A$2:$ZZ$415, 204, MATCH($B$1, resultados!$A$1:$ZZ$1, 0))</f>
        <v/>
      </c>
      <c r="B210">
        <f>INDEX(resultados!$A$2:$ZZ$415, 204, MATCH($B$2, resultados!$A$1:$ZZ$1, 0))</f>
        <v/>
      </c>
      <c r="C210">
        <f>INDEX(resultados!$A$2:$ZZ$415, 204, MATCH($B$3, resultados!$A$1:$ZZ$1, 0))</f>
        <v/>
      </c>
    </row>
    <row r="211">
      <c r="A211">
        <f>INDEX(resultados!$A$2:$ZZ$415, 205, MATCH($B$1, resultados!$A$1:$ZZ$1, 0))</f>
        <v/>
      </c>
      <c r="B211">
        <f>INDEX(resultados!$A$2:$ZZ$415, 205, MATCH($B$2, resultados!$A$1:$ZZ$1, 0))</f>
        <v/>
      </c>
      <c r="C211">
        <f>INDEX(resultados!$A$2:$ZZ$415, 205, MATCH($B$3, resultados!$A$1:$ZZ$1, 0))</f>
        <v/>
      </c>
    </row>
    <row r="212">
      <c r="A212">
        <f>INDEX(resultados!$A$2:$ZZ$415, 206, MATCH($B$1, resultados!$A$1:$ZZ$1, 0))</f>
        <v/>
      </c>
      <c r="B212">
        <f>INDEX(resultados!$A$2:$ZZ$415, 206, MATCH($B$2, resultados!$A$1:$ZZ$1, 0))</f>
        <v/>
      </c>
      <c r="C212">
        <f>INDEX(resultados!$A$2:$ZZ$415, 206, MATCH($B$3, resultados!$A$1:$ZZ$1, 0))</f>
        <v/>
      </c>
    </row>
    <row r="213">
      <c r="A213">
        <f>INDEX(resultados!$A$2:$ZZ$415, 207, MATCH($B$1, resultados!$A$1:$ZZ$1, 0))</f>
        <v/>
      </c>
      <c r="B213">
        <f>INDEX(resultados!$A$2:$ZZ$415, 207, MATCH($B$2, resultados!$A$1:$ZZ$1, 0))</f>
        <v/>
      </c>
      <c r="C213">
        <f>INDEX(resultados!$A$2:$ZZ$415, 207, MATCH($B$3, resultados!$A$1:$ZZ$1, 0))</f>
        <v/>
      </c>
    </row>
    <row r="214">
      <c r="A214">
        <f>INDEX(resultados!$A$2:$ZZ$415, 208, MATCH($B$1, resultados!$A$1:$ZZ$1, 0))</f>
        <v/>
      </c>
      <c r="B214">
        <f>INDEX(resultados!$A$2:$ZZ$415, 208, MATCH($B$2, resultados!$A$1:$ZZ$1, 0))</f>
        <v/>
      </c>
      <c r="C214">
        <f>INDEX(resultados!$A$2:$ZZ$415, 208, MATCH($B$3, resultados!$A$1:$ZZ$1, 0))</f>
        <v/>
      </c>
    </row>
    <row r="215">
      <c r="A215">
        <f>INDEX(resultados!$A$2:$ZZ$415, 209, MATCH($B$1, resultados!$A$1:$ZZ$1, 0))</f>
        <v/>
      </c>
      <c r="B215">
        <f>INDEX(resultados!$A$2:$ZZ$415, 209, MATCH($B$2, resultados!$A$1:$ZZ$1, 0))</f>
        <v/>
      </c>
      <c r="C215">
        <f>INDEX(resultados!$A$2:$ZZ$415, 209, MATCH($B$3, resultados!$A$1:$ZZ$1, 0))</f>
        <v/>
      </c>
    </row>
    <row r="216">
      <c r="A216">
        <f>INDEX(resultados!$A$2:$ZZ$415, 210, MATCH($B$1, resultados!$A$1:$ZZ$1, 0))</f>
        <v/>
      </c>
      <c r="B216">
        <f>INDEX(resultados!$A$2:$ZZ$415, 210, MATCH($B$2, resultados!$A$1:$ZZ$1, 0))</f>
        <v/>
      </c>
      <c r="C216">
        <f>INDEX(resultados!$A$2:$ZZ$415, 210, MATCH($B$3, resultados!$A$1:$ZZ$1, 0))</f>
        <v/>
      </c>
    </row>
    <row r="217">
      <c r="A217">
        <f>INDEX(resultados!$A$2:$ZZ$415, 211, MATCH($B$1, resultados!$A$1:$ZZ$1, 0))</f>
        <v/>
      </c>
      <c r="B217">
        <f>INDEX(resultados!$A$2:$ZZ$415, 211, MATCH($B$2, resultados!$A$1:$ZZ$1, 0))</f>
        <v/>
      </c>
      <c r="C217">
        <f>INDEX(resultados!$A$2:$ZZ$415, 211, MATCH($B$3, resultados!$A$1:$ZZ$1, 0))</f>
        <v/>
      </c>
    </row>
    <row r="218">
      <c r="A218">
        <f>INDEX(resultados!$A$2:$ZZ$415, 212, MATCH($B$1, resultados!$A$1:$ZZ$1, 0))</f>
        <v/>
      </c>
      <c r="B218">
        <f>INDEX(resultados!$A$2:$ZZ$415, 212, MATCH($B$2, resultados!$A$1:$ZZ$1, 0))</f>
        <v/>
      </c>
      <c r="C218">
        <f>INDEX(resultados!$A$2:$ZZ$415, 212, MATCH($B$3, resultados!$A$1:$ZZ$1, 0))</f>
        <v/>
      </c>
    </row>
    <row r="219">
      <c r="A219">
        <f>INDEX(resultados!$A$2:$ZZ$415, 213, MATCH($B$1, resultados!$A$1:$ZZ$1, 0))</f>
        <v/>
      </c>
      <c r="B219">
        <f>INDEX(resultados!$A$2:$ZZ$415, 213, MATCH($B$2, resultados!$A$1:$ZZ$1, 0))</f>
        <v/>
      </c>
      <c r="C219">
        <f>INDEX(resultados!$A$2:$ZZ$415, 213, MATCH($B$3, resultados!$A$1:$ZZ$1, 0))</f>
        <v/>
      </c>
    </row>
    <row r="220">
      <c r="A220">
        <f>INDEX(resultados!$A$2:$ZZ$415, 214, MATCH($B$1, resultados!$A$1:$ZZ$1, 0))</f>
        <v/>
      </c>
      <c r="B220">
        <f>INDEX(resultados!$A$2:$ZZ$415, 214, MATCH($B$2, resultados!$A$1:$ZZ$1, 0))</f>
        <v/>
      </c>
      <c r="C220">
        <f>INDEX(resultados!$A$2:$ZZ$415, 214, MATCH($B$3, resultados!$A$1:$ZZ$1, 0))</f>
        <v/>
      </c>
    </row>
    <row r="221">
      <c r="A221">
        <f>INDEX(resultados!$A$2:$ZZ$415, 215, MATCH($B$1, resultados!$A$1:$ZZ$1, 0))</f>
        <v/>
      </c>
      <c r="B221">
        <f>INDEX(resultados!$A$2:$ZZ$415, 215, MATCH($B$2, resultados!$A$1:$ZZ$1, 0))</f>
        <v/>
      </c>
      <c r="C221">
        <f>INDEX(resultados!$A$2:$ZZ$415, 215, MATCH($B$3, resultados!$A$1:$ZZ$1, 0))</f>
        <v/>
      </c>
    </row>
    <row r="222">
      <c r="A222">
        <f>INDEX(resultados!$A$2:$ZZ$415, 216, MATCH($B$1, resultados!$A$1:$ZZ$1, 0))</f>
        <v/>
      </c>
      <c r="B222">
        <f>INDEX(resultados!$A$2:$ZZ$415, 216, MATCH($B$2, resultados!$A$1:$ZZ$1, 0))</f>
        <v/>
      </c>
      <c r="C222">
        <f>INDEX(resultados!$A$2:$ZZ$415, 216, MATCH($B$3, resultados!$A$1:$ZZ$1, 0))</f>
        <v/>
      </c>
    </row>
    <row r="223">
      <c r="A223">
        <f>INDEX(resultados!$A$2:$ZZ$415, 217, MATCH($B$1, resultados!$A$1:$ZZ$1, 0))</f>
        <v/>
      </c>
      <c r="B223">
        <f>INDEX(resultados!$A$2:$ZZ$415, 217, MATCH($B$2, resultados!$A$1:$ZZ$1, 0))</f>
        <v/>
      </c>
      <c r="C223">
        <f>INDEX(resultados!$A$2:$ZZ$415, 217, MATCH($B$3, resultados!$A$1:$ZZ$1, 0))</f>
        <v/>
      </c>
    </row>
    <row r="224">
      <c r="A224">
        <f>INDEX(resultados!$A$2:$ZZ$415, 218, MATCH($B$1, resultados!$A$1:$ZZ$1, 0))</f>
        <v/>
      </c>
      <c r="B224">
        <f>INDEX(resultados!$A$2:$ZZ$415, 218, MATCH($B$2, resultados!$A$1:$ZZ$1, 0))</f>
        <v/>
      </c>
      <c r="C224">
        <f>INDEX(resultados!$A$2:$ZZ$415, 218, MATCH($B$3, resultados!$A$1:$ZZ$1, 0))</f>
        <v/>
      </c>
    </row>
    <row r="225">
      <c r="A225">
        <f>INDEX(resultados!$A$2:$ZZ$415, 219, MATCH($B$1, resultados!$A$1:$ZZ$1, 0))</f>
        <v/>
      </c>
      <c r="B225">
        <f>INDEX(resultados!$A$2:$ZZ$415, 219, MATCH($B$2, resultados!$A$1:$ZZ$1, 0))</f>
        <v/>
      </c>
      <c r="C225">
        <f>INDEX(resultados!$A$2:$ZZ$415, 219, MATCH($B$3, resultados!$A$1:$ZZ$1, 0))</f>
        <v/>
      </c>
    </row>
    <row r="226">
      <c r="A226">
        <f>INDEX(resultados!$A$2:$ZZ$415, 220, MATCH($B$1, resultados!$A$1:$ZZ$1, 0))</f>
        <v/>
      </c>
      <c r="B226">
        <f>INDEX(resultados!$A$2:$ZZ$415, 220, MATCH($B$2, resultados!$A$1:$ZZ$1, 0))</f>
        <v/>
      </c>
      <c r="C226">
        <f>INDEX(resultados!$A$2:$ZZ$415, 220, MATCH($B$3, resultados!$A$1:$ZZ$1, 0))</f>
        <v/>
      </c>
    </row>
    <row r="227">
      <c r="A227">
        <f>INDEX(resultados!$A$2:$ZZ$415, 221, MATCH($B$1, resultados!$A$1:$ZZ$1, 0))</f>
        <v/>
      </c>
      <c r="B227">
        <f>INDEX(resultados!$A$2:$ZZ$415, 221, MATCH($B$2, resultados!$A$1:$ZZ$1, 0))</f>
        <v/>
      </c>
      <c r="C227">
        <f>INDEX(resultados!$A$2:$ZZ$415, 221, MATCH($B$3, resultados!$A$1:$ZZ$1, 0))</f>
        <v/>
      </c>
    </row>
    <row r="228">
      <c r="A228">
        <f>INDEX(resultados!$A$2:$ZZ$415, 222, MATCH($B$1, resultados!$A$1:$ZZ$1, 0))</f>
        <v/>
      </c>
      <c r="B228">
        <f>INDEX(resultados!$A$2:$ZZ$415, 222, MATCH($B$2, resultados!$A$1:$ZZ$1, 0))</f>
        <v/>
      </c>
      <c r="C228">
        <f>INDEX(resultados!$A$2:$ZZ$415, 222, MATCH($B$3, resultados!$A$1:$ZZ$1, 0))</f>
        <v/>
      </c>
    </row>
    <row r="229">
      <c r="A229">
        <f>INDEX(resultados!$A$2:$ZZ$415, 223, MATCH($B$1, resultados!$A$1:$ZZ$1, 0))</f>
        <v/>
      </c>
      <c r="B229">
        <f>INDEX(resultados!$A$2:$ZZ$415, 223, MATCH($B$2, resultados!$A$1:$ZZ$1, 0))</f>
        <v/>
      </c>
      <c r="C229">
        <f>INDEX(resultados!$A$2:$ZZ$415, 223, MATCH($B$3, resultados!$A$1:$ZZ$1, 0))</f>
        <v/>
      </c>
    </row>
    <row r="230">
      <c r="A230">
        <f>INDEX(resultados!$A$2:$ZZ$415, 224, MATCH($B$1, resultados!$A$1:$ZZ$1, 0))</f>
        <v/>
      </c>
      <c r="B230">
        <f>INDEX(resultados!$A$2:$ZZ$415, 224, MATCH($B$2, resultados!$A$1:$ZZ$1, 0))</f>
        <v/>
      </c>
      <c r="C230">
        <f>INDEX(resultados!$A$2:$ZZ$415, 224, MATCH($B$3, resultados!$A$1:$ZZ$1, 0))</f>
        <v/>
      </c>
    </row>
    <row r="231">
      <c r="A231">
        <f>INDEX(resultados!$A$2:$ZZ$415, 225, MATCH($B$1, resultados!$A$1:$ZZ$1, 0))</f>
        <v/>
      </c>
      <c r="B231">
        <f>INDEX(resultados!$A$2:$ZZ$415, 225, MATCH($B$2, resultados!$A$1:$ZZ$1, 0))</f>
        <v/>
      </c>
      <c r="C231">
        <f>INDEX(resultados!$A$2:$ZZ$415, 225, MATCH($B$3, resultados!$A$1:$ZZ$1, 0))</f>
        <v/>
      </c>
    </row>
    <row r="232">
      <c r="A232">
        <f>INDEX(resultados!$A$2:$ZZ$415, 226, MATCH($B$1, resultados!$A$1:$ZZ$1, 0))</f>
        <v/>
      </c>
      <c r="B232">
        <f>INDEX(resultados!$A$2:$ZZ$415, 226, MATCH($B$2, resultados!$A$1:$ZZ$1, 0))</f>
        <v/>
      </c>
      <c r="C232">
        <f>INDEX(resultados!$A$2:$ZZ$415, 226, MATCH($B$3, resultados!$A$1:$ZZ$1, 0))</f>
        <v/>
      </c>
    </row>
    <row r="233">
      <c r="A233">
        <f>INDEX(resultados!$A$2:$ZZ$415, 227, MATCH($B$1, resultados!$A$1:$ZZ$1, 0))</f>
        <v/>
      </c>
      <c r="B233">
        <f>INDEX(resultados!$A$2:$ZZ$415, 227, MATCH($B$2, resultados!$A$1:$ZZ$1, 0))</f>
        <v/>
      </c>
      <c r="C233">
        <f>INDEX(resultados!$A$2:$ZZ$415, 227, MATCH($B$3, resultados!$A$1:$ZZ$1, 0))</f>
        <v/>
      </c>
    </row>
    <row r="234">
      <c r="A234">
        <f>INDEX(resultados!$A$2:$ZZ$415, 228, MATCH($B$1, resultados!$A$1:$ZZ$1, 0))</f>
        <v/>
      </c>
      <c r="B234">
        <f>INDEX(resultados!$A$2:$ZZ$415, 228, MATCH($B$2, resultados!$A$1:$ZZ$1, 0))</f>
        <v/>
      </c>
      <c r="C234">
        <f>INDEX(resultados!$A$2:$ZZ$415, 228, MATCH($B$3, resultados!$A$1:$ZZ$1, 0))</f>
        <v/>
      </c>
    </row>
    <row r="235">
      <c r="A235">
        <f>INDEX(resultados!$A$2:$ZZ$415, 229, MATCH($B$1, resultados!$A$1:$ZZ$1, 0))</f>
        <v/>
      </c>
      <c r="B235">
        <f>INDEX(resultados!$A$2:$ZZ$415, 229, MATCH($B$2, resultados!$A$1:$ZZ$1, 0))</f>
        <v/>
      </c>
      <c r="C235">
        <f>INDEX(resultados!$A$2:$ZZ$415, 229, MATCH($B$3, resultados!$A$1:$ZZ$1, 0))</f>
        <v/>
      </c>
    </row>
    <row r="236">
      <c r="A236">
        <f>INDEX(resultados!$A$2:$ZZ$415, 230, MATCH($B$1, resultados!$A$1:$ZZ$1, 0))</f>
        <v/>
      </c>
      <c r="B236">
        <f>INDEX(resultados!$A$2:$ZZ$415, 230, MATCH($B$2, resultados!$A$1:$ZZ$1, 0))</f>
        <v/>
      </c>
      <c r="C236">
        <f>INDEX(resultados!$A$2:$ZZ$415, 230, MATCH($B$3, resultados!$A$1:$ZZ$1, 0))</f>
        <v/>
      </c>
    </row>
    <row r="237">
      <c r="A237">
        <f>INDEX(resultados!$A$2:$ZZ$415, 231, MATCH($B$1, resultados!$A$1:$ZZ$1, 0))</f>
        <v/>
      </c>
      <c r="B237">
        <f>INDEX(resultados!$A$2:$ZZ$415, 231, MATCH($B$2, resultados!$A$1:$ZZ$1, 0))</f>
        <v/>
      </c>
      <c r="C237">
        <f>INDEX(resultados!$A$2:$ZZ$415, 231, MATCH($B$3, resultados!$A$1:$ZZ$1, 0))</f>
        <v/>
      </c>
    </row>
    <row r="238">
      <c r="A238">
        <f>INDEX(resultados!$A$2:$ZZ$415, 232, MATCH($B$1, resultados!$A$1:$ZZ$1, 0))</f>
        <v/>
      </c>
      <c r="B238">
        <f>INDEX(resultados!$A$2:$ZZ$415, 232, MATCH($B$2, resultados!$A$1:$ZZ$1, 0))</f>
        <v/>
      </c>
      <c r="C238">
        <f>INDEX(resultados!$A$2:$ZZ$415, 232, MATCH($B$3, resultados!$A$1:$ZZ$1, 0))</f>
        <v/>
      </c>
    </row>
    <row r="239">
      <c r="A239">
        <f>INDEX(resultados!$A$2:$ZZ$415, 233, MATCH($B$1, resultados!$A$1:$ZZ$1, 0))</f>
        <v/>
      </c>
      <c r="B239">
        <f>INDEX(resultados!$A$2:$ZZ$415, 233, MATCH($B$2, resultados!$A$1:$ZZ$1, 0))</f>
        <v/>
      </c>
      <c r="C239">
        <f>INDEX(resultados!$A$2:$ZZ$415, 233, MATCH($B$3, resultados!$A$1:$ZZ$1, 0))</f>
        <v/>
      </c>
    </row>
    <row r="240">
      <c r="A240">
        <f>INDEX(resultados!$A$2:$ZZ$415, 234, MATCH($B$1, resultados!$A$1:$ZZ$1, 0))</f>
        <v/>
      </c>
      <c r="B240">
        <f>INDEX(resultados!$A$2:$ZZ$415, 234, MATCH($B$2, resultados!$A$1:$ZZ$1, 0))</f>
        <v/>
      </c>
      <c r="C240">
        <f>INDEX(resultados!$A$2:$ZZ$415, 234, MATCH($B$3, resultados!$A$1:$ZZ$1, 0))</f>
        <v/>
      </c>
    </row>
    <row r="241">
      <c r="A241">
        <f>INDEX(resultados!$A$2:$ZZ$415, 235, MATCH($B$1, resultados!$A$1:$ZZ$1, 0))</f>
        <v/>
      </c>
      <c r="B241">
        <f>INDEX(resultados!$A$2:$ZZ$415, 235, MATCH($B$2, resultados!$A$1:$ZZ$1, 0))</f>
        <v/>
      </c>
      <c r="C241">
        <f>INDEX(resultados!$A$2:$ZZ$415, 235, MATCH($B$3, resultados!$A$1:$ZZ$1, 0))</f>
        <v/>
      </c>
    </row>
    <row r="242">
      <c r="A242">
        <f>INDEX(resultados!$A$2:$ZZ$415, 236, MATCH($B$1, resultados!$A$1:$ZZ$1, 0))</f>
        <v/>
      </c>
      <c r="B242">
        <f>INDEX(resultados!$A$2:$ZZ$415, 236, MATCH($B$2, resultados!$A$1:$ZZ$1, 0))</f>
        <v/>
      </c>
      <c r="C242">
        <f>INDEX(resultados!$A$2:$ZZ$415, 236, MATCH($B$3, resultados!$A$1:$ZZ$1, 0))</f>
        <v/>
      </c>
    </row>
    <row r="243">
      <c r="A243">
        <f>INDEX(resultados!$A$2:$ZZ$415, 237, MATCH($B$1, resultados!$A$1:$ZZ$1, 0))</f>
        <v/>
      </c>
      <c r="B243">
        <f>INDEX(resultados!$A$2:$ZZ$415, 237, MATCH($B$2, resultados!$A$1:$ZZ$1, 0))</f>
        <v/>
      </c>
      <c r="C243">
        <f>INDEX(resultados!$A$2:$ZZ$415, 237, MATCH($B$3, resultados!$A$1:$ZZ$1, 0))</f>
        <v/>
      </c>
    </row>
    <row r="244">
      <c r="A244">
        <f>INDEX(resultados!$A$2:$ZZ$415, 238, MATCH($B$1, resultados!$A$1:$ZZ$1, 0))</f>
        <v/>
      </c>
      <c r="B244">
        <f>INDEX(resultados!$A$2:$ZZ$415, 238, MATCH($B$2, resultados!$A$1:$ZZ$1, 0))</f>
        <v/>
      </c>
      <c r="C244">
        <f>INDEX(resultados!$A$2:$ZZ$415, 238, MATCH($B$3, resultados!$A$1:$ZZ$1, 0))</f>
        <v/>
      </c>
    </row>
    <row r="245">
      <c r="A245">
        <f>INDEX(resultados!$A$2:$ZZ$415, 239, MATCH($B$1, resultados!$A$1:$ZZ$1, 0))</f>
        <v/>
      </c>
      <c r="B245">
        <f>INDEX(resultados!$A$2:$ZZ$415, 239, MATCH($B$2, resultados!$A$1:$ZZ$1, 0))</f>
        <v/>
      </c>
      <c r="C245">
        <f>INDEX(resultados!$A$2:$ZZ$415, 239, MATCH($B$3, resultados!$A$1:$ZZ$1, 0))</f>
        <v/>
      </c>
    </row>
    <row r="246">
      <c r="A246">
        <f>INDEX(resultados!$A$2:$ZZ$415, 240, MATCH($B$1, resultados!$A$1:$ZZ$1, 0))</f>
        <v/>
      </c>
      <c r="B246">
        <f>INDEX(resultados!$A$2:$ZZ$415, 240, MATCH($B$2, resultados!$A$1:$ZZ$1, 0))</f>
        <v/>
      </c>
      <c r="C246">
        <f>INDEX(resultados!$A$2:$ZZ$415, 240, MATCH($B$3, resultados!$A$1:$ZZ$1, 0))</f>
        <v/>
      </c>
    </row>
    <row r="247">
      <c r="A247">
        <f>INDEX(resultados!$A$2:$ZZ$415, 241, MATCH($B$1, resultados!$A$1:$ZZ$1, 0))</f>
        <v/>
      </c>
      <c r="B247">
        <f>INDEX(resultados!$A$2:$ZZ$415, 241, MATCH($B$2, resultados!$A$1:$ZZ$1, 0))</f>
        <v/>
      </c>
      <c r="C247">
        <f>INDEX(resultados!$A$2:$ZZ$415, 241, MATCH($B$3, resultados!$A$1:$ZZ$1, 0))</f>
        <v/>
      </c>
    </row>
    <row r="248">
      <c r="A248">
        <f>INDEX(resultados!$A$2:$ZZ$415, 242, MATCH($B$1, resultados!$A$1:$ZZ$1, 0))</f>
        <v/>
      </c>
      <c r="B248">
        <f>INDEX(resultados!$A$2:$ZZ$415, 242, MATCH($B$2, resultados!$A$1:$ZZ$1, 0))</f>
        <v/>
      </c>
      <c r="C248">
        <f>INDEX(resultados!$A$2:$ZZ$415, 242, MATCH($B$3, resultados!$A$1:$ZZ$1, 0))</f>
        <v/>
      </c>
    </row>
    <row r="249">
      <c r="A249">
        <f>INDEX(resultados!$A$2:$ZZ$415, 243, MATCH($B$1, resultados!$A$1:$ZZ$1, 0))</f>
        <v/>
      </c>
      <c r="B249">
        <f>INDEX(resultados!$A$2:$ZZ$415, 243, MATCH($B$2, resultados!$A$1:$ZZ$1, 0))</f>
        <v/>
      </c>
      <c r="C249">
        <f>INDEX(resultados!$A$2:$ZZ$415, 243, MATCH($B$3, resultados!$A$1:$ZZ$1, 0))</f>
        <v/>
      </c>
    </row>
    <row r="250">
      <c r="A250">
        <f>INDEX(resultados!$A$2:$ZZ$415, 244, MATCH($B$1, resultados!$A$1:$ZZ$1, 0))</f>
        <v/>
      </c>
      <c r="B250">
        <f>INDEX(resultados!$A$2:$ZZ$415, 244, MATCH($B$2, resultados!$A$1:$ZZ$1, 0))</f>
        <v/>
      </c>
      <c r="C250">
        <f>INDEX(resultados!$A$2:$ZZ$415, 244, MATCH($B$3, resultados!$A$1:$ZZ$1, 0))</f>
        <v/>
      </c>
    </row>
    <row r="251">
      <c r="A251">
        <f>INDEX(resultados!$A$2:$ZZ$415, 245, MATCH($B$1, resultados!$A$1:$ZZ$1, 0))</f>
        <v/>
      </c>
      <c r="B251">
        <f>INDEX(resultados!$A$2:$ZZ$415, 245, MATCH($B$2, resultados!$A$1:$ZZ$1, 0))</f>
        <v/>
      </c>
      <c r="C251">
        <f>INDEX(resultados!$A$2:$ZZ$415, 245, MATCH($B$3, resultados!$A$1:$ZZ$1, 0))</f>
        <v/>
      </c>
    </row>
    <row r="252">
      <c r="A252">
        <f>INDEX(resultados!$A$2:$ZZ$415, 246, MATCH($B$1, resultados!$A$1:$ZZ$1, 0))</f>
        <v/>
      </c>
      <c r="B252">
        <f>INDEX(resultados!$A$2:$ZZ$415, 246, MATCH($B$2, resultados!$A$1:$ZZ$1, 0))</f>
        <v/>
      </c>
      <c r="C252">
        <f>INDEX(resultados!$A$2:$ZZ$415, 246, MATCH($B$3, resultados!$A$1:$ZZ$1, 0))</f>
        <v/>
      </c>
    </row>
    <row r="253">
      <c r="A253">
        <f>INDEX(resultados!$A$2:$ZZ$415, 247, MATCH($B$1, resultados!$A$1:$ZZ$1, 0))</f>
        <v/>
      </c>
      <c r="B253">
        <f>INDEX(resultados!$A$2:$ZZ$415, 247, MATCH($B$2, resultados!$A$1:$ZZ$1, 0))</f>
        <v/>
      </c>
      <c r="C253">
        <f>INDEX(resultados!$A$2:$ZZ$415, 247, MATCH($B$3, resultados!$A$1:$ZZ$1, 0))</f>
        <v/>
      </c>
    </row>
    <row r="254">
      <c r="A254">
        <f>INDEX(resultados!$A$2:$ZZ$415, 248, MATCH($B$1, resultados!$A$1:$ZZ$1, 0))</f>
        <v/>
      </c>
      <c r="B254">
        <f>INDEX(resultados!$A$2:$ZZ$415, 248, MATCH($B$2, resultados!$A$1:$ZZ$1, 0))</f>
        <v/>
      </c>
      <c r="C254">
        <f>INDEX(resultados!$A$2:$ZZ$415, 248, MATCH($B$3, resultados!$A$1:$ZZ$1, 0))</f>
        <v/>
      </c>
    </row>
    <row r="255">
      <c r="A255">
        <f>INDEX(resultados!$A$2:$ZZ$415, 249, MATCH($B$1, resultados!$A$1:$ZZ$1, 0))</f>
        <v/>
      </c>
      <c r="B255">
        <f>INDEX(resultados!$A$2:$ZZ$415, 249, MATCH($B$2, resultados!$A$1:$ZZ$1, 0))</f>
        <v/>
      </c>
      <c r="C255">
        <f>INDEX(resultados!$A$2:$ZZ$415, 249, MATCH($B$3, resultados!$A$1:$ZZ$1, 0))</f>
        <v/>
      </c>
    </row>
    <row r="256">
      <c r="A256">
        <f>INDEX(resultados!$A$2:$ZZ$415, 250, MATCH($B$1, resultados!$A$1:$ZZ$1, 0))</f>
        <v/>
      </c>
      <c r="B256">
        <f>INDEX(resultados!$A$2:$ZZ$415, 250, MATCH($B$2, resultados!$A$1:$ZZ$1, 0))</f>
        <v/>
      </c>
      <c r="C256">
        <f>INDEX(resultados!$A$2:$ZZ$415, 250, MATCH($B$3, resultados!$A$1:$ZZ$1, 0))</f>
        <v/>
      </c>
    </row>
    <row r="257">
      <c r="A257">
        <f>INDEX(resultados!$A$2:$ZZ$415, 251, MATCH($B$1, resultados!$A$1:$ZZ$1, 0))</f>
        <v/>
      </c>
      <c r="B257">
        <f>INDEX(resultados!$A$2:$ZZ$415, 251, MATCH($B$2, resultados!$A$1:$ZZ$1, 0))</f>
        <v/>
      </c>
      <c r="C257">
        <f>INDEX(resultados!$A$2:$ZZ$415, 251, MATCH($B$3, resultados!$A$1:$ZZ$1, 0))</f>
        <v/>
      </c>
    </row>
    <row r="258">
      <c r="A258">
        <f>INDEX(resultados!$A$2:$ZZ$415, 252, MATCH($B$1, resultados!$A$1:$ZZ$1, 0))</f>
        <v/>
      </c>
      <c r="B258">
        <f>INDEX(resultados!$A$2:$ZZ$415, 252, MATCH($B$2, resultados!$A$1:$ZZ$1, 0))</f>
        <v/>
      </c>
      <c r="C258">
        <f>INDEX(resultados!$A$2:$ZZ$415, 252, MATCH($B$3, resultados!$A$1:$ZZ$1, 0))</f>
        <v/>
      </c>
    </row>
    <row r="259">
      <c r="A259">
        <f>INDEX(resultados!$A$2:$ZZ$415, 253, MATCH($B$1, resultados!$A$1:$ZZ$1, 0))</f>
        <v/>
      </c>
      <c r="B259">
        <f>INDEX(resultados!$A$2:$ZZ$415, 253, MATCH($B$2, resultados!$A$1:$ZZ$1, 0))</f>
        <v/>
      </c>
      <c r="C259">
        <f>INDEX(resultados!$A$2:$ZZ$415, 253, MATCH($B$3, resultados!$A$1:$ZZ$1, 0))</f>
        <v/>
      </c>
    </row>
    <row r="260">
      <c r="A260">
        <f>INDEX(resultados!$A$2:$ZZ$415, 254, MATCH($B$1, resultados!$A$1:$ZZ$1, 0))</f>
        <v/>
      </c>
      <c r="B260">
        <f>INDEX(resultados!$A$2:$ZZ$415, 254, MATCH($B$2, resultados!$A$1:$ZZ$1, 0))</f>
        <v/>
      </c>
      <c r="C260">
        <f>INDEX(resultados!$A$2:$ZZ$415, 254, MATCH($B$3, resultados!$A$1:$ZZ$1, 0))</f>
        <v/>
      </c>
    </row>
    <row r="261">
      <c r="A261">
        <f>INDEX(resultados!$A$2:$ZZ$415, 255, MATCH($B$1, resultados!$A$1:$ZZ$1, 0))</f>
        <v/>
      </c>
      <c r="B261">
        <f>INDEX(resultados!$A$2:$ZZ$415, 255, MATCH($B$2, resultados!$A$1:$ZZ$1, 0))</f>
        <v/>
      </c>
      <c r="C261">
        <f>INDEX(resultados!$A$2:$ZZ$415, 255, MATCH($B$3, resultados!$A$1:$ZZ$1, 0))</f>
        <v/>
      </c>
    </row>
    <row r="262">
      <c r="A262">
        <f>INDEX(resultados!$A$2:$ZZ$415, 256, MATCH($B$1, resultados!$A$1:$ZZ$1, 0))</f>
        <v/>
      </c>
      <c r="B262">
        <f>INDEX(resultados!$A$2:$ZZ$415, 256, MATCH($B$2, resultados!$A$1:$ZZ$1, 0))</f>
        <v/>
      </c>
      <c r="C262">
        <f>INDEX(resultados!$A$2:$ZZ$415, 256, MATCH($B$3, resultados!$A$1:$ZZ$1, 0))</f>
        <v/>
      </c>
    </row>
    <row r="263">
      <c r="A263">
        <f>INDEX(resultados!$A$2:$ZZ$415, 257, MATCH($B$1, resultados!$A$1:$ZZ$1, 0))</f>
        <v/>
      </c>
      <c r="B263">
        <f>INDEX(resultados!$A$2:$ZZ$415, 257, MATCH($B$2, resultados!$A$1:$ZZ$1, 0))</f>
        <v/>
      </c>
      <c r="C263">
        <f>INDEX(resultados!$A$2:$ZZ$415, 257, MATCH($B$3, resultados!$A$1:$ZZ$1, 0))</f>
        <v/>
      </c>
    </row>
    <row r="264">
      <c r="A264">
        <f>INDEX(resultados!$A$2:$ZZ$415, 258, MATCH($B$1, resultados!$A$1:$ZZ$1, 0))</f>
        <v/>
      </c>
      <c r="B264">
        <f>INDEX(resultados!$A$2:$ZZ$415, 258, MATCH($B$2, resultados!$A$1:$ZZ$1, 0))</f>
        <v/>
      </c>
      <c r="C264">
        <f>INDEX(resultados!$A$2:$ZZ$415, 258, MATCH($B$3, resultados!$A$1:$ZZ$1, 0))</f>
        <v/>
      </c>
    </row>
    <row r="265">
      <c r="A265">
        <f>INDEX(resultados!$A$2:$ZZ$415, 259, MATCH($B$1, resultados!$A$1:$ZZ$1, 0))</f>
        <v/>
      </c>
      <c r="B265">
        <f>INDEX(resultados!$A$2:$ZZ$415, 259, MATCH($B$2, resultados!$A$1:$ZZ$1, 0))</f>
        <v/>
      </c>
      <c r="C265">
        <f>INDEX(resultados!$A$2:$ZZ$415, 259, MATCH($B$3, resultados!$A$1:$ZZ$1, 0))</f>
        <v/>
      </c>
    </row>
    <row r="266">
      <c r="A266">
        <f>INDEX(resultados!$A$2:$ZZ$415, 260, MATCH($B$1, resultados!$A$1:$ZZ$1, 0))</f>
        <v/>
      </c>
      <c r="B266">
        <f>INDEX(resultados!$A$2:$ZZ$415, 260, MATCH($B$2, resultados!$A$1:$ZZ$1, 0))</f>
        <v/>
      </c>
      <c r="C266">
        <f>INDEX(resultados!$A$2:$ZZ$415, 260, MATCH($B$3, resultados!$A$1:$ZZ$1, 0))</f>
        <v/>
      </c>
    </row>
    <row r="267">
      <c r="A267">
        <f>INDEX(resultados!$A$2:$ZZ$415, 261, MATCH($B$1, resultados!$A$1:$ZZ$1, 0))</f>
        <v/>
      </c>
      <c r="B267">
        <f>INDEX(resultados!$A$2:$ZZ$415, 261, MATCH($B$2, resultados!$A$1:$ZZ$1, 0))</f>
        <v/>
      </c>
      <c r="C267">
        <f>INDEX(resultados!$A$2:$ZZ$415, 261, MATCH($B$3, resultados!$A$1:$ZZ$1, 0))</f>
        <v/>
      </c>
    </row>
    <row r="268">
      <c r="A268">
        <f>INDEX(resultados!$A$2:$ZZ$415, 262, MATCH($B$1, resultados!$A$1:$ZZ$1, 0))</f>
        <v/>
      </c>
      <c r="B268">
        <f>INDEX(resultados!$A$2:$ZZ$415, 262, MATCH($B$2, resultados!$A$1:$ZZ$1, 0))</f>
        <v/>
      </c>
      <c r="C268">
        <f>INDEX(resultados!$A$2:$ZZ$415, 262, MATCH($B$3, resultados!$A$1:$ZZ$1, 0))</f>
        <v/>
      </c>
    </row>
    <row r="269">
      <c r="A269">
        <f>INDEX(resultados!$A$2:$ZZ$415, 263, MATCH($B$1, resultados!$A$1:$ZZ$1, 0))</f>
        <v/>
      </c>
      <c r="B269">
        <f>INDEX(resultados!$A$2:$ZZ$415, 263, MATCH($B$2, resultados!$A$1:$ZZ$1, 0))</f>
        <v/>
      </c>
      <c r="C269">
        <f>INDEX(resultados!$A$2:$ZZ$415, 263, MATCH($B$3, resultados!$A$1:$ZZ$1, 0))</f>
        <v/>
      </c>
    </row>
    <row r="270">
      <c r="A270">
        <f>INDEX(resultados!$A$2:$ZZ$415, 264, MATCH($B$1, resultados!$A$1:$ZZ$1, 0))</f>
        <v/>
      </c>
      <c r="B270">
        <f>INDEX(resultados!$A$2:$ZZ$415, 264, MATCH($B$2, resultados!$A$1:$ZZ$1, 0))</f>
        <v/>
      </c>
      <c r="C270">
        <f>INDEX(resultados!$A$2:$ZZ$415, 264, MATCH($B$3, resultados!$A$1:$ZZ$1, 0))</f>
        <v/>
      </c>
    </row>
    <row r="271">
      <c r="A271">
        <f>INDEX(resultados!$A$2:$ZZ$415, 265, MATCH($B$1, resultados!$A$1:$ZZ$1, 0))</f>
        <v/>
      </c>
      <c r="B271">
        <f>INDEX(resultados!$A$2:$ZZ$415, 265, MATCH($B$2, resultados!$A$1:$ZZ$1, 0))</f>
        <v/>
      </c>
      <c r="C271">
        <f>INDEX(resultados!$A$2:$ZZ$415, 265, MATCH($B$3, resultados!$A$1:$ZZ$1, 0))</f>
        <v/>
      </c>
    </row>
    <row r="272">
      <c r="A272">
        <f>INDEX(resultados!$A$2:$ZZ$415, 266, MATCH($B$1, resultados!$A$1:$ZZ$1, 0))</f>
        <v/>
      </c>
      <c r="B272">
        <f>INDEX(resultados!$A$2:$ZZ$415, 266, MATCH($B$2, resultados!$A$1:$ZZ$1, 0))</f>
        <v/>
      </c>
      <c r="C272">
        <f>INDEX(resultados!$A$2:$ZZ$415, 266, MATCH($B$3, resultados!$A$1:$ZZ$1, 0))</f>
        <v/>
      </c>
    </row>
    <row r="273">
      <c r="A273">
        <f>INDEX(resultados!$A$2:$ZZ$415, 267, MATCH($B$1, resultados!$A$1:$ZZ$1, 0))</f>
        <v/>
      </c>
      <c r="B273">
        <f>INDEX(resultados!$A$2:$ZZ$415, 267, MATCH($B$2, resultados!$A$1:$ZZ$1, 0))</f>
        <v/>
      </c>
      <c r="C273">
        <f>INDEX(resultados!$A$2:$ZZ$415, 267, MATCH($B$3, resultados!$A$1:$ZZ$1, 0))</f>
        <v/>
      </c>
    </row>
    <row r="274">
      <c r="A274">
        <f>INDEX(resultados!$A$2:$ZZ$415, 268, MATCH($B$1, resultados!$A$1:$ZZ$1, 0))</f>
        <v/>
      </c>
      <c r="B274">
        <f>INDEX(resultados!$A$2:$ZZ$415, 268, MATCH($B$2, resultados!$A$1:$ZZ$1, 0))</f>
        <v/>
      </c>
      <c r="C274">
        <f>INDEX(resultados!$A$2:$ZZ$415, 268, MATCH($B$3, resultados!$A$1:$ZZ$1, 0))</f>
        <v/>
      </c>
    </row>
    <row r="275">
      <c r="A275">
        <f>INDEX(resultados!$A$2:$ZZ$415, 269, MATCH($B$1, resultados!$A$1:$ZZ$1, 0))</f>
        <v/>
      </c>
      <c r="B275">
        <f>INDEX(resultados!$A$2:$ZZ$415, 269, MATCH($B$2, resultados!$A$1:$ZZ$1, 0))</f>
        <v/>
      </c>
      <c r="C275">
        <f>INDEX(resultados!$A$2:$ZZ$415, 269, MATCH($B$3, resultados!$A$1:$ZZ$1, 0))</f>
        <v/>
      </c>
    </row>
    <row r="276">
      <c r="A276">
        <f>INDEX(resultados!$A$2:$ZZ$415, 270, MATCH($B$1, resultados!$A$1:$ZZ$1, 0))</f>
        <v/>
      </c>
      <c r="B276">
        <f>INDEX(resultados!$A$2:$ZZ$415, 270, MATCH($B$2, resultados!$A$1:$ZZ$1, 0))</f>
        <v/>
      </c>
      <c r="C276">
        <f>INDEX(resultados!$A$2:$ZZ$415, 270, MATCH($B$3, resultados!$A$1:$ZZ$1, 0))</f>
        <v/>
      </c>
    </row>
    <row r="277">
      <c r="A277">
        <f>INDEX(resultados!$A$2:$ZZ$415, 271, MATCH($B$1, resultados!$A$1:$ZZ$1, 0))</f>
        <v/>
      </c>
      <c r="B277">
        <f>INDEX(resultados!$A$2:$ZZ$415, 271, MATCH($B$2, resultados!$A$1:$ZZ$1, 0))</f>
        <v/>
      </c>
      <c r="C277">
        <f>INDEX(resultados!$A$2:$ZZ$415, 271, MATCH($B$3, resultados!$A$1:$ZZ$1, 0))</f>
        <v/>
      </c>
    </row>
    <row r="278">
      <c r="A278">
        <f>INDEX(resultados!$A$2:$ZZ$415, 272, MATCH($B$1, resultados!$A$1:$ZZ$1, 0))</f>
        <v/>
      </c>
      <c r="B278">
        <f>INDEX(resultados!$A$2:$ZZ$415, 272, MATCH($B$2, resultados!$A$1:$ZZ$1, 0))</f>
        <v/>
      </c>
      <c r="C278">
        <f>INDEX(resultados!$A$2:$ZZ$415, 272, MATCH($B$3, resultados!$A$1:$ZZ$1, 0))</f>
        <v/>
      </c>
    </row>
    <row r="279">
      <c r="A279">
        <f>INDEX(resultados!$A$2:$ZZ$415, 273, MATCH($B$1, resultados!$A$1:$ZZ$1, 0))</f>
        <v/>
      </c>
      <c r="B279">
        <f>INDEX(resultados!$A$2:$ZZ$415, 273, MATCH($B$2, resultados!$A$1:$ZZ$1, 0))</f>
        <v/>
      </c>
      <c r="C279">
        <f>INDEX(resultados!$A$2:$ZZ$415, 273, MATCH($B$3, resultados!$A$1:$ZZ$1, 0))</f>
        <v/>
      </c>
    </row>
    <row r="280">
      <c r="A280">
        <f>INDEX(resultados!$A$2:$ZZ$415, 274, MATCH($B$1, resultados!$A$1:$ZZ$1, 0))</f>
        <v/>
      </c>
      <c r="B280">
        <f>INDEX(resultados!$A$2:$ZZ$415, 274, MATCH($B$2, resultados!$A$1:$ZZ$1, 0))</f>
        <v/>
      </c>
      <c r="C280">
        <f>INDEX(resultados!$A$2:$ZZ$415, 274, MATCH($B$3, resultados!$A$1:$ZZ$1, 0))</f>
        <v/>
      </c>
    </row>
    <row r="281">
      <c r="A281">
        <f>INDEX(resultados!$A$2:$ZZ$415, 275, MATCH($B$1, resultados!$A$1:$ZZ$1, 0))</f>
        <v/>
      </c>
      <c r="B281">
        <f>INDEX(resultados!$A$2:$ZZ$415, 275, MATCH($B$2, resultados!$A$1:$ZZ$1, 0))</f>
        <v/>
      </c>
      <c r="C281">
        <f>INDEX(resultados!$A$2:$ZZ$415, 275, MATCH($B$3, resultados!$A$1:$ZZ$1, 0))</f>
        <v/>
      </c>
    </row>
    <row r="282">
      <c r="A282">
        <f>INDEX(resultados!$A$2:$ZZ$415, 276, MATCH($B$1, resultados!$A$1:$ZZ$1, 0))</f>
        <v/>
      </c>
      <c r="B282">
        <f>INDEX(resultados!$A$2:$ZZ$415, 276, MATCH($B$2, resultados!$A$1:$ZZ$1, 0))</f>
        <v/>
      </c>
      <c r="C282">
        <f>INDEX(resultados!$A$2:$ZZ$415, 276, MATCH($B$3, resultados!$A$1:$ZZ$1, 0))</f>
        <v/>
      </c>
    </row>
    <row r="283">
      <c r="A283">
        <f>INDEX(resultados!$A$2:$ZZ$415, 277, MATCH($B$1, resultados!$A$1:$ZZ$1, 0))</f>
        <v/>
      </c>
      <c r="B283">
        <f>INDEX(resultados!$A$2:$ZZ$415, 277, MATCH($B$2, resultados!$A$1:$ZZ$1, 0))</f>
        <v/>
      </c>
      <c r="C283">
        <f>INDEX(resultados!$A$2:$ZZ$415, 277, MATCH($B$3, resultados!$A$1:$ZZ$1, 0))</f>
        <v/>
      </c>
    </row>
    <row r="284">
      <c r="A284">
        <f>INDEX(resultados!$A$2:$ZZ$415, 278, MATCH($B$1, resultados!$A$1:$ZZ$1, 0))</f>
        <v/>
      </c>
      <c r="B284">
        <f>INDEX(resultados!$A$2:$ZZ$415, 278, MATCH($B$2, resultados!$A$1:$ZZ$1, 0))</f>
        <v/>
      </c>
      <c r="C284">
        <f>INDEX(resultados!$A$2:$ZZ$415, 278, MATCH($B$3, resultados!$A$1:$ZZ$1, 0))</f>
        <v/>
      </c>
    </row>
    <row r="285">
      <c r="A285">
        <f>INDEX(resultados!$A$2:$ZZ$415, 279, MATCH($B$1, resultados!$A$1:$ZZ$1, 0))</f>
        <v/>
      </c>
      <c r="B285">
        <f>INDEX(resultados!$A$2:$ZZ$415, 279, MATCH($B$2, resultados!$A$1:$ZZ$1, 0))</f>
        <v/>
      </c>
      <c r="C285">
        <f>INDEX(resultados!$A$2:$ZZ$415, 279, MATCH($B$3, resultados!$A$1:$ZZ$1, 0))</f>
        <v/>
      </c>
    </row>
    <row r="286">
      <c r="A286">
        <f>INDEX(resultados!$A$2:$ZZ$415, 280, MATCH($B$1, resultados!$A$1:$ZZ$1, 0))</f>
        <v/>
      </c>
      <c r="B286">
        <f>INDEX(resultados!$A$2:$ZZ$415, 280, MATCH($B$2, resultados!$A$1:$ZZ$1, 0))</f>
        <v/>
      </c>
      <c r="C286">
        <f>INDEX(resultados!$A$2:$ZZ$415, 280, MATCH($B$3, resultados!$A$1:$ZZ$1, 0))</f>
        <v/>
      </c>
    </row>
    <row r="287">
      <c r="A287">
        <f>INDEX(resultados!$A$2:$ZZ$415, 281, MATCH($B$1, resultados!$A$1:$ZZ$1, 0))</f>
        <v/>
      </c>
      <c r="B287">
        <f>INDEX(resultados!$A$2:$ZZ$415, 281, MATCH($B$2, resultados!$A$1:$ZZ$1, 0))</f>
        <v/>
      </c>
      <c r="C287">
        <f>INDEX(resultados!$A$2:$ZZ$415, 281, MATCH($B$3, resultados!$A$1:$ZZ$1, 0))</f>
        <v/>
      </c>
    </row>
    <row r="288">
      <c r="A288">
        <f>INDEX(resultados!$A$2:$ZZ$415, 282, MATCH($B$1, resultados!$A$1:$ZZ$1, 0))</f>
        <v/>
      </c>
      <c r="B288">
        <f>INDEX(resultados!$A$2:$ZZ$415, 282, MATCH($B$2, resultados!$A$1:$ZZ$1, 0))</f>
        <v/>
      </c>
      <c r="C288">
        <f>INDEX(resultados!$A$2:$ZZ$415, 282, MATCH($B$3, resultados!$A$1:$ZZ$1, 0))</f>
        <v/>
      </c>
    </row>
    <row r="289">
      <c r="A289">
        <f>INDEX(resultados!$A$2:$ZZ$415, 283, MATCH($B$1, resultados!$A$1:$ZZ$1, 0))</f>
        <v/>
      </c>
      <c r="B289">
        <f>INDEX(resultados!$A$2:$ZZ$415, 283, MATCH($B$2, resultados!$A$1:$ZZ$1, 0))</f>
        <v/>
      </c>
      <c r="C289">
        <f>INDEX(resultados!$A$2:$ZZ$415, 283, MATCH($B$3, resultados!$A$1:$ZZ$1, 0))</f>
        <v/>
      </c>
    </row>
    <row r="290">
      <c r="A290">
        <f>INDEX(resultados!$A$2:$ZZ$415, 284, MATCH($B$1, resultados!$A$1:$ZZ$1, 0))</f>
        <v/>
      </c>
      <c r="B290">
        <f>INDEX(resultados!$A$2:$ZZ$415, 284, MATCH($B$2, resultados!$A$1:$ZZ$1, 0))</f>
        <v/>
      </c>
      <c r="C290">
        <f>INDEX(resultados!$A$2:$ZZ$415, 284, MATCH($B$3, resultados!$A$1:$ZZ$1, 0))</f>
        <v/>
      </c>
    </row>
    <row r="291">
      <c r="A291">
        <f>INDEX(resultados!$A$2:$ZZ$415, 285, MATCH($B$1, resultados!$A$1:$ZZ$1, 0))</f>
        <v/>
      </c>
      <c r="B291">
        <f>INDEX(resultados!$A$2:$ZZ$415, 285, MATCH($B$2, resultados!$A$1:$ZZ$1, 0))</f>
        <v/>
      </c>
      <c r="C291">
        <f>INDEX(resultados!$A$2:$ZZ$415, 285, MATCH($B$3, resultados!$A$1:$ZZ$1, 0))</f>
        <v/>
      </c>
    </row>
    <row r="292">
      <c r="A292">
        <f>INDEX(resultados!$A$2:$ZZ$415, 286, MATCH($B$1, resultados!$A$1:$ZZ$1, 0))</f>
        <v/>
      </c>
      <c r="B292">
        <f>INDEX(resultados!$A$2:$ZZ$415, 286, MATCH($B$2, resultados!$A$1:$ZZ$1, 0))</f>
        <v/>
      </c>
      <c r="C292">
        <f>INDEX(resultados!$A$2:$ZZ$415, 286, MATCH($B$3, resultados!$A$1:$ZZ$1, 0))</f>
        <v/>
      </c>
    </row>
    <row r="293">
      <c r="A293">
        <f>INDEX(resultados!$A$2:$ZZ$415, 287, MATCH($B$1, resultados!$A$1:$ZZ$1, 0))</f>
        <v/>
      </c>
      <c r="B293">
        <f>INDEX(resultados!$A$2:$ZZ$415, 287, MATCH($B$2, resultados!$A$1:$ZZ$1, 0))</f>
        <v/>
      </c>
      <c r="C293">
        <f>INDEX(resultados!$A$2:$ZZ$415, 287, MATCH($B$3, resultados!$A$1:$ZZ$1, 0))</f>
        <v/>
      </c>
    </row>
    <row r="294">
      <c r="A294">
        <f>INDEX(resultados!$A$2:$ZZ$415, 288, MATCH($B$1, resultados!$A$1:$ZZ$1, 0))</f>
        <v/>
      </c>
      <c r="B294">
        <f>INDEX(resultados!$A$2:$ZZ$415, 288, MATCH($B$2, resultados!$A$1:$ZZ$1, 0))</f>
        <v/>
      </c>
      <c r="C294">
        <f>INDEX(resultados!$A$2:$ZZ$415, 288, MATCH($B$3, resultados!$A$1:$ZZ$1, 0))</f>
        <v/>
      </c>
    </row>
    <row r="295">
      <c r="A295">
        <f>INDEX(resultados!$A$2:$ZZ$415, 289, MATCH($B$1, resultados!$A$1:$ZZ$1, 0))</f>
        <v/>
      </c>
      <c r="B295">
        <f>INDEX(resultados!$A$2:$ZZ$415, 289, MATCH($B$2, resultados!$A$1:$ZZ$1, 0))</f>
        <v/>
      </c>
      <c r="C295">
        <f>INDEX(resultados!$A$2:$ZZ$415, 289, MATCH($B$3, resultados!$A$1:$ZZ$1, 0))</f>
        <v/>
      </c>
    </row>
    <row r="296">
      <c r="A296">
        <f>INDEX(resultados!$A$2:$ZZ$415, 290, MATCH($B$1, resultados!$A$1:$ZZ$1, 0))</f>
        <v/>
      </c>
      <c r="B296">
        <f>INDEX(resultados!$A$2:$ZZ$415, 290, MATCH($B$2, resultados!$A$1:$ZZ$1, 0))</f>
        <v/>
      </c>
      <c r="C296">
        <f>INDEX(resultados!$A$2:$ZZ$415, 290, MATCH($B$3, resultados!$A$1:$ZZ$1, 0))</f>
        <v/>
      </c>
    </row>
    <row r="297">
      <c r="A297">
        <f>INDEX(resultados!$A$2:$ZZ$415, 291, MATCH($B$1, resultados!$A$1:$ZZ$1, 0))</f>
        <v/>
      </c>
      <c r="B297">
        <f>INDEX(resultados!$A$2:$ZZ$415, 291, MATCH($B$2, resultados!$A$1:$ZZ$1, 0))</f>
        <v/>
      </c>
      <c r="C297">
        <f>INDEX(resultados!$A$2:$ZZ$415, 291, MATCH($B$3, resultados!$A$1:$ZZ$1, 0))</f>
        <v/>
      </c>
    </row>
    <row r="298">
      <c r="A298">
        <f>INDEX(resultados!$A$2:$ZZ$415, 292, MATCH($B$1, resultados!$A$1:$ZZ$1, 0))</f>
        <v/>
      </c>
      <c r="B298">
        <f>INDEX(resultados!$A$2:$ZZ$415, 292, MATCH($B$2, resultados!$A$1:$ZZ$1, 0))</f>
        <v/>
      </c>
      <c r="C298">
        <f>INDEX(resultados!$A$2:$ZZ$415, 292, MATCH($B$3, resultados!$A$1:$ZZ$1, 0))</f>
        <v/>
      </c>
    </row>
    <row r="299">
      <c r="A299">
        <f>INDEX(resultados!$A$2:$ZZ$415, 293, MATCH($B$1, resultados!$A$1:$ZZ$1, 0))</f>
        <v/>
      </c>
      <c r="B299">
        <f>INDEX(resultados!$A$2:$ZZ$415, 293, MATCH($B$2, resultados!$A$1:$ZZ$1, 0))</f>
        <v/>
      </c>
      <c r="C299">
        <f>INDEX(resultados!$A$2:$ZZ$415, 293, MATCH($B$3, resultados!$A$1:$ZZ$1, 0))</f>
        <v/>
      </c>
    </row>
    <row r="300">
      <c r="A300">
        <f>INDEX(resultados!$A$2:$ZZ$415, 294, MATCH($B$1, resultados!$A$1:$ZZ$1, 0))</f>
        <v/>
      </c>
      <c r="B300">
        <f>INDEX(resultados!$A$2:$ZZ$415, 294, MATCH($B$2, resultados!$A$1:$ZZ$1, 0))</f>
        <v/>
      </c>
      <c r="C300">
        <f>INDEX(resultados!$A$2:$ZZ$415, 294, MATCH($B$3, resultados!$A$1:$ZZ$1, 0))</f>
        <v/>
      </c>
    </row>
    <row r="301">
      <c r="A301">
        <f>INDEX(resultados!$A$2:$ZZ$415, 295, MATCH($B$1, resultados!$A$1:$ZZ$1, 0))</f>
        <v/>
      </c>
      <c r="B301">
        <f>INDEX(resultados!$A$2:$ZZ$415, 295, MATCH($B$2, resultados!$A$1:$ZZ$1, 0))</f>
        <v/>
      </c>
      <c r="C301">
        <f>INDEX(resultados!$A$2:$ZZ$415, 295, MATCH($B$3, resultados!$A$1:$ZZ$1, 0))</f>
        <v/>
      </c>
    </row>
    <row r="302">
      <c r="A302">
        <f>INDEX(resultados!$A$2:$ZZ$415, 296, MATCH($B$1, resultados!$A$1:$ZZ$1, 0))</f>
        <v/>
      </c>
      <c r="B302">
        <f>INDEX(resultados!$A$2:$ZZ$415, 296, MATCH($B$2, resultados!$A$1:$ZZ$1, 0))</f>
        <v/>
      </c>
      <c r="C302">
        <f>INDEX(resultados!$A$2:$ZZ$415, 296, MATCH($B$3, resultados!$A$1:$ZZ$1, 0))</f>
        <v/>
      </c>
    </row>
    <row r="303">
      <c r="A303">
        <f>INDEX(resultados!$A$2:$ZZ$415, 297, MATCH($B$1, resultados!$A$1:$ZZ$1, 0))</f>
        <v/>
      </c>
      <c r="B303">
        <f>INDEX(resultados!$A$2:$ZZ$415, 297, MATCH($B$2, resultados!$A$1:$ZZ$1, 0))</f>
        <v/>
      </c>
      <c r="C303">
        <f>INDEX(resultados!$A$2:$ZZ$415, 297, MATCH($B$3, resultados!$A$1:$ZZ$1, 0))</f>
        <v/>
      </c>
    </row>
    <row r="304">
      <c r="A304">
        <f>INDEX(resultados!$A$2:$ZZ$415, 298, MATCH($B$1, resultados!$A$1:$ZZ$1, 0))</f>
        <v/>
      </c>
      <c r="B304">
        <f>INDEX(resultados!$A$2:$ZZ$415, 298, MATCH($B$2, resultados!$A$1:$ZZ$1, 0))</f>
        <v/>
      </c>
      <c r="C304">
        <f>INDEX(resultados!$A$2:$ZZ$415, 298, MATCH($B$3, resultados!$A$1:$ZZ$1, 0))</f>
        <v/>
      </c>
    </row>
    <row r="305">
      <c r="A305">
        <f>INDEX(resultados!$A$2:$ZZ$415, 299, MATCH($B$1, resultados!$A$1:$ZZ$1, 0))</f>
        <v/>
      </c>
      <c r="B305">
        <f>INDEX(resultados!$A$2:$ZZ$415, 299, MATCH($B$2, resultados!$A$1:$ZZ$1, 0))</f>
        <v/>
      </c>
      <c r="C305">
        <f>INDEX(resultados!$A$2:$ZZ$415, 299, MATCH($B$3, resultados!$A$1:$ZZ$1, 0))</f>
        <v/>
      </c>
    </row>
    <row r="306">
      <c r="A306">
        <f>INDEX(resultados!$A$2:$ZZ$415, 300, MATCH($B$1, resultados!$A$1:$ZZ$1, 0))</f>
        <v/>
      </c>
      <c r="B306">
        <f>INDEX(resultados!$A$2:$ZZ$415, 300, MATCH($B$2, resultados!$A$1:$ZZ$1, 0))</f>
        <v/>
      </c>
      <c r="C306">
        <f>INDEX(resultados!$A$2:$ZZ$415, 300, MATCH($B$3, resultados!$A$1:$ZZ$1, 0))</f>
        <v/>
      </c>
    </row>
    <row r="307">
      <c r="A307">
        <f>INDEX(resultados!$A$2:$ZZ$415, 301, MATCH($B$1, resultados!$A$1:$ZZ$1, 0))</f>
        <v/>
      </c>
      <c r="B307">
        <f>INDEX(resultados!$A$2:$ZZ$415, 301, MATCH($B$2, resultados!$A$1:$ZZ$1, 0))</f>
        <v/>
      </c>
      <c r="C307">
        <f>INDEX(resultados!$A$2:$ZZ$415, 301, MATCH($B$3, resultados!$A$1:$ZZ$1, 0))</f>
        <v/>
      </c>
    </row>
    <row r="308">
      <c r="A308">
        <f>INDEX(resultados!$A$2:$ZZ$415, 302, MATCH($B$1, resultados!$A$1:$ZZ$1, 0))</f>
        <v/>
      </c>
      <c r="B308">
        <f>INDEX(resultados!$A$2:$ZZ$415, 302, MATCH($B$2, resultados!$A$1:$ZZ$1, 0))</f>
        <v/>
      </c>
      <c r="C308">
        <f>INDEX(resultados!$A$2:$ZZ$415, 302, MATCH($B$3, resultados!$A$1:$ZZ$1, 0))</f>
        <v/>
      </c>
    </row>
    <row r="309">
      <c r="A309">
        <f>INDEX(resultados!$A$2:$ZZ$415, 303, MATCH($B$1, resultados!$A$1:$ZZ$1, 0))</f>
        <v/>
      </c>
      <c r="B309">
        <f>INDEX(resultados!$A$2:$ZZ$415, 303, MATCH($B$2, resultados!$A$1:$ZZ$1, 0))</f>
        <v/>
      </c>
      <c r="C309">
        <f>INDEX(resultados!$A$2:$ZZ$415, 303, MATCH($B$3, resultados!$A$1:$ZZ$1, 0))</f>
        <v/>
      </c>
    </row>
    <row r="310">
      <c r="A310">
        <f>INDEX(resultados!$A$2:$ZZ$415, 304, MATCH($B$1, resultados!$A$1:$ZZ$1, 0))</f>
        <v/>
      </c>
      <c r="B310">
        <f>INDEX(resultados!$A$2:$ZZ$415, 304, MATCH($B$2, resultados!$A$1:$ZZ$1, 0))</f>
        <v/>
      </c>
      <c r="C310">
        <f>INDEX(resultados!$A$2:$ZZ$415, 304, MATCH($B$3, resultados!$A$1:$ZZ$1, 0))</f>
        <v/>
      </c>
    </row>
    <row r="311">
      <c r="A311">
        <f>INDEX(resultados!$A$2:$ZZ$415, 305, MATCH($B$1, resultados!$A$1:$ZZ$1, 0))</f>
        <v/>
      </c>
      <c r="B311">
        <f>INDEX(resultados!$A$2:$ZZ$415, 305, MATCH($B$2, resultados!$A$1:$ZZ$1, 0))</f>
        <v/>
      </c>
      <c r="C311">
        <f>INDEX(resultados!$A$2:$ZZ$415, 305, MATCH($B$3, resultados!$A$1:$ZZ$1, 0))</f>
        <v/>
      </c>
    </row>
    <row r="312">
      <c r="A312">
        <f>INDEX(resultados!$A$2:$ZZ$415, 306, MATCH($B$1, resultados!$A$1:$ZZ$1, 0))</f>
        <v/>
      </c>
      <c r="B312">
        <f>INDEX(resultados!$A$2:$ZZ$415, 306, MATCH($B$2, resultados!$A$1:$ZZ$1, 0))</f>
        <v/>
      </c>
      <c r="C312">
        <f>INDEX(resultados!$A$2:$ZZ$415, 306, MATCH($B$3, resultados!$A$1:$ZZ$1, 0))</f>
        <v/>
      </c>
    </row>
    <row r="313">
      <c r="A313">
        <f>INDEX(resultados!$A$2:$ZZ$415, 307, MATCH($B$1, resultados!$A$1:$ZZ$1, 0))</f>
        <v/>
      </c>
      <c r="B313">
        <f>INDEX(resultados!$A$2:$ZZ$415, 307, MATCH($B$2, resultados!$A$1:$ZZ$1, 0))</f>
        <v/>
      </c>
      <c r="C313">
        <f>INDEX(resultados!$A$2:$ZZ$415, 307, MATCH($B$3, resultados!$A$1:$ZZ$1, 0))</f>
        <v/>
      </c>
    </row>
    <row r="314">
      <c r="A314">
        <f>INDEX(resultados!$A$2:$ZZ$415, 308, MATCH($B$1, resultados!$A$1:$ZZ$1, 0))</f>
        <v/>
      </c>
      <c r="B314">
        <f>INDEX(resultados!$A$2:$ZZ$415, 308, MATCH($B$2, resultados!$A$1:$ZZ$1, 0))</f>
        <v/>
      </c>
      <c r="C314">
        <f>INDEX(resultados!$A$2:$ZZ$415, 308, MATCH($B$3, resultados!$A$1:$ZZ$1, 0))</f>
        <v/>
      </c>
    </row>
    <row r="315">
      <c r="A315">
        <f>INDEX(resultados!$A$2:$ZZ$415, 309, MATCH($B$1, resultados!$A$1:$ZZ$1, 0))</f>
        <v/>
      </c>
      <c r="B315">
        <f>INDEX(resultados!$A$2:$ZZ$415, 309, MATCH($B$2, resultados!$A$1:$ZZ$1, 0))</f>
        <v/>
      </c>
      <c r="C315">
        <f>INDEX(resultados!$A$2:$ZZ$415, 309, MATCH($B$3, resultados!$A$1:$ZZ$1, 0))</f>
        <v/>
      </c>
    </row>
    <row r="316">
      <c r="A316">
        <f>INDEX(resultados!$A$2:$ZZ$415, 310, MATCH($B$1, resultados!$A$1:$ZZ$1, 0))</f>
        <v/>
      </c>
      <c r="B316">
        <f>INDEX(resultados!$A$2:$ZZ$415, 310, MATCH($B$2, resultados!$A$1:$ZZ$1, 0))</f>
        <v/>
      </c>
      <c r="C316">
        <f>INDEX(resultados!$A$2:$ZZ$415, 310, MATCH($B$3, resultados!$A$1:$ZZ$1, 0))</f>
        <v/>
      </c>
    </row>
    <row r="317">
      <c r="A317">
        <f>INDEX(resultados!$A$2:$ZZ$415, 311, MATCH($B$1, resultados!$A$1:$ZZ$1, 0))</f>
        <v/>
      </c>
      <c r="B317">
        <f>INDEX(resultados!$A$2:$ZZ$415, 311, MATCH($B$2, resultados!$A$1:$ZZ$1, 0))</f>
        <v/>
      </c>
      <c r="C317">
        <f>INDEX(resultados!$A$2:$ZZ$415, 311, MATCH($B$3, resultados!$A$1:$ZZ$1, 0))</f>
        <v/>
      </c>
    </row>
    <row r="318">
      <c r="A318">
        <f>INDEX(resultados!$A$2:$ZZ$415, 312, MATCH($B$1, resultados!$A$1:$ZZ$1, 0))</f>
        <v/>
      </c>
      <c r="B318">
        <f>INDEX(resultados!$A$2:$ZZ$415, 312, MATCH($B$2, resultados!$A$1:$ZZ$1, 0))</f>
        <v/>
      </c>
      <c r="C318">
        <f>INDEX(resultados!$A$2:$ZZ$415, 312, MATCH($B$3, resultados!$A$1:$ZZ$1, 0))</f>
        <v/>
      </c>
    </row>
    <row r="319">
      <c r="A319">
        <f>INDEX(resultados!$A$2:$ZZ$415, 313, MATCH($B$1, resultados!$A$1:$ZZ$1, 0))</f>
        <v/>
      </c>
      <c r="B319">
        <f>INDEX(resultados!$A$2:$ZZ$415, 313, MATCH($B$2, resultados!$A$1:$ZZ$1, 0))</f>
        <v/>
      </c>
      <c r="C319">
        <f>INDEX(resultados!$A$2:$ZZ$415, 313, MATCH($B$3, resultados!$A$1:$ZZ$1, 0))</f>
        <v/>
      </c>
    </row>
    <row r="320">
      <c r="A320">
        <f>INDEX(resultados!$A$2:$ZZ$415, 314, MATCH($B$1, resultados!$A$1:$ZZ$1, 0))</f>
        <v/>
      </c>
      <c r="B320">
        <f>INDEX(resultados!$A$2:$ZZ$415, 314, MATCH($B$2, resultados!$A$1:$ZZ$1, 0))</f>
        <v/>
      </c>
      <c r="C320">
        <f>INDEX(resultados!$A$2:$ZZ$415, 314, MATCH($B$3, resultados!$A$1:$ZZ$1, 0))</f>
        <v/>
      </c>
    </row>
    <row r="321">
      <c r="A321">
        <f>INDEX(resultados!$A$2:$ZZ$415, 315, MATCH($B$1, resultados!$A$1:$ZZ$1, 0))</f>
        <v/>
      </c>
      <c r="B321">
        <f>INDEX(resultados!$A$2:$ZZ$415, 315, MATCH($B$2, resultados!$A$1:$ZZ$1, 0))</f>
        <v/>
      </c>
      <c r="C321">
        <f>INDEX(resultados!$A$2:$ZZ$415, 315, MATCH($B$3, resultados!$A$1:$ZZ$1, 0))</f>
        <v/>
      </c>
    </row>
    <row r="322">
      <c r="A322">
        <f>INDEX(resultados!$A$2:$ZZ$415, 316, MATCH($B$1, resultados!$A$1:$ZZ$1, 0))</f>
        <v/>
      </c>
      <c r="B322">
        <f>INDEX(resultados!$A$2:$ZZ$415, 316, MATCH($B$2, resultados!$A$1:$ZZ$1, 0))</f>
        <v/>
      </c>
      <c r="C322">
        <f>INDEX(resultados!$A$2:$ZZ$415, 316, MATCH($B$3, resultados!$A$1:$ZZ$1, 0))</f>
        <v/>
      </c>
    </row>
    <row r="323">
      <c r="A323">
        <f>INDEX(resultados!$A$2:$ZZ$415, 317, MATCH($B$1, resultados!$A$1:$ZZ$1, 0))</f>
        <v/>
      </c>
      <c r="B323">
        <f>INDEX(resultados!$A$2:$ZZ$415, 317, MATCH($B$2, resultados!$A$1:$ZZ$1, 0))</f>
        <v/>
      </c>
      <c r="C323">
        <f>INDEX(resultados!$A$2:$ZZ$415, 317, MATCH($B$3, resultados!$A$1:$ZZ$1, 0))</f>
        <v/>
      </c>
    </row>
    <row r="324">
      <c r="A324">
        <f>INDEX(resultados!$A$2:$ZZ$415, 318, MATCH($B$1, resultados!$A$1:$ZZ$1, 0))</f>
        <v/>
      </c>
      <c r="B324">
        <f>INDEX(resultados!$A$2:$ZZ$415, 318, MATCH($B$2, resultados!$A$1:$ZZ$1, 0))</f>
        <v/>
      </c>
      <c r="C324">
        <f>INDEX(resultados!$A$2:$ZZ$415, 318, MATCH($B$3, resultados!$A$1:$ZZ$1, 0))</f>
        <v/>
      </c>
    </row>
    <row r="325">
      <c r="A325">
        <f>INDEX(resultados!$A$2:$ZZ$415, 319, MATCH($B$1, resultados!$A$1:$ZZ$1, 0))</f>
        <v/>
      </c>
      <c r="B325">
        <f>INDEX(resultados!$A$2:$ZZ$415, 319, MATCH($B$2, resultados!$A$1:$ZZ$1, 0))</f>
        <v/>
      </c>
      <c r="C325">
        <f>INDEX(resultados!$A$2:$ZZ$415, 319, MATCH($B$3, resultados!$A$1:$ZZ$1, 0))</f>
        <v/>
      </c>
    </row>
    <row r="326">
      <c r="A326">
        <f>INDEX(resultados!$A$2:$ZZ$415, 320, MATCH($B$1, resultados!$A$1:$ZZ$1, 0))</f>
        <v/>
      </c>
      <c r="B326">
        <f>INDEX(resultados!$A$2:$ZZ$415, 320, MATCH($B$2, resultados!$A$1:$ZZ$1, 0))</f>
        <v/>
      </c>
      <c r="C326">
        <f>INDEX(resultados!$A$2:$ZZ$415, 320, MATCH($B$3, resultados!$A$1:$ZZ$1, 0))</f>
        <v/>
      </c>
    </row>
    <row r="327">
      <c r="A327">
        <f>INDEX(resultados!$A$2:$ZZ$415, 321, MATCH($B$1, resultados!$A$1:$ZZ$1, 0))</f>
        <v/>
      </c>
      <c r="B327">
        <f>INDEX(resultados!$A$2:$ZZ$415, 321, MATCH($B$2, resultados!$A$1:$ZZ$1, 0))</f>
        <v/>
      </c>
      <c r="C327">
        <f>INDEX(resultados!$A$2:$ZZ$415, 321, MATCH($B$3, resultados!$A$1:$ZZ$1, 0))</f>
        <v/>
      </c>
    </row>
    <row r="328">
      <c r="A328">
        <f>INDEX(resultados!$A$2:$ZZ$415, 322, MATCH($B$1, resultados!$A$1:$ZZ$1, 0))</f>
        <v/>
      </c>
      <c r="B328">
        <f>INDEX(resultados!$A$2:$ZZ$415, 322, MATCH($B$2, resultados!$A$1:$ZZ$1, 0))</f>
        <v/>
      </c>
      <c r="C328">
        <f>INDEX(resultados!$A$2:$ZZ$415, 322, MATCH($B$3, resultados!$A$1:$ZZ$1, 0))</f>
        <v/>
      </c>
    </row>
    <row r="329">
      <c r="A329">
        <f>INDEX(resultados!$A$2:$ZZ$415, 323, MATCH($B$1, resultados!$A$1:$ZZ$1, 0))</f>
        <v/>
      </c>
      <c r="B329">
        <f>INDEX(resultados!$A$2:$ZZ$415, 323, MATCH($B$2, resultados!$A$1:$ZZ$1, 0))</f>
        <v/>
      </c>
      <c r="C329">
        <f>INDEX(resultados!$A$2:$ZZ$415, 323, MATCH($B$3, resultados!$A$1:$ZZ$1, 0))</f>
        <v/>
      </c>
    </row>
    <row r="330">
      <c r="A330">
        <f>INDEX(resultados!$A$2:$ZZ$415, 324, MATCH($B$1, resultados!$A$1:$ZZ$1, 0))</f>
        <v/>
      </c>
      <c r="B330">
        <f>INDEX(resultados!$A$2:$ZZ$415, 324, MATCH($B$2, resultados!$A$1:$ZZ$1, 0))</f>
        <v/>
      </c>
      <c r="C330">
        <f>INDEX(resultados!$A$2:$ZZ$415, 324, MATCH($B$3, resultados!$A$1:$ZZ$1, 0))</f>
        <v/>
      </c>
    </row>
    <row r="331">
      <c r="A331">
        <f>INDEX(resultados!$A$2:$ZZ$415, 325, MATCH($B$1, resultados!$A$1:$ZZ$1, 0))</f>
        <v/>
      </c>
      <c r="B331">
        <f>INDEX(resultados!$A$2:$ZZ$415, 325, MATCH($B$2, resultados!$A$1:$ZZ$1, 0))</f>
        <v/>
      </c>
      <c r="C331">
        <f>INDEX(resultados!$A$2:$ZZ$415, 325, MATCH($B$3, resultados!$A$1:$ZZ$1, 0))</f>
        <v/>
      </c>
    </row>
    <row r="332">
      <c r="A332">
        <f>INDEX(resultados!$A$2:$ZZ$415, 326, MATCH($B$1, resultados!$A$1:$ZZ$1, 0))</f>
        <v/>
      </c>
      <c r="B332">
        <f>INDEX(resultados!$A$2:$ZZ$415, 326, MATCH($B$2, resultados!$A$1:$ZZ$1, 0))</f>
        <v/>
      </c>
      <c r="C332">
        <f>INDEX(resultados!$A$2:$ZZ$415, 326, MATCH($B$3, resultados!$A$1:$ZZ$1, 0))</f>
        <v/>
      </c>
    </row>
    <row r="333">
      <c r="A333">
        <f>INDEX(resultados!$A$2:$ZZ$415, 327, MATCH($B$1, resultados!$A$1:$ZZ$1, 0))</f>
        <v/>
      </c>
      <c r="B333">
        <f>INDEX(resultados!$A$2:$ZZ$415, 327, MATCH($B$2, resultados!$A$1:$ZZ$1, 0))</f>
        <v/>
      </c>
      <c r="C333">
        <f>INDEX(resultados!$A$2:$ZZ$415, 327, MATCH($B$3, resultados!$A$1:$ZZ$1, 0))</f>
        <v/>
      </c>
    </row>
    <row r="334">
      <c r="A334">
        <f>INDEX(resultados!$A$2:$ZZ$415, 328, MATCH($B$1, resultados!$A$1:$ZZ$1, 0))</f>
        <v/>
      </c>
      <c r="B334">
        <f>INDEX(resultados!$A$2:$ZZ$415, 328, MATCH($B$2, resultados!$A$1:$ZZ$1, 0))</f>
        <v/>
      </c>
      <c r="C334">
        <f>INDEX(resultados!$A$2:$ZZ$415, 328, MATCH($B$3, resultados!$A$1:$ZZ$1, 0))</f>
        <v/>
      </c>
    </row>
    <row r="335">
      <c r="A335">
        <f>INDEX(resultados!$A$2:$ZZ$415, 329, MATCH($B$1, resultados!$A$1:$ZZ$1, 0))</f>
        <v/>
      </c>
      <c r="B335">
        <f>INDEX(resultados!$A$2:$ZZ$415, 329, MATCH($B$2, resultados!$A$1:$ZZ$1, 0))</f>
        <v/>
      </c>
      <c r="C335">
        <f>INDEX(resultados!$A$2:$ZZ$415, 329, MATCH($B$3, resultados!$A$1:$ZZ$1, 0))</f>
        <v/>
      </c>
    </row>
    <row r="336">
      <c r="A336">
        <f>INDEX(resultados!$A$2:$ZZ$415, 330, MATCH($B$1, resultados!$A$1:$ZZ$1, 0))</f>
        <v/>
      </c>
      <c r="B336">
        <f>INDEX(resultados!$A$2:$ZZ$415, 330, MATCH($B$2, resultados!$A$1:$ZZ$1, 0))</f>
        <v/>
      </c>
      <c r="C336">
        <f>INDEX(resultados!$A$2:$ZZ$415, 330, MATCH($B$3, resultados!$A$1:$ZZ$1, 0))</f>
        <v/>
      </c>
    </row>
    <row r="337">
      <c r="A337">
        <f>INDEX(resultados!$A$2:$ZZ$415, 331, MATCH($B$1, resultados!$A$1:$ZZ$1, 0))</f>
        <v/>
      </c>
      <c r="B337">
        <f>INDEX(resultados!$A$2:$ZZ$415, 331, MATCH($B$2, resultados!$A$1:$ZZ$1, 0))</f>
        <v/>
      </c>
      <c r="C337">
        <f>INDEX(resultados!$A$2:$ZZ$415, 331, MATCH($B$3, resultados!$A$1:$ZZ$1, 0))</f>
        <v/>
      </c>
    </row>
    <row r="338">
      <c r="A338">
        <f>INDEX(resultados!$A$2:$ZZ$415, 332, MATCH($B$1, resultados!$A$1:$ZZ$1, 0))</f>
        <v/>
      </c>
      <c r="B338">
        <f>INDEX(resultados!$A$2:$ZZ$415, 332, MATCH($B$2, resultados!$A$1:$ZZ$1, 0))</f>
        <v/>
      </c>
      <c r="C338">
        <f>INDEX(resultados!$A$2:$ZZ$415, 332, MATCH($B$3, resultados!$A$1:$ZZ$1, 0))</f>
        <v/>
      </c>
    </row>
    <row r="339">
      <c r="A339">
        <f>INDEX(resultados!$A$2:$ZZ$415, 333, MATCH($B$1, resultados!$A$1:$ZZ$1, 0))</f>
        <v/>
      </c>
      <c r="B339">
        <f>INDEX(resultados!$A$2:$ZZ$415, 333, MATCH($B$2, resultados!$A$1:$ZZ$1, 0))</f>
        <v/>
      </c>
      <c r="C339">
        <f>INDEX(resultados!$A$2:$ZZ$415, 333, MATCH($B$3, resultados!$A$1:$ZZ$1, 0))</f>
        <v/>
      </c>
    </row>
    <row r="340">
      <c r="A340">
        <f>INDEX(resultados!$A$2:$ZZ$415, 334, MATCH($B$1, resultados!$A$1:$ZZ$1, 0))</f>
        <v/>
      </c>
      <c r="B340">
        <f>INDEX(resultados!$A$2:$ZZ$415, 334, MATCH($B$2, resultados!$A$1:$ZZ$1, 0))</f>
        <v/>
      </c>
      <c r="C340">
        <f>INDEX(resultados!$A$2:$ZZ$415, 334, MATCH($B$3, resultados!$A$1:$ZZ$1, 0))</f>
        <v/>
      </c>
    </row>
    <row r="341">
      <c r="A341">
        <f>INDEX(resultados!$A$2:$ZZ$415, 335, MATCH($B$1, resultados!$A$1:$ZZ$1, 0))</f>
        <v/>
      </c>
      <c r="B341">
        <f>INDEX(resultados!$A$2:$ZZ$415, 335, MATCH($B$2, resultados!$A$1:$ZZ$1, 0))</f>
        <v/>
      </c>
      <c r="C341">
        <f>INDEX(resultados!$A$2:$ZZ$415, 335, MATCH($B$3, resultados!$A$1:$ZZ$1, 0))</f>
        <v/>
      </c>
    </row>
    <row r="342">
      <c r="A342">
        <f>INDEX(resultados!$A$2:$ZZ$415, 336, MATCH($B$1, resultados!$A$1:$ZZ$1, 0))</f>
        <v/>
      </c>
      <c r="B342">
        <f>INDEX(resultados!$A$2:$ZZ$415, 336, MATCH($B$2, resultados!$A$1:$ZZ$1, 0))</f>
        <v/>
      </c>
      <c r="C342">
        <f>INDEX(resultados!$A$2:$ZZ$415, 336, MATCH($B$3, resultados!$A$1:$ZZ$1, 0))</f>
        <v/>
      </c>
    </row>
    <row r="343">
      <c r="A343">
        <f>INDEX(resultados!$A$2:$ZZ$415, 337, MATCH($B$1, resultados!$A$1:$ZZ$1, 0))</f>
        <v/>
      </c>
      <c r="B343">
        <f>INDEX(resultados!$A$2:$ZZ$415, 337, MATCH($B$2, resultados!$A$1:$ZZ$1, 0))</f>
        <v/>
      </c>
      <c r="C343">
        <f>INDEX(resultados!$A$2:$ZZ$415, 337, MATCH($B$3, resultados!$A$1:$ZZ$1, 0))</f>
        <v/>
      </c>
    </row>
    <row r="344">
      <c r="A344">
        <f>INDEX(resultados!$A$2:$ZZ$415, 338, MATCH($B$1, resultados!$A$1:$ZZ$1, 0))</f>
        <v/>
      </c>
      <c r="B344">
        <f>INDEX(resultados!$A$2:$ZZ$415, 338, MATCH($B$2, resultados!$A$1:$ZZ$1, 0))</f>
        <v/>
      </c>
      <c r="C344">
        <f>INDEX(resultados!$A$2:$ZZ$415, 338, MATCH($B$3, resultados!$A$1:$ZZ$1, 0))</f>
        <v/>
      </c>
    </row>
    <row r="345">
      <c r="A345">
        <f>INDEX(resultados!$A$2:$ZZ$415, 339, MATCH($B$1, resultados!$A$1:$ZZ$1, 0))</f>
        <v/>
      </c>
      <c r="B345">
        <f>INDEX(resultados!$A$2:$ZZ$415, 339, MATCH($B$2, resultados!$A$1:$ZZ$1, 0))</f>
        <v/>
      </c>
      <c r="C345">
        <f>INDEX(resultados!$A$2:$ZZ$415, 339, MATCH($B$3, resultados!$A$1:$ZZ$1, 0))</f>
        <v/>
      </c>
    </row>
    <row r="346">
      <c r="A346">
        <f>INDEX(resultados!$A$2:$ZZ$415, 340, MATCH($B$1, resultados!$A$1:$ZZ$1, 0))</f>
        <v/>
      </c>
      <c r="B346">
        <f>INDEX(resultados!$A$2:$ZZ$415, 340, MATCH($B$2, resultados!$A$1:$ZZ$1, 0))</f>
        <v/>
      </c>
      <c r="C346">
        <f>INDEX(resultados!$A$2:$ZZ$415, 340, MATCH($B$3, resultados!$A$1:$ZZ$1, 0))</f>
        <v/>
      </c>
    </row>
    <row r="347">
      <c r="A347">
        <f>INDEX(resultados!$A$2:$ZZ$415, 341, MATCH($B$1, resultados!$A$1:$ZZ$1, 0))</f>
        <v/>
      </c>
      <c r="B347">
        <f>INDEX(resultados!$A$2:$ZZ$415, 341, MATCH($B$2, resultados!$A$1:$ZZ$1, 0))</f>
        <v/>
      </c>
      <c r="C347">
        <f>INDEX(resultados!$A$2:$ZZ$415, 341, MATCH($B$3, resultados!$A$1:$ZZ$1, 0))</f>
        <v/>
      </c>
    </row>
    <row r="348">
      <c r="A348">
        <f>INDEX(resultados!$A$2:$ZZ$415, 342, MATCH($B$1, resultados!$A$1:$ZZ$1, 0))</f>
        <v/>
      </c>
      <c r="B348">
        <f>INDEX(resultados!$A$2:$ZZ$415, 342, MATCH($B$2, resultados!$A$1:$ZZ$1, 0))</f>
        <v/>
      </c>
      <c r="C348">
        <f>INDEX(resultados!$A$2:$ZZ$415, 342, MATCH($B$3, resultados!$A$1:$ZZ$1, 0))</f>
        <v/>
      </c>
    </row>
    <row r="349">
      <c r="A349">
        <f>INDEX(resultados!$A$2:$ZZ$415, 343, MATCH($B$1, resultados!$A$1:$ZZ$1, 0))</f>
        <v/>
      </c>
      <c r="B349">
        <f>INDEX(resultados!$A$2:$ZZ$415, 343, MATCH($B$2, resultados!$A$1:$ZZ$1, 0))</f>
        <v/>
      </c>
      <c r="C349">
        <f>INDEX(resultados!$A$2:$ZZ$415, 343, MATCH($B$3, resultados!$A$1:$ZZ$1, 0))</f>
        <v/>
      </c>
    </row>
    <row r="350">
      <c r="A350">
        <f>INDEX(resultados!$A$2:$ZZ$415, 344, MATCH($B$1, resultados!$A$1:$ZZ$1, 0))</f>
        <v/>
      </c>
      <c r="B350">
        <f>INDEX(resultados!$A$2:$ZZ$415, 344, MATCH($B$2, resultados!$A$1:$ZZ$1, 0))</f>
        <v/>
      </c>
      <c r="C350">
        <f>INDEX(resultados!$A$2:$ZZ$415, 344, MATCH($B$3, resultados!$A$1:$ZZ$1, 0))</f>
        <v/>
      </c>
    </row>
    <row r="351">
      <c r="A351">
        <f>INDEX(resultados!$A$2:$ZZ$415, 345, MATCH($B$1, resultados!$A$1:$ZZ$1, 0))</f>
        <v/>
      </c>
      <c r="B351">
        <f>INDEX(resultados!$A$2:$ZZ$415, 345, MATCH($B$2, resultados!$A$1:$ZZ$1, 0))</f>
        <v/>
      </c>
      <c r="C351">
        <f>INDEX(resultados!$A$2:$ZZ$415, 345, MATCH($B$3, resultados!$A$1:$ZZ$1, 0))</f>
        <v/>
      </c>
    </row>
    <row r="352">
      <c r="A352">
        <f>INDEX(resultados!$A$2:$ZZ$415, 346, MATCH($B$1, resultados!$A$1:$ZZ$1, 0))</f>
        <v/>
      </c>
      <c r="B352">
        <f>INDEX(resultados!$A$2:$ZZ$415, 346, MATCH($B$2, resultados!$A$1:$ZZ$1, 0))</f>
        <v/>
      </c>
      <c r="C352">
        <f>INDEX(resultados!$A$2:$ZZ$415, 346, MATCH($B$3, resultados!$A$1:$ZZ$1, 0))</f>
        <v/>
      </c>
    </row>
    <row r="353">
      <c r="A353">
        <f>INDEX(resultados!$A$2:$ZZ$415, 347, MATCH($B$1, resultados!$A$1:$ZZ$1, 0))</f>
        <v/>
      </c>
      <c r="B353">
        <f>INDEX(resultados!$A$2:$ZZ$415, 347, MATCH($B$2, resultados!$A$1:$ZZ$1, 0))</f>
        <v/>
      </c>
      <c r="C353">
        <f>INDEX(resultados!$A$2:$ZZ$415, 347, MATCH($B$3, resultados!$A$1:$ZZ$1, 0))</f>
        <v/>
      </c>
    </row>
    <row r="354">
      <c r="A354">
        <f>INDEX(resultados!$A$2:$ZZ$415, 348, MATCH($B$1, resultados!$A$1:$ZZ$1, 0))</f>
        <v/>
      </c>
      <c r="B354">
        <f>INDEX(resultados!$A$2:$ZZ$415, 348, MATCH($B$2, resultados!$A$1:$ZZ$1, 0))</f>
        <v/>
      </c>
      <c r="C354">
        <f>INDEX(resultados!$A$2:$ZZ$415, 348, MATCH($B$3, resultados!$A$1:$ZZ$1, 0))</f>
        <v/>
      </c>
    </row>
    <row r="355">
      <c r="A355">
        <f>INDEX(resultados!$A$2:$ZZ$415, 349, MATCH($B$1, resultados!$A$1:$ZZ$1, 0))</f>
        <v/>
      </c>
      <c r="B355">
        <f>INDEX(resultados!$A$2:$ZZ$415, 349, MATCH($B$2, resultados!$A$1:$ZZ$1, 0))</f>
        <v/>
      </c>
      <c r="C355">
        <f>INDEX(resultados!$A$2:$ZZ$415, 349, MATCH($B$3, resultados!$A$1:$ZZ$1, 0))</f>
        <v/>
      </c>
    </row>
    <row r="356">
      <c r="A356">
        <f>INDEX(resultados!$A$2:$ZZ$415, 350, MATCH($B$1, resultados!$A$1:$ZZ$1, 0))</f>
        <v/>
      </c>
      <c r="B356">
        <f>INDEX(resultados!$A$2:$ZZ$415, 350, MATCH($B$2, resultados!$A$1:$ZZ$1, 0))</f>
        <v/>
      </c>
      <c r="C356">
        <f>INDEX(resultados!$A$2:$ZZ$415, 350, MATCH($B$3, resultados!$A$1:$ZZ$1, 0))</f>
        <v/>
      </c>
    </row>
    <row r="357">
      <c r="A357">
        <f>INDEX(resultados!$A$2:$ZZ$415, 351, MATCH($B$1, resultados!$A$1:$ZZ$1, 0))</f>
        <v/>
      </c>
      <c r="B357">
        <f>INDEX(resultados!$A$2:$ZZ$415, 351, MATCH($B$2, resultados!$A$1:$ZZ$1, 0))</f>
        <v/>
      </c>
      <c r="C357">
        <f>INDEX(resultados!$A$2:$ZZ$415, 351, MATCH($B$3, resultados!$A$1:$ZZ$1, 0))</f>
        <v/>
      </c>
    </row>
    <row r="358">
      <c r="A358">
        <f>INDEX(resultados!$A$2:$ZZ$415, 352, MATCH($B$1, resultados!$A$1:$ZZ$1, 0))</f>
        <v/>
      </c>
      <c r="B358">
        <f>INDEX(resultados!$A$2:$ZZ$415, 352, MATCH($B$2, resultados!$A$1:$ZZ$1, 0))</f>
        <v/>
      </c>
      <c r="C358">
        <f>INDEX(resultados!$A$2:$ZZ$415, 352, MATCH($B$3, resultados!$A$1:$ZZ$1, 0))</f>
        <v/>
      </c>
    </row>
    <row r="359">
      <c r="A359">
        <f>INDEX(resultados!$A$2:$ZZ$415, 353, MATCH($B$1, resultados!$A$1:$ZZ$1, 0))</f>
        <v/>
      </c>
      <c r="B359">
        <f>INDEX(resultados!$A$2:$ZZ$415, 353, MATCH($B$2, resultados!$A$1:$ZZ$1, 0))</f>
        <v/>
      </c>
      <c r="C359">
        <f>INDEX(resultados!$A$2:$ZZ$415, 353, MATCH($B$3, resultados!$A$1:$ZZ$1, 0))</f>
        <v/>
      </c>
    </row>
    <row r="360">
      <c r="A360">
        <f>INDEX(resultados!$A$2:$ZZ$415, 354, MATCH($B$1, resultados!$A$1:$ZZ$1, 0))</f>
        <v/>
      </c>
      <c r="B360">
        <f>INDEX(resultados!$A$2:$ZZ$415, 354, MATCH($B$2, resultados!$A$1:$ZZ$1, 0))</f>
        <v/>
      </c>
      <c r="C360">
        <f>INDEX(resultados!$A$2:$ZZ$415, 354, MATCH($B$3, resultados!$A$1:$ZZ$1, 0))</f>
        <v/>
      </c>
    </row>
    <row r="361">
      <c r="A361">
        <f>INDEX(resultados!$A$2:$ZZ$415, 355, MATCH($B$1, resultados!$A$1:$ZZ$1, 0))</f>
        <v/>
      </c>
      <c r="B361">
        <f>INDEX(resultados!$A$2:$ZZ$415, 355, MATCH($B$2, resultados!$A$1:$ZZ$1, 0))</f>
        <v/>
      </c>
      <c r="C361">
        <f>INDEX(resultados!$A$2:$ZZ$415, 355, MATCH($B$3, resultados!$A$1:$ZZ$1, 0))</f>
        <v/>
      </c>
    </row>
    <row r="362">
      <c r="A362">
        <f>INDEX(resultados!$A$2:$ZZ$415, 356, MATCH($B$1, resultados!$A$1:$ZZ$1, 0))</f>
        <v/>
      </c>
      <c r="B362">
        <f>INDEX(resultados!$A$2:$ZZ$415, 356, MATCH($B$2, resultados!$A$1:$ZZ$1, 0))</f>
        <v/>
      </c>
      <c r="C362">
        <f>INDEX(resultados!$A$2:$ZZ$415, 356, MATCH($B$3, resultados!$A$1:$ZZ$1, 0))</f>
        <v/>
      </c>
    </row>
    <row r="363">
      <c r="A363">
        <f>INDEX(resultados!$A$2:$ZZ$415, 357, MATCH($B$1, resultados!$A$1:$ZZ$1, 0))</f>
        <v/>
      </c>
      <c r="B363">
        <f>INDEX(resultados!$A$2:$ZZ$415, 357, MATCH($B$2, resultados!$A$1:$ZZ$1, 0))</f>
        <v/>
      </c>
      <c r="C363">
        <f>INDEX(resultados!$A$2:$ZZ$415, 357, MATCH($B$3, resultados!$A$1:$ZZ$1, 0))</f>
        <v/>
      </c>
    </row>
    <row r="364">
      <c r="A364">
        <f>INDEX(resultados!$A$2:$ZZ$415, 358, MATCH($B$1, resultados!$A$1:$ZZ$1, 0))</f>
        <v/>
      </c>
      <c r="B364">
        <f>INDEX(resultados!$A$2:$ZZ$415, 358, MATCH($B$2, resultados!$A$1:$ZZ$1, 0))</f>
        <v/>
      </c>
      <c r="C364">
        <f>INDEX(resultados!$A$2:$ZZ$415, 358, MATCH($B$3, resultados!$A$1:$ZZ$1, 0))</f>
        <v/>
      </c>
    </row>
    <row r="365">
      <c r="A365">
        <f>INDEX(resultados!$A$2:$ZZ$415, 359, MATCH($B$1, resultados!$A$1:$ZZ$1, 0))</f>
        <v/>
      </c>
      <c r="B365">
        <f>INDEX(resultados!$A$2:$ZZ$415, 359, MATCH($B$2, resultados!$A$1:$ZZ$1, 0))</f>
        <v/>
      </c>
      <c r="C365">
        <f>INDEX(resultados!$A$2:$ZZ$415, 359, MATCH($B$3, resultados!$A$1:$ZZ$1, 0))</f>
        <v/>
      </c>
    </row>
    <row r="366">
      <c r="A366">
        <f>INDEX(resultados!$A$2:$ZZ$415, 360, MATCH($B$1, resultados!$A$1:$ZZ$1, 0))</f>
        <v/>
      </c>
      <c r="B366">
        <f>INDEX(resultados!$A$2:$ZZ$415, 360, MATCH($B$2, resultados!$A$1:$ZZ$1, 0))</f>
        <v/>
      </c>
      <c r="C366">
        <f>INDEX(resultados!$A$2:$ZZ$415, 360, MATCH($B$3, resultados!$A$1:$ZZ$1, 0))</f>
        <v/>
      </c>
    </row>
    <row r="367">
      <c r="A367">
        <f>INDEX(resultados!$A$2:$ZZ$415, 361, MATCH($B$1, resultados!$A$1:$ZZ$1, 0))</f>
        <v/>
      </c>
      <c r="B367">
        <f>INDEX(resultados!$A$2:$ZZ$415, 361, MATCH($B$2, resultados!$A$1:$ZZ$1, 0))</f>
        <v/>
      </c>
      <c r="C367">
        <f>INDEX(resultados!$A$2:$ZZ$415, 361, MATCH($B$3, resultados!$A$1:$ZZ$1, 0))</f>
        <v/>
      </c>
    </row>
    <row r="368">
      <c r="A368">
        <f>INDEX(resultados!$A$2:$ZZ$415, 362, MATCH($B$1, resultados!$A$1:$ZZ$1, 0))</f>
        <v/>
      </c>
      <c r="B368">
        <f>INDEX(resultados!$A$2:$ZZ$415, 362, MATCH($B$2, resultados!$A$1:$ZZ$1, 0))</f>
        <v/>
      </c>
      <c r="C368">
        <f>INDEX(resultados!$A$2:$ZZ$415, 362, MATCH($B$3, resultados!$A$1:$ZZ$1, 0))</f>
        <v/>
      </c>
    </row>
    <row r="369">
      <c r="A369">
        <f>INDEX(resultados!$A$2:$ZZ$415, 363, MATCH($B$1, resultados!$A$1:$ZZ$1, 0))</f>
        <v/>
      </c>
      <c r="B369">
        <f>INDEX(resultados!$A$2:$ZZ$415, 363, MATCH($B$2, resultados!$A$1:$ZZ$1, 0))</f>
        <v/>
      </c>
      <c r="C369">
        <f>INDEX(resultados!$A$2:$ZZ$415, 363, MATCH($B$3, resultados!$A$1:$ZZ$1, 0))</f>
        <v/>
      </c>
    </row>
    <row r="370">
      <c r="A370">
        <f>INDEX(resultados!$A$2:$ZZ$415, 364, MATCH($B$1, resultados!$A$1:$ZZ$1, 0))</f>
        <v/>
      </c>
      <c r="B370">
        <f>INDEX(resultados!$A$2:$ZZ$415, 364, MATCH($B$2, resultados!$A$1:$ZZ$1, 0))</f>
        <v/>
      </c>
      <c r="C370">
        <f>INDEX(resultados!$A$2:$ZZ$415, 364, MATCH($B$3, resultados!$A$1:$ZZ$1, 0))</f>
        <v/>
      </c>
    </row>
    <row r="371">
      <c r="A371">
        <f>INDEX(resultados!$A$2:$ZZ$415, 365, MATCH($B$1, resultados!$A$1:$ZZ$1, 0))</f>
        <v/>
      </c>
      <c r="B371">
        <f>INDEX(resultados!$A$2:$ZZ$415, 365, MATCH($B$2, resultados!$A$1:$ZZ$1, 0))</f>
        <v/>
      </c>
      <c r="C371">
        <f>INDEX(resultados!$A$2:$ZZ$415, 365, MATCH($B$3, resultados!$A$1:$ZZ$1, 0))</f>
        <v/>
      </c>
    </row>
    <row r="372">
      <c r="A372">
        <f>INDEX(resultados!$A$2:$ZZ$415, 366, MATCH($B$1, resultados!$A$1:$ZZ$1, 0))</f>
        <v/>
      </c>
      <c r="B372">
        <f>INDEX(resultados!$A$2:$ZZ$415, 366, MATCH($B$2, resultados!$A$1:$ZZ$1, 0))</f>
        <v/>
      </c>
      <c r="C372">
        <f>INDEX(resultados!$A$2:$ZZ$415, 366, MATCH($B$3, resultados!$A$1:$ZZ$1, 0))</f>
        <v/>
      </c>
    </row>
    <row r="373">
      <c r="A373">
        <f>INDEX(resultados!$A$2:$ZZ$415, 367, MATCH($B$1, resultados!$A$1:$ZZ$1, 0))</f>
        <v/>
      </c>
      <c r="B373">
        <f>INDEX(resultados!$A$2:$ZZ$415, 367, MATCH($B$2, resultados!$A$1:$ZZ$1, 0))</f>
        <v/>
      </c>
      <c r="C373">
        <f>INDEX(resultados!$A$2:$ZZ$415, 367, MATCH($B$3, resultados!$A$1:$ZZ$1, 0))</f>
        <v/>
      </c>
    </row>
    <row r="374">
      <c r="A374">
        <f>INDEX(resultados!$A$2:$ZZ$415, 368, MATCH($B$1, resultados!$A$1:$ZZ$1, 0))</f>
        <v/>
      </c>
      <c r="B374">
        <f>INDEX(resultados!$A$2:$ZZ$415, 368, MATCH($B$2, resultados!$A$1:$ZZ$1, 0))</f>
        <v/>
      </c>
      <c r="C374">
        <f>INDEX(resultados!$A$2:$ZZ$415, 368, MATCH($B$3, resultados!$A$1:$ZZ$1, 0))</f>
        <v/>
      </c>
    </row>
    <row r="375">
      <c r="A375">
        <f>INDEX(resultados!$A$2:$ZZ$415, 369, MATCH($B$1, resultados!$A$1:$ZZ$1, 0))</f>
        <v/>
      </c>
      <c r="B375">
        <f>INDEX(resultados!$A$2:$ZZ$415, 369, MATCH($B$2, resultados!$A$1:$ZZ$1, 0))</f>
        <v/>
      </c>
      <c r="C375">
        <f>INDEX(resultados!$A$2:$ZZ$415, 369, MATCH($B$3, resultados!$A$1:$ZZ$1, 0))</f>
        <v/>
      </c>
    </row>
    <row r="376">
      <c r="A376">
        <f>INDEX(resultados!$A$2:$ZZ$415, 370, MATCH($B$1, resultados!$A$1:$ZZ$1, 0))</f>
        <v/>
      </c>
      <c r="B376">
        <f>INDEX(resultados!$A$2:$ZZ$415, 370, MATCH($B$2, resultados!$A$1:$ZZ$1, 0))</f>
        <v/>
      </c>
      <c r="C376">
        <f>INDEX(resultados!$A$2:$ZZ$415, 370, MATCH($B$3, resultados!$A$1:$ZZ$1, 0))</f>
        <v/>
      </c>
    </row>
    <row r="377">
      <c r="A377">
        <f>INDEX(resultados!$A$2:$ZZ$415, 371, MATCH($B$1, resultados!$A$1:$ZZ$1, 0))</f>
        <v/>
      </c>
      <c r="B377">
        <f>INDEX(resultados!$A$2:$ZZ$415, 371, MATCH($B$2, resultados!$A$1:$ZZ$1, 0))</f>
        <v/>
      </c>
      <c r="C377">
        <f>INDEX(resultados!$A$2:$ZZ$415, 371, MATCH($B$3, resultados!$A$1:$ZZ$1, 0))</f>
        <v/>
      </c>
    </row>
    <row r="378">
      <c r="A378">
        <f>INDEX(resultados!$A$2:$ZZ$415, 372, MATCH($B$1, resultados!$A$1:$ZZ$1, 0))</f>
        <v/>
      </c>
      <c r="B378">
        <f>INDEX(resultados!$A$2:$ZZ$415, 372, MATCH($B$2, resultados!$A$1:$ZZ$1, 0))</f>
        <v/>
      </c>
      <c r="C378">
        <f>INDEX(resultados!$A$2:$ZZ$415, 372, MATCH($B$3, resultados!$A$1:$ZZ$1, 0))</f>
        <v/>
      </c>
    </row>
    <row r="379">
      <c r="A379">
        <f>INDEX(resultados!$A$2:$ZZ$415, 373, MATCH($B$1, resultados!$A$1:$ZZ$1, 0))</f>
        <v/>
      </c>
      <c r="B379">
        <f>INDEX(resultados!$A$2:$ZZ$415, 373, MATCH($B$2, resultados!$A$1:$ZZ$1, 0))</f>
        <v/>
      </c>
      <c r="C379">
        <f>INDEX(resultados!$A$2:$ZZ$415, 373, MATCH($B$3, resultados!$A$1:$ZZ$1, 0))</f>
        <v/>
      </c>
    </row>
    <row r="380">
      <c r="A380">
        <f>INDEX(resultados!$A$2:$ZZ$415, 374, MATCH($B$1, resultados!$A$1:$ZZ$1, 0))</f>
        <v/>
      </c>
      <c r="B380">
        <f>INDEX(resultados!$A$2:$ZZ$415, 374, MATCH($B$2, resultados!$A$1:$ZZ$1, 0))</f>
        <v/>
      </c>
      <c r="C380">
        <f>INDEX(resultados!$A$2:$ZZ$415, 374, MATCH($B$3, resultados!$A$1:$ZZ$1, 0))</f>
        <v/>
      </c>
    </row>
    <row r="381">
      <c r="A381">
        <f>INDEX(resultados!$A$2:$ZZ$415, 375, MATCH($B$1, resultados!$A$1:$ZZ$1, 0))</f>
        <v/>
      </c>
      <c r="B381">
        <f>INDEX(resultados!$A$2:$ZZ$415, 375, MATCH($B$2, resultados!$A$1:$ZZ$1, 0))</f>
        <v/>
      </c>
      <c r="C381">
        <f>INDEX(resultados!$A$2:$ZZ$415, 375, MATCH($B$3, resultados!$A$1:$ZZ$1, 0))</f>
        <v/>
      </c>
    </row>
    <row r="382">
      <c r="A382">
        <f>INDEX(resultados!$A$2:$ZZ$415, 376, MATCH($B$1, resultados!$A$1:$ZZ$1, 0))</f>
        <v/>
      </c>
      <c r="B382">
        <f>INDEX(resultados!$A$2:$ZZ$415, 376, MATCH($B$2, resultados!$A$1:$ZZ$1, 0))</f>
        <v/>
      </c>
      <c r="C382">
        <f>INDEX(resultados!$A$2:$ZZ$415, 376, MATCH($B$3, resultados!$A$1:$ZZ$1, 0))</f>
        <v/>
      </c>
    </row>
    <row r="383">
      <c r="A383">
        <f>INDEX(resultados!$A$2:$ZZ$415, 377, MATCH($B$1, resultados!$A$1:$ZZ$1, 0))</f>
        <v/>
      </c>
      <c r="B383">
        <f>INDEX(resultados!$A$2:$ZZ$415, 377, MATCH($B$2, resultados!$A$1:$ZZ$1, 0))</f>
        <v/>
      </c>
      <c r="C383">
        <f>INDEX(resultados!$A$2:$ZZ$415, 377, MATCH($B$3, resultados!$A$1:$ZZ$1, 0))</f>
        <v/>
      </c>
    </row>
    <row r="384">
      <c r="A384">
        <f>INDEX(resultados!$A$2:$ZZ$415, 378, MATCH($B$1, resultados!$A$1:$ZZ$1, 0))</f>
        <v/>
      </c>
      <c r="B384">
        <f>INDEX(resultados!$A$2:$ZZ$415, 378, MATCH($B$2, resultados!$A$1:$ZZ$1, 0))</f>
        <v/>
      </c>
      <c r="C384">
        <f>INDEX(resultados!$A$2:$ZZ$415, 378, MATCH($B$3, resultados!$A$1:$ZZ$1, 0))</f>
        <v/>
      </c>
    </row>
    <row r="385">
      <c r="A385">
        <f>INDEX(resultados!$A$2:$ZZ$415, 379, MATCH($B$1, resultados!$A$1:$ZZ$1, 0))</f>
        <v/>
      </c>
      <c r="B385">
        <f>INDEX(resultados!$A$2:$ZZ$415, 379, MATCH($B$2, resultados!$A$1:$ZZ$1, 0))</f>
        <v/>
      </c>
      <c r="C385">
        <f>INDEX(resultados!$A$2:$ZZ$415, 379, MATCH($B$3, resultados!$A$1:$ZZ$1, 0))</f>
        <v/>
      </c>
    </row>
    <row r="386">
      <c r="A386">
        <f>INDEX(resultados!$A$2:$ZZ$415, 380, MATCH($B$1, resultados!$A$1:$ZZ$1, 0))</f>
        <v/>
      </c>
      <c r="B386">
        <f>INDEX(resultados!$A$2:$ZZ$415, 380, MATCH($B$2, resultados!$A$1:$ZZ$1, 0))</f>
        <v/>
      </c>
      <c r="C386">
        <f>INDEX(resultados!$A$2:$ZZ$415, 380, MATCH($B$3, resultados!$A$1:$ZZ$1, 0))</f>
        <v/>
      </c>
    </row>
    <row r="387">
      <c r="A387">
        <f>INDEX(resultados!$A$2:$ZZ$415, 381, MATCH($B$1, resultados!$A$1:$ZZ$1, 0))</f>
        <v/>
      </c>
      <c r="B387">
        <f>INDEX(resultados!$A$2:$ZZ$415, 381, MATCH($B$2, resultados!$A$1:$ZZ$1, 0))</f>
        <v/>
      </c>
      <c r="C387">
        <f>INDEX(resultados!$A$2:$ZZ$415, 381, MATCH($B$3, resultados!$A$1:$ZZ$1, 0))</f>
        <v/>
      </c>
    </row>
    <row r="388">
      <c r="A388">
        <f>INDEX(resultados!$A$2:$ZZ$415, 382, MATCH($B$1, resultados!$A$1:$ZZ$1, 0))</f>
        <v/>
      </c>
      <c r="B388">
        <f>INDEX(resultados!$A$2:$ZZ$415, 382, MATCH($B$2, resultados!$A$1:$ZZ$1, 0))</f>
        <v/>
      </c>
      <c r="C388">
        <f>INDEX(resultados!$A$2:$ZZ$415, 382, MATCH($B$3, resultados!$A$1:$ZZ$1, 0))</f>
        <v/>
      </c>
    </row>
    <row r="389">
      <c r="A389">
        <f>INDEX(resultados!$A$2:$ZZ$415, 383, MATCH($B$1, resultados!$A$1:$ZZ$1, 0))</f>
        <v/>
      </c>
      <c r="B389">
        <f>INDEX(resultados!$A$2:$ZZ$415, 383, MATCH($B$2, resultados!$A$1:$ZZ$1, 0))</f>
        <v/>
      </c>
      <c r="C389">
        <f>INDEX(resultados!$A$2:$ZZ$415, 383, MATCH($B$3, resultados!$A$1:$ZZ$1, 0))</f>
        <v/>
      </c>
    </row>
    <row r="390">
      <c r="A390">
        <f>INDEX(resultados!$A$2:$ZZ$415, 384, MATCH($B$1, resultados!$A$1:$ZZ$1, 0))</f>
        <v/>
      </c>
      <c r="B390">
        <f>INDEX(resultados!$A$2:$ZZ$415, 384, MATCH($B$2, resultados!$A$1:$ZZ$1, 0))</f>
        <v/>
      </c>
      <c r="C390">
        <f>INDEX(resultados!$A$2:$ZZ$415, 384, MATCH($B$3, resultados!$A$1:$ZZ$1, 0))</f>
        <v/>
      </c>
    </row>
    <row r="391">
      <c r="A391">
        <f>INDEX(resultados!$A$2:$ZZ$415, 385, MATCH($B$1, resultados!$A$1:$ZZ$1, 0))</f>
        <v/>
      </c>
      <c r="B391">
        <f>INDEX(resultados!$A$2:$ZZ$415, 385, MATCH($B$2, resultados!$A$1:$ZZ$1, 0))</f>
        <v/>
      </c>
      <c r="C391">
        <f>INDEX(resultados!$A$2:$ZZ$415, 385, MATCH($B$3, resultados!$A$1:$ZZ$1, 0))</f>
        <v/>
      </c>
    </row>
    <row r="392">
      <c r="A392">
        <f>INDEX(resultados!$A$2:$ZZ$415, 386, MATCH($B$1, resultados!$A$1:$ZZ$1, 0))</f>
        <v/>
      </c>
      <c r="B392">
        <f>INDEX(resultados!$A$2:$ZZ$415, 386, MATCH($B$2, resultados!$A$1:$ZZ$1, 0))</f>
        <v/>
      </c>
      <c r="C392">
        <f>INDEX(resultados!$A$2:$ZZ$415, 386, MATCH($B$3, resultados!$A$1:$ZZ$1, 0))</f>
        <v/>
      </c>
    </row>
    <row r="393">
      <c r="A393">
        <f>INDEX(resultados!$A$2:$ZZ$415, 387, MATCH($B$1, resultados!$A$1:$ZZ$1, 0))</f>
        <v/>
      </c>
      <c r="B393">
        <f>INDEX(resultados!$A$2:$ZZ$415, 387, MATCH($B$2, resultados!$A$1:$ZZ$1, 0))</f>
        <v/>
      </c>
      <c r="C393">
        <f>INDEX(resultados!$A$2:$ZZ$415, 387, MATCH($B$3, resultados!$A$1:$ZZ$1, 0))</f>
        <v/>
      </c>
    </row>
    <row r="394">
      <c r="A394">
        <f>INDEX(resultados!$A$2:$ZZ$415, 388, MATCH($B$1, resultados!$A$1:$ZZ$1, 0))</f>
        <v/>
      </c>
      <c r="B394">
        <f>INDEX(resultados!$A$2:$ZZ$415, 388, MATCH($B$2, resultados!$A$1:$ZZ$1, 0))</f>
        <v/>
      </c>
      <c r="C394">
        <f>INDEX(resultados!$A$2:$ZZ$415, 388, MATCH($B$3, resultados!$A$1:$ZZ$1, 0))</f>
        <v/>
      </c>
    </row>
    <row r="395">
      <c r="A395">
        <f>INDEX(resultados!$A$2:$ZZ$415, 389, MATCH($B$1, resultados!$A$1:$ZZ$1, 0))</f>
        <v/>
      </c>
      <c r="B395">
        <f>INDEX(resultados!$A$2:$ZZ$415, 389, MATCH($B$2, resultados!$A$1:$ZZ$1, 0))</f>
        <v/>
      </c>
      <c r="C395">
        <f>INDEX(resultados!$A$2:$ZZ$415, 389, MATCH($B$3, resultados!$A$1:$ZZ$1, 0))</f>
        <v/>
      </c>
    </row>
    <row r="396">
      <c r="A396">
        <f>INDEX(resultados!$A$2:$ZZ$415, 390, MATCH($B$1, resultados!$A$1:$ZZ$1, 0))</f>
        <v/>
      </c>
      <c r="B396">
        <f>INDEX(resultados!$A$2:$ZZ$415, 390, MATCH($B$2, resultados!$A$1:$ZZ$1, 0))</f>
        <v/>
      </c>
      <c r="C396">
        <f>INDEX(resultados!$A$2:$ZZ$415, 390, MATCH($B$3, resultados!$A$1:$ZZ$1, 0))</f>
        <v/>
      </c>
    </row>
    <row r="397">
      <c r="A397">
        <f>INDEX(resultados!$A$2:$ZZ$415, 391, MATCH($B$1, resultados!$A$1:$ZZ$1, 0))</f>
        <v/>
      </c>
      <c r="B397">
        <f>INDEX(resultados!$A$2:$ZZ$415, 391, MATCH($B$2, resultados!$A$1:$ZZ$1, 0))</f>
        <v/>
      </c>
      <c r="C397">
        <f>INDEX(resultados!$A$2:$ZZ$415, 391, MATCH($B$3, resultados!$A$1:$ZZ$1, 0))</f>
        <v/>
      </c>
    </row>
    <row r="398">
      <c r="A398">
        <f>INDEX(resultados!$A$2:$ZZ$415, 392, MATCH($B$1, resultados!$A$1:$ZZ$1, 0))</f>
        <v/>
      </c>
      <c r="B398">
        <f>INDEX(resultados!$A$2:$ZZ$415, 392, MATCH($B$2, resultados!$A$1:$ZZ$1, 0))</f>
        <v/>
      </c>
      <c r="C398">
        <f>INDEX(resultados!$A$2:$ZZ$415, 392, MATCH($B$3, resultados!$A$1:$ZZ$1, 0))</f>
        <v/>
      </c>
    </row>
    <row r="399">
      <c r="A399">
        <f>INDEX(resultados!$A$2:$ZZ$415, 393, MATCH($B$1, resultados!$A$1:$ZZ$1, 0))</f>
        <v/>
      </c>
      <c r="B399">
        <f>INDEX(resultados!$A$2:$ZZ$415, 393, MATCH($B$2, resultados!$A$1:$ZZ$1, 0))</f>
        <v/>
      </c>
      <c r="C399">
        <f>INDEX(resultados!$A$2:$ZZ$415, 393, MATCH($B$3, resultados!$A$1:$ZZ$1, 0))</f>
        <v/>
      </c>
    </row>
    <row r="400">
      <c r="A400">
        <f>INDEX(resultados!$A$2:$ZZ$415, 394, MATCH($B$1, resultados!$A$1:$ZZ$1, 0))</f>
        <v/>
      </c>
      <c r="B400">
        <f>INDEX(resultados!$A$2:$ZZ$415, 394, MATCH($B$2, resultados!$A$1:$ZZ$1, 0))</f>
        <v/>
      </c>
      <c r="C400">
        <f>INDEX(resultados!$A$2:$ZZ$415, 394, MATCH($B$3, resultados!$A$1:$ZZ$1, 0))</f>
        <v/>
      </c>
    </row>
    <row r="401">
      <c r="A401">
        <f>INDEX(resultados!$A$2:$ZZ$415, 395, MATCH($B$1, resultados!$A$1:$ZZ$1, 0))</f>
        <v/>
      </c>
      <c r="B401">
        <f>INDEX(resultados!$A$2:$ZZ$415, 395, MATCH($B$2, resultados!$A$1:$ZZ$1, 0))</f>
        <v/>
      </c>
      <c r="C401">
        <f>INDEX(resultados!$A$2:$ZZ$415, 395, MATCH($B$3, resultados!$A$1:$ZZ$1, 0))</f>
        <v/>
      </c>
    </row>
    <row r="402">
      <c r="A402">
        <f>INDEX(resultados!$A$2:$ZZ$415, 396, MATCH($B$1, resultados!$A$1:$ZZ$1, 0))</f>
        <v/>
      </c>
      <c r="B402">
        <f>INDEX(resultados!$A$2:$ZZ$415, 396, MATCH($B$2, resultados!$A$1:$ZZ$1, 0))</f>
        <v/>
      </c>
      <c r="C402">
        <f>INDEX(resultados!$A$2:$ZZ$415, 396, MATCH($B$3, resultados!$A$1:$ZZ$1, 0))</f>
        <v/>
      </c>
    </row>
    <row r="403">
      <c r="A403">
        <f>INDEX(resultados!$A$2:$ZZ$415, 397, MATCH($B$1, resultados!$A$1:$ZZ$1, 0))</f>
        <v/>
      </c>
      <c r="B403">
        <f>INDEX(resultados!$A$2:$ZZ$415, 397, MATCH($B$2, resultados!$A$1:$ZZ$1, 0))</f>
        <v/>
      </c>
      <c r="C403">
        <f>INDEX(resultados!$A$2:$ZZ$415, 397, MATCH($B$3, resultados!$A$1:$ZZ$1, 0))</f>
        <v/>
      </c>
    </row>
    <row r="404">
      <c r="A404">
        <f>INDEX(resultados!$A$2:$ZZ$415, 398, MATCH($B$1, resultados!$A$1:$ZZ$1, 0))</f>
        <v/>
      </c>
      <c r="B404">
        <f>INDEX(resultados!$A$2:$ZZ$415, 398, MATCH($B$2, resultados!$A$1:$ZZ$1, 0))</f>
        <v/>
      </c>
      <c r="C404">
        <f>INDEX(resultados!$A$2:$ZZ$415, 398, MATCH($B$3, resultados!$A$1:$ZZ$1, 0))</f>
        <v/>
      </c>
    </row>
    <row r="405">
      <c r="A405">
        <f>INDEX(resultados!$A$2:$ZZ$415, 399, MATCH($B$1, resultados!$A$1:$ZZ$1, 0))</f>
        <v/>
      </c>
      <c r="B405">
        <f>INDEX(resultados!$A$2:$ZZ$415, 399, MATCH($B$2, resultados!$A$1:$ZZ$1, 0))</f>
        <v/>
      </c>
      <c r="C405">
        <f>INDEX(resultados!$A$2:$ZZ$415, 399, MATCH($B$3, resultados!$A$1:$ZZ$1, 0))</f>
        <v/>
      </c>
    </row>
    <row r="406">
      <c r="A406">
        <f>INDEX(resultados!$A$2:$ZZ$415, 400, MATCH($B$1, resultados!$A$1:$ZZ$1, 0))</f>
        <v/>
      </c>
      <c r="B406">
        <f>INDEX(resultados!$A$2:$ZZ$415, 400, MATCH($B$2, resultados!$A$1:$ZZ$1, 0))</f>
        <v/>
      </c>
      <c r="C406">
        <f>INDEX(resultados!$A$2:$ZZ$415, 400, MATCH($B$3, resultados!$A$1:$ZZ$1, 0))</f>
        <v/>
      </c>
    </row>
    <row r="407">
      <c r="A407">
        <f>INDEX(resultados!$A$2:$ZZ$415, 401, MATCH($B$1, resultados!$A$1:$ZZ$1, 0))</f>
        <v/>
      </c>
      <c r="B407">
        <f>INDEX(resultados!$A$2:$ZZ$415, 401, MATCH($B$2, resultados!$A$1:$ZZ$1, 0))</f>
        <v/>
      </c>
      <c r="C407">
        <f>INDEX(resultados!$A$2:$ZZ$415, 401, MATCH($B$3, resultados!$A$1:$ZZ$1, 0))</f>
        <v/>
      </c>
    </row>
    <row r="408">
      <c r="A408">
        <f>INDEX(resultados!$A$2:$ZZ$415, 402, MATCH($B$1, resultados!$A$1:$ZZ$1, 0))</f>
        <v/>
      </c>
      <c r="B408">
        <f>INDEX(resultados!$A$2:$ZZ$415, 402, MATCH($B$2, resultados!$A$1:$ZZ$1, 0))</f>
        <v/>
      </c>
      <c r="C408">
        <f>INDEX(resultados!$A$2:$ZZ$415, 402, MATCH($B$3, resultados!$A$1:$ZZ$1, 0))</f>
        <v/>
      </c>
    </row>
    <row r="409">
      <c r="A409">
        <f>INDEX(resultados!$A$2:$ZZ$415, 403, MATCH($B$1, resultados!$A$1:$ZZ$1, 0))</f>
        <v/>
      </c>
      <c r="B409">
        <f>INDEX(resultados!$A$2:$ZZ$415, 403, MATCH($B$2, resultados!$A$1:$ZZ$1, 0))</f>
        <v/>
      </c>
      <c r="C409">
        <f>INDEX(resultados!$A$2:$ZZ$415, 403, MATCH($B$3, resultados!$A$1:$ZZ$1, 0))</f>
        <v/>
      </c>
    </row>
    <row r="410">
      <c r="A410">
        <f>INDEX(resultados!$A$2:$ZZ$415, 404, MATCH($B$1, resultados!$A$1:$ZZ$1, 0))</f>
        <v/>
      </c>
      <c r="B410">
        <f>INDEX(resultados!$A$2:$ZZ$415, 404, MATCH($B$2, resultados!$A$1:$ZZ$1, 0))</f>
        <v/>
      </c>
      <c r="C410">
        <f>INDEX(resultados!$A$2:$ZZ$415, 404, MATCH($B$3, resultados!$A$1:$ZZ$1, 0))</f>
        <v/>
      </c>
    </row>
    <row r="411">
      <c r="A411">
        <f>INDEX(resultados!$A$2:$ZZ$415, 405, MATCH($B$1, resultados!$A$1:$ZZ$1, 0))</f>
        <v/>
      </c>
      <c r="B411">
        <f>INDEX(resultados!$A$2:$ZZ$415, 405, MATCH($B$2, resultados!$A$1:$ZZ$1, 0))</f>
        <v/>
      </c>
      <c r="C411">
        <f>INDEX(resultados!$A$2:$ZZ$415, 405, MATCH($B$3, resultados!$A$1:$ZZ$1, 0))</f>
        <v/>
      </c>
    </row>
    <row r="412">
      <c r="A412">
        <f>INDEX(resultados!$A$2:$ZZ$415, 406, MATCH($B$1, resultados!$A$1:$ZZ$1, 0))</f>
        <v/>
      </c>
      <c r="B412">
        <f>INDEX(resultados!$A$2:$ZZ$415, 406, MATCH($B$2, resultados!$A$1:$ZZ$1, 0))</f>
        <v/>
      </c>
      <c r="C412">
        <f>INDEX(resultados!$A$2:$ZZ$415, 406, MATCH($B$3, resultados!$A$1:$ZZ$1, 0))</f>
        <v/>
      </c>
    </row>
    <row r="413">
      <c r="A413">
        <f>INDEX(resultados!$A$2:$ZZ$415, 407, MATCH($B$1, resultados!$A$1:$ZZ$1, 0))</f>
        <v/>
      </c>
      <c r="B413">
        <f>INDEX(resultados!$A$2:$ZZ$415, 407, MATCH($B$2, resultados!$A$1:$ZZ$1, 0))</f>
        <v/>
      </c>
      <c r="C413">
        <f>INDEX(resultados!$A$2:$ZZ$415, 407, MATCH($B$3, resultados!$A$1:$ZZ$1, 0))</f>
        <v/>
      </c>
    </row>
    <row r="414">
      <c r="A414">
        <f>INDEX(resultados!$A$2:$ZZ$415, 408, MATCH($B$1, resultados!$A$1:$ZZ$1, 0))</f>
        <v/>
      </c>
      <c r="B414">
        <f>INDEX(resultados!$A$2:$ZZ$415, 408, MATCH($B$2, resultados!$A$1:$ZZ$1, 0))</f>
        <v/>
      </c>
      <c r="C414">
        <f>INDEX(resultados!$A$2:$ZZ$415, 408, MATCH($B$3, resultados!$A$1:$ZZ$1, 0))</f>
        <v/>
      </c>
    </row>
    <row r="415">
      <c r="A415">
        <f>INDEX(resultados!$A$2:$ZZ$415, 409, MATCH($B$1, resultados!$A$1:$ZZ$1, 0))</f>
        <v/>
      </c>
      <c r="B415">
        <f>INDEX(resultados!$A$2:$ZZ$415, 409, MATCH($B$2, resultados!$A$1:$ZZ$1, 0))</f>
        <v/>
      </c>
      <c r="C415">
        <f>INDEX(resultados!$A$2:$ZZ$415, 409, MATCH($B$3, resultados!$A$1:$ZZ$1, 0))</f>
        <v/>
      </c>
    </row>
    <row r="416">
      <c r="A416">
        <f>INDEX(resultados!$A$2:$ZZ$415, 410, MATCH($B$1, resultados!$A$1:$ZZ$1, 0))</f>
        <v/>
      </c>
      <c r="B416">
        <f>INDEX(resultados!$A$2:$ZZ$415, 410, MATCH($B$2, resultados!$A$1:$ZZ$1, 0))</f>
        <v/>
      </c>
      <c r="C416">
        <f>INDEX(resultados!$A$2:$ZZ$415, 410, MATCH($B$3, resultados!$A$1:$ZZ$1, 0))</f>
        <v/>
      </c>
    </row>
    <row r="417">
      <c r="A417">
        <f>INDEX(resultados!$A$2:$ZZ$415, 411, MATCH($B$1, resultados!$A$1:$ZZ$1, 0))</f>
        <v/>
      </c>
      <c r="B417">
        <f>INDEX(resultados!$A$2:$ZZ$415, 411, MATCH($B$2, resultados!$A$1:$ZZ$1, 0))</f>
        <v/>
      </c>
      <c r="C417">
        <f>INDEX(resultados!$A$2:$ZZ$415, 411, MATCH($B$3, resultados!$A$1:$ZZ$1, 0))</f>
        <v/>
      </c>
    </row>
    <row r="418">
      <c r="A418">
        <f>INDEX(resultados!$A$2:$ZZ$415, 412, MATCH($B$1, resultados!$A$1:$ZZ$1, 0))</f>
        <v/>
      </c>
      <c r="B418">
        <f>INDEX(resultados!$A$2:$ZZ$415, 412, MATCH($B$2, resultados!$A$1:$ZZ$1, 0))</f>
        <v/>
      </c>
      <c r="C418">
        <f>INDEX(resultados!$A$2:$ZZ$415, 412, MATCH($B$3, resultados!$A$1:$ZZ$1, 0))</f>
        <v/>
      </c>
    </row>
    <row r="419">
      <c r="A419">
        <f>INDEX(resultados!$A$2:$ZZ$415, 413, MATCH($B$1, resultados!$A$1:$ZZ$1, 0))</f>
        <v/>
      </c>
      <c r="B419">
        <f>INDEX(resultados!$A$2:$ZZ$415, 413, MATCH($B$2, resultados!$A$1:$ZZ$1, 0))</f>
        <v/>
      </c>
      <c r="C419">
        <f>INDEX(resultados!$A$2:$ZZ$415, 413, MATCH($B$3, resultados!$A$1:$ZZ$1, 0))</f>
        <v/>
      </c>
    </row>
    <row r="420">
      <c r="A420">
        <f>INDEX(resultados!$A$2:$ZZ$415, 414, MATCH($B$1, resultados!$A$1:$ZZ$1, 0))</f>
        <v/>
      </c>
      <c r="B420">
        <f>INDEX(resultados!$A$2:$ZZ$415, 414, MATCH($B$2, resultados!$A$1:$ZZ$1, 0))</f>
        <v/>
      </c>
      <c r="C420">
        <f>INDEX(resultados!$A$2:$ZZ$415, 414,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6.2661</v>
      </c>
      <c r="E2" t="n">
        <v>15.96</v>
      </c>
      <c r="F2" t="n">
        <v>13.06</v>
      </c>
      <c r="G2" t="n">
        <v>11.52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92.83</v>
      </c>
      <c r="Q2" t="n">
        <v>194.66</v>
      </c>
      <c r="R2" t="n">
        <v>64.87</v>
      </c>
      <c r="S2" t="n">
        <v>17.82</v>
      </c>
      <c r="T2" t="n">
        <v>21058.43</v>
      </c>
      <c r="U2" t="n">
        <v>0.27</v>
      </c>
      <c r="V2" t="n">
        <v>0.7</v>
      </c>
      <c r="W2" t="n">
        <v>1.25</v>
      </c>
      <c r="X2" t="n">
        <v>1.37</v>
      </c>
      <c r="Y2" t="n">
        <v>0.5</v>
      </c>
      <c r="Z2" t="n">
        <v>10</v>
      </c>
      <c r="AA2" t="n">
        <v>243.6685588494058</v>
      </c>
      <c r="AB2" t="n">
        <v>333.3980721157277</v>
      </c>
      <c r="AC2" t="n">
        <v>301.5790280402349</v>
      </c>
      <c r="AD2" t="n">
        <v>243668.5588494058</v>
      </c>
      <c r="AE2" t="n">
        <v>333398.0721157277</v>
      </c>
      <c r="AF2" t="n">
        <v>1.718663140834246e-06</v>
      </c>
      <c r="AG2" t="n">
        <v>14</v>
      </c>
      <c r="AH2" t="n">
        <v>301579.0280402349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6.8228</v>
      </c>
      <c r="E3" t="n">
        <v>14.66</v>
      </c>
      <c r="F3" t="n">
        <v>12.31</v>
      </c>
      <c r="G3" t="n">
        <v>23.09</v>
      </c>
      <c r="H3" t="n">
        <v>0.48</v>
      </c>
      <c r="I3" t="n">
        <v>32</v>
      </c>
      <c r="J3" t="n">
        <v>72.7</v>
      </c>
      <c r="K3" t="n">
        <v>32.27</v>
      </c>
      <c r="L3" t="n">
        <v>2</v>
      </c>
      <c r="M3" t="n">
        <v>30</v>
      </c>
      <c r="N3" t="n">
        <v>8.43</v>
      </c>
      <c r="O3" t="n">
        <v>9200.25</v>
      </c>
      <c r="P3" t="n">
        <v>85.65000000000001</v>
      </c>
      <c r="Q3" t="n">
        <v>194.64</v>
      </c>
      <c r="R3" t="n">
        <v>41.67</v>
      </c>
      <c r="S3" t="n">
        <v>17.82</v>
      </c>
      <c r="T3" t="n">
        <v>9640.209999999999</v>
      </c>
      <c r="U3" t="n">
        <v>0.43</v>
      </c>
      <c r="V3" t="n">
        <v>0.74</v>
      </c>
      <c r="W3" t="n">
        <v>1.2</v>
      </c>
      <c r="X3" t="n">
        <v>0.63</v>
      </c>
      <c r="Y3" t="n">
        <v>0.5</v>
      </c>
      <c r="Z3" t="n">
        <v>10</v>
      </c>
      <c r="AA3" t="n">
        <v>217.6288831787672</v>
      </c>
      <c r="AB3" t="n">
        <v>297.7694390737647</v>
      </c>
      <c r="AC3" t="n">
        <v>269.350741730685</v>
      </c>
      <c r="AD3" t="n">
        <v>217628.8831787672</v>
      </c>
      <c r="AE3" t="n">
        <v>297769.4390737647</v>
      </c>
      <c r="AF3" t="n">
        <v>1.871354570990552e-06</v>
      </c>
      <c r="AG3" t="n">
        <v>13</v>
      </c>
      <c r="AH3" t="n">
        <v>269350.741730685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7.0137</v>
      </c>
      <c r="E4" t="n">
        <v>14.26</v>
      </c>
      <c r="F4" t="n">
        <v>12.09</v>
      </c>
      <c r="G4" t="n">
        <v>34.53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19</v>
      </c>
      <c r="N4" t="n">
        <v>8.609999999999999</v>
      </c>
      <c r="O4" t="n">
        <v>9346.23</v>
      </c>
      <c r="P4" t="n">
        <v>82.23</v>
      </c>
      <c r="Q4" t="n">
        <v>194.64</v>
      </c>
      <c r="R4" t="n">
        <v>34.85</v>
      </c>
      <c r="S4" t="n">
        <v>17.82</v>
      </c>
      <c r="T4" t="n">
        <v>6281.59</v>
      </c>
      <c r="U4" t="n">
        <v>0.51</v>
      </c>
      <c r="V4" t="n">
        <v>0.75</v>
      </c>
      <c r="W4" t="n">
        <v>1.17</v>
      </c>
      <c r="X4" t="n">
        <v>0.4</v>
      </c>
      <c r="Y4" t="n">
        <v>0.5</v>
      </c>
      <c r="Z4" t="n">
        <v>10</v>
      </c>
      <c r="AA4" t="n">
        <v>211.7699478239942</v>
      </c>
      <c r="AB4" t="n">
        <v>289.7529852433829</v>
      </c>
      <c r="AC4" t="n">
        <v>262.0993670027087</v>
      </c>
      <c r="AD4" t="n">
        <v>211769.9478239942</v>
      </c>
      <c r="AE4" t="n">
        <v>289752.9852433829</v>
      </c>
      <c r="AF4" t="n">
        <v>1.923714538687406e-06</v>
      </c>
      <c r="AG4" t="n">
        <v>13</v>
      </c>
      <c r="AH4" t="n">
        <v>262099.3670027087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7.0915</v>
      </c>
      <c r="E5" t="n">
        <v>14.1</v>
      </c>
      <c r="F5" t="n">
        <v>12.01</v>
      </c>
      <c r="G5" t="n">
        <v>45.03</v>
      </c>
      <c r="H5" t="n">
        <v>0.93</v>
      </c>
      <c r="I5" t="n">
        <v>16</v>
      </c>
      <c r="J5" t="n">
        <v>75.06999999999999</v>
      </c>
      <c r="K5" t="n">
        <v>32.27</v>
      </c>
      <c r="L5" t="n">
        <v>4</v>
      </c>
      <c r="M5" t="n">
        <v>14</v>
      </c>
      <c r="N5" t="n">
        <v>8.800000000000001</v>
      </c>
      <c r="O5" t="n">
        <v>9492.549999999999</v>
      </c>
      <c r="P5" t="n">
        <v>79.77</v>
      </c>
      <c r="Q5" t="n">
        <v>194.63</v>
      </c>
      <c r="R5" t="n">
        <v>32.32</v>
      </c>
      <c r="S5" t="n">
        <v>17.82</v>
      </c>
      <c r="T5" t="n">
        <v>5040.95</v>
      </c>
      <c r="U5" t="n">
        <v>0.55</v>
      </c>
      <c r="V5" t="n">
        <v>0.76</v>
      </c>
      <c r="W5" t="n">
        <v>1.17</v>
      </c>
      <c r="X5" t="n">
        <v>0.32</v>
      </c>
      <c r="Y5" t="n">
        <v>0.5</v>
      </c>
      <c r="Z5" t="n">
        <v>10</v>
      </c>
      <c r="AA5" t="n">
        <v>208.6772382909695</v>
      </c>
      <c r="AB5" t="n">
        <v>285.5214036195856</v>
      </c>
      <c r="AC5" t="n">
        <v>258.2716415900231</v>
      </c>
      <c r="AD5" t="n">
        <v>208677.2382909695</v>
      </c>
      <c r="AE5" t="n">
        <v>285521.4036195856</v>
      </c>
      <c r="AF5" t="n">
        <v>1.945053488330231e-06</v>
      </c>
      <c r="AG5" t="n">
        <v>13</v>
      </c>
      <c r="AH5" t="n">
        <v>258271.6415900231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7.1566</v>
      </c>
      <c r="E6" t="n">
        <v>13.97</v>
      </c>
      <c r="F6" t="n">
        <v>11.93</v>
      </c>
      <c r="G6" t="n">
        <v>55.05</v>
      </c>
      <c r="H6" t="n">
        <v>1.15</v>
      </c>
      <c r="I6" t="n">
        <v>13</v>
      </c>
      <c r="J6" t="n">
        <v>76.26000000000001</v>
      </c>
      <c r="K6" t="n">
        <v>32.27</v>
      </c>
      <c r="L6" t="n">
        <v>5</v>
      </c>
      <c r="M6" t="n">
        <v>11</v>
      </c>
      <c r="N6" t="n">
        <v>8.99</v>
      </c>
      <c r="O6" t="n">
        <v>9639.200000000001</v>
      </c>
      <c r="P6" t="n">
        <v>77.12</v>
      </c>
      <c r="Q6" t="n">
        <v>194.63</v>
      </c>
      <c r="R6" t="n">
        <v>29.81</v>
      </c>
      <c r="S6" t="n">
        <v>17.82</v>
      </c>
      <c r="T6" t="n">
        <v>3805.34</v>
      </c>
      <c r="U6" t="n">
        <v>0.6</v>
      </c>
      <c r="V6" t="n">
        <v>0.76</v>
      </c>
      <c r="W6" t="n">
        <v>1.16</v>
      </c>
      <c r="X6" t="n">
        <v>0.24</v>
      </c>
      <c r="Y6" t="n">
        <v>0.5</v>
      </c>
      <c r="Z6" t="n">
        <v>10</v>
      </c>
      <c r="AA6" t="n">
        <v>205.6606995894836</v>
      </c>
      <c r="AB6" t="n">
        <v>281.3940422879195</v>
      </c>
      <c r="AC6" t="n">
        <v>254.5381898310619</v>
      </c>
      <c r="AD6" t="n">
        <v>205660.6995894836</v>
      </c>
      <c r="AE6" t="n">
        <v>281394.0422879196</v>
      </c>
      <c r="AF6" t="n">
        <v>1.962909087581489e-06</v>
      </c>
      <c r="AG6" t="n">
        <v>13</v>
      </c>
      <c r="AH6" t="n">
        <v>254538.1898310619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7.2123</v>
      </c>
      <c r="E7" t="n">
        <v>13.87</v>
      </c>
      <c r="F7" t="n">
        <v>11.87</v>
      </c>
      <c r="G7" t="n">
        <v>71.19</v>
      </c>
      <c r="H7" t="n">
        <v>1.36</v>
      </c>
      <c r="I7" t="n">
        <v>10</v>
      </c>
      <c r="J7" t="n">
        <v>77.45</v>
      </c>
      <c r="K7" t="n">
        <v>32.27</v>
      </c>
      <c r="L7" t="n">
        <v>6</v>
      </c>
      <c r="M7" t="n">
        <v>8</v>
      </c>
      <c r="N7" t="n">
        <v>9.18</v>
      </c>
      <c r="O7" t="n">
        <v>9786.190000000001</v>
      </c>
      <c r="P7" t="n">
        <v>74.03</v>
      </c>
      <c r="Q7" t="n">
        <v>194.65</v>
      </c>
      <c r="R7" t="n">
        <v>27.93</v>
      </c>
      <c r="S7" t="n">
        <v>17.82</v>
      </c>
      <c r="T7" t="n">
        <v>2879.49</v>
      </c>
      <c r="U7" t="n">
        <v>0.64</v>
      </c>
      <c r="V7" t="n">
        <v>0.77</v>
      </c>
      <c r="W7" t="n">
        <v>1.15</v>
      </c>
      <c r="X7" t="n">
        <v>0.18</v>
      </c>
      <c r="Y7" t="n">
        <v>0.5</v>
      </c>
      <c r="Z7" t="n">
        <v>10</v>
      </c>
      <c r="AA7" t="n">
        <v>202.5218339137619</v>
      </c>
      <c r="AB7" t="n">
        <v>277.0993077934187</v>
      </c>
      <c r="AC7" t="n">
        <v>250.6533387690172</v>
      </c>
      <c r="AD7" t="n">
        <v>202521.8339137619</v>
      </c>
      <c r="AE7" t="n">
        <v>277099.3077934188</v>
      </c>
      <c r="AF7" t="n">
        <v>1.978186458983871e-06</v>
      </c>
      <c r="AG7" t="n">
        <v>13</v>
      </c>
      <c r="AH7" t="n">
        <v>250653.3387690173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7.2298</v>
      </c>
      <c r="E8" t="n">
        <v>13.83</v>
      </c>
      <c r="F8" t="n">
        <v>11.85</v>
      </c>
      <c r="G8" t="n">
        <v>78.98999999999999</v>
      </c>
      <c r="H8" t="n">
        <v>1.56</v>
      </c>
      <c r="I8" t="n">
        <v>9</v>
      </c>
      <c r="J8" t="n">
        <v>78.65000000000001</v>
      </c>
      <c r="K8" t="n">
        <v>32.27</v>
      </c>
      <c r="L8" t="n">
        <v>7</v>
      </c>
      <c r="M8" t="n">
        <v>6</v>
      </c>
      <c r="N8" t="n">
        <v>9.380000000000001</v>
      </c>
      <c r="O8" t="n">
        <v>9933.52</v>
      </c>
      <c r="P8" t="n">
        <v>72.89</v>
      </c>
      <c r="Q8" t="n">
        <v>194.64</v>
      </c>
      <c r="R8" t="n">
        <v>27.4</v>
      </c>
      <c r="S8" t="n">
        <v>17.82</v>
      </c>
      <c r="T8" t="n">
        <v>2617.78</v>
      </c>
      <c r="U8" t="n">
        <v>0.65</v>
      </c>
      <c r="V8" t="n">
        <v>0.77</v>
      </c>
      <c r="W8" t="n">
        <v>1.15</v>
      </c>
      <c r="X8" t="n">
        <v>0.16</v>
      </c>
      <c r="Y8" t="n">
        <v>0.5</v>
      </c>
      <c r="Z8" t="n">
        <v>10</v>
      </c>
      <c r="AA8" t="n">
        <v>201.4156426771055</v>
      </c>
      <c r="AB8" t="n">
        <v>275.5857681417132</v>
      </c>
      <c r="AC8" t="n">
        <v>249.2842492174038</v>
      </c>
      <c r="AD8" t="n">
        <v>201415.6426771055</v>
      </c>
      <c r="AE8" t="n">
        <v>275585.7681417132</v>
      </c>
      <c r="AF8" t="n">
        <v>1.982986351255715e-06</v>
      </c>
      <c r="AG8" t="n">
        <v>13</v>
      </c>
      <c r="AH8" t="n">
        <v>249284.2492174038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7.248</v>
      </c>
      <c r="E9" t="n">
        <v>13.8</v>
      </c>
      <c r="F9" t="n">
        <v>11.83</v>
      </c>
      <c r="G9" t="n">
        <v>88.70999999999999</v>
      </c>
      <c r="H9" t="n">
        <v>1.75</v>
      </c>
      <c r="I9" t="n">
        <v>8</v>
      </c>
      <c r="J9" t="n">
        <v>79.84</v>
      </c>
      <c r="K9" t="n">
        <v>32.27</v>
      </c>
      <c r="L9" t="n">
        <v>8</v>
      </c>
      <c r="M9" t="n">
        <v>2</v>
      </c>
      <c r="N9" t="n">
        <v>9.57</v>
      </c>
      <c r="O9" t="n">
        <v>10081.19</v>
      </c>
      <c r="P9" t="n">
        <v>71.65000000000001</v>
      </c>
      <c r="Q9" t="n">
        <v>194.63</v>
      </c>
      <c r="R9" t="n">
        <v>26.52</v>
      </c>
      <c r="S9" t="n">
        <v>17.82</v>
      </c>
      <c r="T9" t="n">
        <v>2180.85</v>
      </c>
      <c r="U9" t="n">
        <v>0.67</v>
      </c>
      <c r="V9" t="n">
        <v>0.77</v>
      </c>
      <c r="W9" t="n">
        <v>1.16</v>
      </c>
      <c r="X9" t="n">
        <v>0.14</v>
      </c>
      <c r="Y9" t="n">
        <v>0.5</v>
      </c>
      <c r="Z9" t="n">
        <v>10</v>
      </c>
      <c r="AA9" t="n">
        <v>191.1798870492832</v>
      </c>
      <c r="AB9" t="n">
        <v>261.5807557220656</v>
      </c>
      <c r="AC9" t="n">
        <v>236.6158555269245</v>
      </c>
      <c r="AD9" t="n">
        <v>191179.8870492832</v>
      </c>
      <c r="AE9" t="n">
        <v>261580.7557220656</v>
      </c>
      <c r="AF9" t="n">
        <v>1.987978239218432e-06</v>
      </c>
      <c r="AG9" t="n">
        <v>12</v>
      </c>
      <c r="AH9" t="n">
        <v>236615.8555269245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7.2467</v>
      </c>
      <c r="E10" t="n">
        <v>13.8</v>
      </c>
      <c r="F10" t="n">
        <v>11.83</v>
      </c>
      <c r="G10" t="n">
        <v>88.73</v>
      </c>
      <c r="H10" t="n">
        <v>1.94</v>
      </c>
      <c r="I10" t="n">
        <v>8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72.29000000000001</v>
      </c>
      <c r="Q10" t="n">
        <v>194.63</v>
      </c>
      <c r="R10" t="n">
        <v>26.61</v>
      </c>
      <c r="S10" t="n">
        <v>17.82</v>
      </c>
      <c r="T10" t="n">
        <v>2226.33</v>
      </c>
      <c r="U10" t="n">
        <v>0.67</v>
      </c>
      <c r="V10" t="n">
        <v>0.77</v>
      </c>
      <c r="W10" t="n">
        <v>1.16</v>
      </c>
      <c r="X10" t="n">
        <v>0.14</v>
      </c>
      <c r="Y10" t="n">
        <v>0.5</v>
      </c>
      <c r="Z10" t="n">
        <v>10</v>
      </c>
      <c r="AA10" t="n">
        <v>191.6750469832596</v>
      </c>
      <c r="AB10" t="n">
        <v>262.2582553886463</v>
      </c>
      <c r="AC10" t="n">
        <v>237.2286955762037</v>
      </c>
      <c r="AD10" t="n">
        <v>191675.0469832596</v>
      </c>
      <c r="AE10" t="n">
        <v>262258.2553886463</v>
      </c>
      <c r="AF10" t="n">
        <v>1.987621675792524e-06</v>
      </c>
      <c r="AG10" t="n">
        <v>12</v>
      </c>
      <c r="AH10" t="n">
        <v>237228.6955762037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6.8153</v>
      </c>
      <c r="E2" t="n">
        <v>14.67</v>
      </c>
      <c r="F2" t="n">
        <v>12.51</v>
      </c>
      <c r="G2" t="n">
        <v>17.87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40</v>
      </c>
      <c r="N2" t="n">
        <v>4.24</v>
      </c>
      <c r="O2" t="n">
        <v>5140</v>
      </c>
      <c r="P2" t="n">
        <v>56.31</v>
      </c>
      <c r="Q2" t="n">
        <v>194.64</v>
      </c>
      <c r="R2" t="n">
        <v>48.12</v>
      </c>
      <c r="S2" t="n">
        <v>17.82</v>
      </c>
      <c r="T2" t="n">
        <v>12813.53</v>
      </c>
      <c r="U2" t="n">
        <v>0.37</v>
      </c>
      <c r="V2" t="n">
        <v>0.73</v>
      </c>
      <c r="W2" t="n">
        <v>1.2</v>
      </c>
      <c r="X2" t="n">
        <v>0.82</v>
      </c>
      <c r="Y2" t="n">
        <v>0.5</v>
      </c>
      <c r="Z2" t="n">
        <v>10</v>
      </c>
      <c r="AA2" t="n">
        <v>179.970677665182</v>
      </c>
      <c r="AB2" t="n">
        <v>246.2438209273292</v>
      </c>
      <c r="AC2" t="n">
        <v>222.7426562634696</v>
      </c>
      <c r="AD2" t="n">
        <v>179970.677665182</v>
      </c>
      <c r="AE2" t="n">
        <v>246243.8209273292</v>
      </c>
      <c r="AF2" t="n">
        <v>2.006326422303959e-06</v>
      </c>
      <c r="AG2" t="n">
        <v>13</v>
      </c>
      <c r="AH2" t="n">
        <v>222742.6562634696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7.171</v>
      </c>
      <c r="E3" t="n">
        <v>13.94</v>
      </c>
      <c r="F3" t="n">
        <v>12.04</v>
      </c>
      <c r="G3" t="n">
        <v>38.01</v>
      </c>
      <c r="H3" t="n">
        <v>0.84</v>
      </c>
      <c r="I3" t="n">
        <v>19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50.03</v>
      </c>
      <c r="Q3" t="n">
        <v>194.64</v>
      </c>
      <c r="R3" t="n">
        <v>33.31</v>
      </c>
      <c r="S3" t="n">
        <v>17.82</v>
      </c>
      <c r="T3" t="n">
        <v>5521.22</v>
      </c>
      <c r="U3" t="n">
        <v>0.53</v>
      </c>
      <c r="V3" t="n">
        <v>0.75</v>
      </c>
      <c r="W3" t="n">
        <v>1.16</v>
      </c>
      <c r="X3" t="n">
        <v>0.35</v>
      </c>
      <c r="Y3" t="n">
        <v>0.5</v>
      </c>
      <c r="Z3" t="n">
        <v>10</v>
      </c>
      <c r="AA3" t="n">
        <v>170.9944591299855</v>
      </c>
      <c r="AB3" t="n">
        <v>233.9621627246661</v>
      </c>
      <c r="AC3" t="n">
        <v>211.6331422822493</v>
      </c>
      <c r="AD3" t="n">
        <v>170994.4591299855</v>
      </c>
      <c r="AE3" t="n">
        <v>233962.1627246661</v>
      </c>
      <c r="AF3" t="n">
        <v>2.111039392886842e-06</v>
      </c>
      <c r="AG3" t="n">
        <v>13</v>
      </c>
      <c r="AH3" t="n">
        <v>211633.1422822493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11.99</v>
      </c>
      <c r="G4" t="n">
        <v>47.94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48.1</v>
      </c>
      <c r="Q4" t="n">
        <v>194.66</v>
      </c>
      <c r="R4" t="n">
        <v>31.1</v>
      </c>
      <c r="S4" t="n">
        <v>17.82</v>
      </c>
      <c r="T4" t="n">
        <v>4436.51</v>
      </c>
      <c r="U4" t="n">
        <v>0.57</v>
      </c>
      <c r="V4" t="n">
        <v>0.76</v>
      </c>
      <c r="W4" t="n">
        <v>1.18</v>
      </c>
      <c r="X4" t="n">
        <v>0.3</v>
      </c>
      <c r="Y4" t="n">
        <v>0.5</v>
      </c>
      <c r="Z4" t="n">
        <v>10</v>
      </c>
      <c r="AA4" t="n">
        <v>169.0512132208376</v>
      </c>
      <c r="AB4" t="n">
        <v>231.3033279418124</v>
      </c>
      <c r="AC4" t="n">
        <v>209.2280629593722</v>
      </c>
      <c r="AD4" t="n">
        <v>169051.2132208376</v>
      </c>
      <c r="AE4" t="n">
        <v>231303.3279418124</v>
      </c>
      <c r="AF4" t="n">
        <v>2.125434850467677e-06</v>
      </c>
      <c r="AG4" t="n">
        <v>13</v>
      </c>
      <c r="AH4" t="n">
        <v>209228.0629593722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7.2362</v>
      </c>
      <c r="E5" t="n">
        <v>13.82</v>
      </c>
      <c r="F5" t="n">
        <v>11.97</v>
      </c>
      <c r="G5" t="n">
        <v>51.28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49.13</v>
      </c>
      <c r="Q5" t="n">
        <v>194.66</v>
      </c>
      <c r="R5" t="n">
        <v>30.48</v>
      </c>
      <c r="S5" t="n">
        <v>17.82</v>
      </c>
      <c r="T5" t="n">
        <v>4130.74</v>
      </c>
      <c r="U5" t="n">
        <v>0.58</v>
      </c>
      <c r="V5" t="n">
        <v>0.76</v>
      </c>
      <c r="W5" t="n">
        <v>1.18</v>
      </c>
      <c r="X5" t="n">
        <v>0.28</v>
      </c>
      <c r="Y5" t="n">
        <v>0.5</v>
      </c>
      <c r="Z5" t="n">
        <v>10</v>
      </c>
      <c r="AA5" t="n">
        <v>161.1746717543965</v>
      </c>
      <c r="AB5" t="n">
        <v>220.526296418948</v>
      </c>
      <c r="AC5" t="n">
        <v>199.4795761993879</v>
      </c>
      <c r="AD5" t="n">
        <v>161174.6717543965</v>
      </c>
      <c r="AE5" t="n">
        <v>220526.296418948</v>
      </c>
      <c r="AF5" t="n">
        <v>2.130233336327955e-06</v>
      </c>
      <c r="AG5" t="n">
        <v>12</v>
      </c>
      <c r="AH5" t="n">
        <v>199479.5761993878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5.0988</v>
      </c>
      <c r="E2" t="n">
        <v>19.61</v>
      </c>
      <c r="F2" t="n">
        <v>14.03</v>
      </c>
      <c r="G2" t="n">
        <v>7.26</v>
      </c>
      <c r="H2" t="n">
        <v>0.12</v>
      </c>
      <c r="I2" t="n">
        <v>116</v>
      </c>
      <c r="J2" t="n">
        <v>141.81</v>
      </c>
      <c r="K2" t="n">
        <v>47.83</v>
      </c>
      <c r="L2" t="n">
        <v>1</v>
      </c>
      <c r="M2" t="n">
        <v>114</v>
      </c>
      <c r="N2" t="n">
        <v>22.98</v>
      </c>
      <c r="O2" t="n">
        <v>17723.39</v>
      </c>
      <c r="P2" t="n">
        <v>159.57</v>
      </c>
      <c r="Q2" t="n">
        <v>194.65</v>
      </c>
      <c r="R2" t="n">
        <v>95.52</v>
      </c>
      <c r="S2" t="n">
        <v>17.82</v>
      </c>
      <c r="T2" t="n">
        <v>36142.25</v>
      </c>
      <c r="U2" t="n">
        <v>0.19</v>
      </c>
      <c r="V2" t="n">
        <v>0.65</v>
      </c>
      <c r="W2" t="n">
        <v>1.33</v>
      </c>
      <c r="X2" t="n">
        <v>2.35</v>
      </c>
      <c r="Y2" t="n">
        <v>0.5</v>
      </c>
      <c r="Z2" t="n">
        <v>10</v>
      </c>
      <c r="AA2" t="n">
        <v>416.4587605764823</v>
      </c>
      <c r="AB2" t="n">
        <v>569.817249084569</v>
      </c>
      <c r="AC2" t="n">
        <v>515.4346905754689</v>
      </c>
      <c r="AD2" t="n">
        <v>416458.7605764823</v>
      </c>
      <c r="AE2" t="n">
        <v>569817.2490845689</v>
      </c>
      <c r="AF2" t="n">
        <v>1.255281606731893e-06</v>
      </c>
      <c r="AG2" t="n">
        <v>18</v>
      </c>
      <c r="AH2" t="n">
        <v>515434.6905754689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6.0637</v>
      </c>
      <c r="E3" t="n">
        <v>16.49</v>
      </c>
      <c r="F3" t="n">
        <v>12.73</v>
      </c>
      <c r="G3" t="n">
        <v>14.41</v>
      </c>
      <c r="H3" t="n">
        <v>0.25</v>
      </c>
      <c r="I3" t="n">
        <v>53</v>
      </c>
      <c r="J3" t="n">
        <v>143.17</v>
      </c>
      <c r="K3" t="n">
        <v>47.83</v>
      </c>
      <c r="L3" t="n">
        <v>2</v>
      </c>
      <c r="M3" t="n">
        <v>51</v>
      </c>
      <c r="N3" t="n">
        <v>23.34</v>
      </c>
      <c r="O3" t="n">
        <v>17891.86</v>
      </c>
      <c r="P3" t="n">
        <v>143.97</v>
      </c>
      <c r="Q3" t="n">
        <v>194.62</v>
      </c>
      <c r="R3" t="n">
        <v>55.05</v>
      </c>
      <c r="S3" t="n">
        <v>17.82</v>
      </c>
      <c r="T3" t="n">
        <v>16220.78</v>
      </c>
      <c r="U3" t="n">
        <v>0.32</v>
      </c>
      <c r="V3" t="n">
        <v>0.71</v>
      </c>
      <c r="W3" t="n">
        <v>1.22</v>
      </c>
      <c r="X3" t="n">
        <v>1.05</v>
      </c>
      <c r="Y3" t="n">
        <v>0.5</v>
      </c>
      <c r="Z3" t="n">
        <v>10</v>
      </c>
      <c r="AA3" t="n">
        <v>330.0180640346446</v>
      </c>
      <c r="AB3" t="n">
        <v>451.5452745816384</v>
      </c>
      <c r="AC3" t="n">
        <v>408.4504273233392</v>
      </c>
      <c r="AD3" t="n">
        <v>330018.0640346446</v>
      </c>
      <c r="AE3" t="n">
        <v>451545.2745816383</v>
      </c>
      <c r="AF3" t="n">
        <v>1.492831858229423e-06</v>
      </c>
      <c r="AG3" t="n">
        <v>15</v>
      </c>
      <c r="AH3" t="n">
        <v>408450.4273233392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6.409</v>
      </c>
      <c r="E4" t="n">
        <v>15.6</v>
      </c>
      <c r="F4" t="n">
        <v>12.36</v>
      </c>
      <c r="G4" t="n">
        <v>21.19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139.05</v>
      </c>
      <c r="Q4" t="n">
        <v>194.64</v>
      </c>
      <c r="R4" t="n">
        <v>43.62</v>
      </c>
      <c r="S4" t="n">
        <v>17.82</v>
      </c>
      <c r="T4" t="n">
        <v>10599.71</v>
      </c>
      <c r="U4" t="n">
        <v>0.41</v>
      </c>
      <c r="V4" t="n">
        <v>0.73</v>
      </c>
      <c r="W4" t="n">
        <v>1.19</v>
      </c>
      <c r="X4" t="n">
        <v>0.68</v>
      </c>
      <c r="Y4" t="n">
        <v>0.5</v>
      </c>
      <c r="Z4" t="n">
        <v>10</v>
      </c>
      <c r="AA4" t="n">
        <v>304.8622705437269</v>
      </c>
      <c r="AB4" t="n">
        <v>417.1260081320813</v>
      </c>
      <c r="AC4" t="n">
        <v>377.316087355984</v>
      </c>
      <c r="AD4" t="n">
        <v>304862.2705437269</v>
      </c>
      <c r="AE4" t="n">
        <v>417126.0081320812</v>
      </c>
      <c r="AF4" t="n">
        <v>1.577841809356065e-06</v>
      </c>
      <c r="AG4" t="n">
        <v>14</v>
      </c>
      <c r="AH4" t="n">
        <v>377316.087355984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6.5904</v>
      </c>
      <c r="E5" t="n">
        <v>15.17</v>
      </c>
      <c r="F5" t="n">
        <v>12.19</v>
      </c>
      <c r="G5" t="n">
        <v>28.14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136.43</v>
      </c>
      <c r="Q5" t="n">
        <v>194.63</v>
      </c>
      <c r="R5" t="n">
        <v>38.17</v>
      </c>
      <c r="S5" t="n">
        <v>17.82</v>
      </c>
      <c r="T5" t="n">
        <v>7919.9</v>
      </c>
      <c r="U5" t="n">
        <v>0.47</v>
      </c>
      <c r="V5" t="n">
        <v>0.74</v>
      </c>
      <c r="W5" t="n">
        <v>1.18</v>
      </c>
      <c r="X5" t="n">
        <v>0.51</v>
      </c>
      <c r="Y5" t="n">
        <v>0.5</v>
      </c>
      <c r="Z5" t="n">
        <v>10</v>
      </c>
      <c r="AA5" t="n">
        <v>297.5922988051456</v>
      </c>
      <c r="AB5" t="n">
        <v>407.178912070837</v>
      </c>
      <c r="AC5" t="n">
        <v>368.3183281819879</v>
      </c>
      <c r="AD5" t="n">
        <v>297592.2988051455</v>
      </c>
      <c r="AE5" t="n">
        <v>407178.912070837</v>
      </c>
      <c r="AF5" t="n">
        <v>1.62250096120771e-06</v>
      </c>
      <c r="AG5" t="n">
        <v>14</v>
      </c>
      <c r="AH5" t="n">
        <v>368318.3281819879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6.7079</v>
      </c>
      <c r="E6" t="n">
        <v>14.91</v>
      </c>
      <c r="F6" t="n">
        <v>12.07</v>
      </c>
      <c r="G6" t="n">
        <v>34.49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19</v>
      </c>
      <c r="N6" t="n">
        <v>24.47</v>
      </c>
      <c r="O6" t="n">
        <v>18400.38</v>
      </c>
      <c r="P6" t="n">
        <v>134.16</v>
      </c>
      <c r="Q6" t="n">
        <v>194.65</v>
      </c>
      <c r="R6" t="n">
        <v>34.58</v>
      </c>
      <c r="S6" t="n">
        <v>17.82</v>
      </c>
      <c r="T6" t="n">
        <v>6146.07</v>
      </c>
      <c r="U6" t="n">
        <v>0.52</v>
      </c>
      <c r="V6" t="n">
        <v>0.75</v>
      </c>
      <c r="W6" t="n">
        <v>1.16</v>
      </c>
      <c r="X6" t="n">
        <v>0.39</v>
      </c>
      <c r="Y6" t="n">
        <v>0.5</v>
      </c>
      <c r="Z6" t="n">
        <v>10</v>
      </c>
      <c r="AA6" t="n">
        <v>282.5982106997223</v>
      </c>
      <c r="AB6" t="n">
        <v>386.6633392325155</v>
      </c>
      <c r="AC6" t="n">
        <v>349.7607328215685</v>
      </c>
      <c r="AD6" t="n">
        <v>282598.2106997223</v>
      </c>
      <c r="AE6" t="n">
        <v>386663.3392325154</v>
      </c>
      <c r="AF6" t="n">
        <v>1.651428471365197e-06</v>
      </c>
      <c r="AG6" t="n">
        <v>13</v>
      </c>
      <c r="AH6" t="n">
        <v>349760.7328215684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6.7913</v>
      </c>
      <c r="E7" t="n">
        <v>14.72</v>
      </c>
      <c r="F7" t="n">
        <v>12.01</v>
      </c>
      <c r="G7" t="n">
        <v>42.37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132.6</v>
      </c>
      <c r="Q7" t="n">
        <v>194.63</v>
      </c>
      <c r="R7" t="n">
        <v>32.19</v>
      </c>
      <c r="S7" t="n">
        <v>17.82</v>
      </c>
      <c r="T7" t="n">
        <v>4970.6</v>
      </c>
      <c r="U7" t="n">
        <v>0.55</v>
      </c>
      <c r="V7" t="n">
        <v>0.76</v>
      </c>
      <c r="W7" t="n">
        <v>1.17</v>
      </c>
      <c r="X7" t="n">
        <v>0.32</v>
      </c>
      <c r="Y7" t="n">
        <v>0.5</v>
      </c>
      <c r="Z7" t="n">
        <v>10</v>
      </c>
      <c r="AA7" t="n">
        <v>279.2834506702745</v>
      </c>
      <c r="AB7" t="n">
        <v>382.1279383233335</v>
      </c>
      <c r="AC7" t="n">
        <v>345.6581842096837</v>
      </c>
      <c r="AD7" t="n">
        <v>279283.4506702746</v>
      </c>
      <c r="AE7" t="n">
        <v>382127.9383233335</v>
      </c>
      <c r="AF7" t="n">
        <v>1.671960848787619e-06</v>
      </c>
      <c r="AG7" t="n">
        <v>13</v>
      </c>
      <c r="AH7" t="n">
        <v>345658.1842096837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6.841</v>
      </c>
      <c r="E8" t="n">
        <v>14.62</v>
      </c>
      <c r="F8" t="n">
        <v>11.96</v>
      </c>
      <c r="G8" t="n">
        <v>47.82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13</v>
      </c>
      <c r="N8" t="n">
        <v>25.24</v>
      </c>
      <c r="O8" t="n">
        <v>18742.03</v>
      </c>
      <c r="P8" t="n">
        <v>131.5</v>
      </c>
      <c r="Q8" t="n">
        <v>194.64</v>
      </c>
      <c r="R8" t="n">
        <v>30.72</v>
      </c>
      <c r="S8" t="n">
        <v>17.82</v>
      </c>
      <c r="T8" t="n">
        <v>4247.85</v>
      </c>
      <c r="U8" t="n">
        <v>0.58</v>
      </c>
      <c r="V8" t="n">
        <v>0.76</v>
      </c>
      <c r="W8" t="n">
        <v>1.16</v>
      </c>
      <c r="X8" t="n">
        <v>0.27</v>
      </c>
      <c r="Y8" t="n">
        <v>0.5</v>
      </c>
      <c r="Z8" t="n">
        <v>10</v>
      </c>
      <c r="AA8" t="n">
        <v>277.1620074524541</v>
      </c>
      <c r="AB8" t="n">
        <v>379.2252861212422</v>
      </c>
      <c r="AC8" t="n">
        <v>343.032557059862</v>
      </c>
      <c r="AD8" t="n">
        <v>277162.0074524541</v>
      </c>
      <c r="AE8" t="n">
        <v>379225.2861212422</v>
      </c>
      <c r="AF8" t="n">
        <v>1.684196570105296e-06</v>
      </c>
      <c r="AG8" t="n">
        <v>13</v>
      </c>
      <c r="AH8" t="n">
        <v>343032.557059862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6.8834</v>
      </c>
      <c r="E9" t="n">
        <v>14.53</v>
      </c>
      <c r="F9" t="n">
        <v>11.92</v>
      </c>
      <c r="G9" t="n">
        <v>55.03</v>
      </c>
      <c r="H9" t="n">
        <v>0.9399999999999999</v>
      </c>
      <c r="I9" t="n">
        <v>13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130.5</v>
      </c>
      <c r="Q9" t="n">
        <v>194.64</v>
      </c>
      <c r="R9" t="n">
        <v>29.87</v>
      </c>
      <c r="S9" t="n">
        <v>17.82</v>
      </c>
      <c r="T9" t="n">
        <v>3832.39</v>
      </c>
      <c r="U9" t="n">
        <v>0.6</v>
      </c>
      <c r="V9" t="n">
        <v>0.76</v>
      </c>
      <c r="W9" t="n">
        <v>1.15</v>
      </c>
      <c r="X9" t="n">
        <v>0.24</v>
      </c>
      <c r="Y9" t="n">
        <v>0.5</v>
      </c>
      <c r="Z9" t="n">
        <v>10</v>
      </c>
      <c r="AA9" t="n">
        <v>275.3367863959266</v>
      </c>
      <c r="AB9" t="n">
        <v>376.7279381486312</v>
      </c>
      <c r="AC9" t="n">
        <v>340.7735524727071</v>
      </c>
      <c r="AD9" t="n">
        <v>275336.7863959266</v>
      </c>
      <c r="AE9" t="n">
        <v>376727.9381486312</v>
      </c>
      <c r="AF9" t="n">
        <v>1.694635092919573e-06</v>
      </c>
      <c r="AG9" t="n">
        <v>13</v>
      </c>
      <c r="AH9" t="n">
        <v>340773.5524727071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6.9044</v>
      </c>
      <c r="E10" t="n">
        <v>14.48</v>
      </c>
      <c r="F10" t="n">
        <v>11.91</v>
      </c>
      <c r="G10" t="n">
        <v>59.54</v>
      </c>
      <c r="H10" t="n">
        <v>1.04</v>
      </c>
      <c r="I10" t="n">
        <v>12</v>
      </c>
      <c r="J10" t="n">
        <v>152.85</v>
      </c>
      <c r="K10" t="n">
        <v>47.83</v>
      </c>
      <c r="L10" t="n">
        <v>9</v>
      </c>
      <c r="M10" t="n">
        <v>10</v>
      </c>
      <c r="N10" t="n">
        <v>26.03</v>
      </c>
      <c r="O10" t="n">
        <v>19085.83</v>
      </c>
      <c r="P10" t="n">
        <v>129.7</v>
      </c>
      <c r="Q10" t="n">
        <v>194.63</v>
      </c>
      <c r="R10" t="n">
        <v>29.33</v>
      </c>
      <c r="S10" t="n">
        <v>17.82</v>
      </c>
      <c r="T10" t="n">
        <v>3568.41</v>
      </c>
      <c r="U10" t="n">
        <v>0.61</v>
      </c>
      <c r="V10" t="n">
        <v>0.76</v>
      </c>
      <c r="W10" t="n">
        <v>1.16</v>
      </c>
      <c r="X10" t="n">
        <v>0.22</v>
      </c>
      <c r="Y10" t="n">
        <v>0.5</v>
      </c>
      <c r="Z10" t="n">
        <v>10</v>
      </c>
      <c r="AA10" t="n">
        <v>274.2343617689482</v>
      </c>
      <c r="AB10" t="n">
        <v>375.2195521384575</v>
      </c>
      <c r="AC10" t="n">
        <v>339.4091247063113</v>
      </c>
      <c r="AD10" t="n">
        <v>274234.3617689483</v>
      </c>
      <c r="AE10" t="n">
        <v>375219.5521384575</v>
      </c>
      <c r="AF10" t="n">
        <v>1.699805116011549e-06</v>
      </c>
      <c r="AG10" t="n">
        <v>13</v>
      </c>
      <c r="AH10" t="n">
        <v>339409.1247063113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6.9308</v>
      </c>
      <c r="E11" t="n">
        <v>14.43</v>
      </c>
      <c r="F11" t="n">
        <v>11.88</v>
      </c>
      <c r="G11" t="n">
        <v>64.81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128.42</v>
      </c>
      <c r="Q11" t="n">
        <v>194.63</v>
      </c>
      <c r="R11" t="n">
        <v>28.52</v>
      </c>
      <c r="S11" t="n">
        <v>17.82</v>
      </c>
      <c r="T11" t="n">
        <v>3167.31</v>
      </c>
      <c r="U11" t="n">
        <v>0.62</v>
      </c>
      <c r="V11" t="n">
        <v>0.76</v>
      </c>
      <c r="W11" t="n">
        <v>1.15</v>
      </c>
      <c r="X11" t="n">
        <v>0.2</v>
      </c>
      <c r="Y11" t="n">
        <v>0.5</v>
      </c>
      <c r="Z11" t="n">
        <v>10</v>
      </c>
      <c r="AA11" t="n">
        <v>272.5833776797335</v>
      </c>
      <c r="AB11" t="n">
        <v>372.9606028713164</v>
      </c>
      <c r="AC11" t="n">
        <v>337.3657663867709</v>
      </c>
      <c r="AD11" t="n">
        <v>272583.3776797335</v>
      </c>
      <c r="AE11" t="n">
        <v>372960.6028713164</v>
      </c>
      <c r="AF11" t="n">
        <v>1.706304573612891e-06</v>
      </c>
      <c r="AG11" t="n">
        <v>13</v>
      </c>
      <c r="AH11" t="n">
        <v>337365.7663867709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6.9579</v>
      </c>
      <c r="E12" t="n">
        <v>14.37</v>
      </c>
      <c r="F12" t="n">
        <v>11.86</v>
      </c>
      <c r="G12" t="n">
        <v>71.13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127.81</v>
      </c>
      <c r="Q12" t="n">
        <v>194.63</v>
      </c>
      <c r="R12" t="n">
        <v>27.65</v>
      </c>
      <c r="S12" t="n">
        <v>17.82</v>
      </c>
      <c r="T12" t="n">
        <v>2735.63</v>
      </c>
      <c r="U12" t="n">
        <v>0.64</v>
      </c>
      <c r="V12" t="n">
        <v>0.77</v>
      </c>
      <c r="W12" t="n">
        <v>1.15</v>
      </c>
      <c r="X12" t="n">
        <v>0.17</v>
      </c>
      <c r="Y12" t="n">
        <v>0.5</v>
      </c>
      <c r="Z12" t="n">
        <v>10</v>
      </c>
      <c r="AA12" t="n">
        <v>271.4887398732674</v>
      </c>
      <c r="AB12" t="n">
        <v>371.4628711324977</v>
      </c>
      <c r="AC12" t="n">
        <v>336.0109760630253</v>
      </c>
      <c r="AD12" t="n">
        <v>271488.7398732674</v>
      </c>
      <c r="AE12" t="n">
        <v>371462.8711324977</v>
      </c>
      <c r="AF12" t="n">
        <v>1.712976365317299e-06</v>
      </c>
      <c r="AG12" t="n">
        <v>13</v>
      </c>
      <c r="AH12" t="n">
        <v>336010.9760630254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6.9713</v>
      </c>
      <c r="E13" t="n">
        <v>14.34</v>
      </c>
      <c r="F13" t="n">
        <v>11.86</v>
      </c>
      <c r="G13" t="n">
        <v>79.04000000000001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127.48</v>
      </c>
      <c r="Q13" t="n">
        <v>194.63</v>
      </c>
      <c r="R13" t="n">
        <v>27.58</v>
      </c>
      <c r="S13" t="n">
        <v>17.82</v>
      </c>
      <c r="T13" t="n">
        <v>2706.19</v>
      </c>
      <c r="U13" t="n">
        <v>0.65</v>
      </c>
      <c r="V13" t="n">
        <v>0.77</v>
      </c>
      <c r="W13" t="n">
        <v>1.16</v>
      </c>
      <c r="X13" t="n">
        <v>0.17</v>
      </c>
      <c r="Y13" t="n">
        <v>0.5</v>
      </c>
      <c r="Z13" t="n">
        <v>10</v>
      </c>
      <c r="AA13" t="n">
        <v>270.9618646631128</v>
      </c>
      <c r="AB13" t="n">
        <v>370.7419772258704</v>
      </c>
      <c r="AC13" t="n">
        <v>335.3588832590656</v>
      </c>
      <c r="AD13" t="n">
        <v>270961.8646631128</v>
      </c>
      <c r="AE13" t="n">
        <v>370741.9772258704</v>
      </c>
      <c r="AF13" t="n">
        <v>1.716275332433132e-06</v>
      </c>
      <c r="AG13" t="n">
        <v>13</v>
      </c>
      <c r="AH13" t="n">
        <v>335358.8832590656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6.999</v>
      </c>
      <c r="E14" t="n">
        <v>14.29</v>
      </c>
      <c r="F14" t="n">
        <v>11.83</v>
      </c>
      <c r="G14" t="n">
        <v>88.70999999999999</v>
      </c>
      <c r="H14" t="n">
        <v>1.45</v>
      </c>
      <c r="I14" t="n">
        <v>8</v>
      </c>
      <c r="J14" t="n">
        <v>158.48</v>
      </c>
      <c r="K14" t="n">
        <v>47.83</v>
      </c>
      <c r="L14" t="n">
        <v>13</v>
      </c>
      <c r="M14" t="n">
        <v>6</v>
      </c>
      <c r="N14" t="n">
        <v>27.65</v>
      </c>
      <c r="O14" t="n">
        <v>19780.06</v>
      </c>
      <c r="P14" t="n">
        <v>125.82</v>
      </c>
      <c r="Q14" t="n">
        <v>194.63</v>
      </c>
      <c r="R14" t="n">
        <v>26.75</v>
      </c>
      <c r="S14" t="n">
        <v>17.82</v>
      </c>
      <c r="T14" t="n">
        <v>2296.17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269.0179271944784</v>
      </c>
      <c r="AB14" t="n">
        <v>368.0821962208164</v>
      </c>
      <c r="AC14" t="n">
        <v>332.952948020108</v>
      </c>
      <c r="AD14" t="n">
        <v>269017.9271944785</v>
      </c>
      <c r="AE14" t="n">
        <v>368082.1962208164</v>
      </c>
      <c r="AF14" t="n">
        <v>1.723094839083024e-06</v>
      </c>
      <c r="AG14" t="n">
        <v>13</v>
      </c>
      <c r="AH14" t="n">
        <v>332952.9480201079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6.9998</v>
      </c>
      <c r="E15" t="n">
        <v>14.29</v>
      </c>
      <c r="F15" t="n">
        <v>11.83</v>
      </c>
      <c r="G15" t="n">
        <v>88.7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6</v>
      </c>
      <c r="N15" t="n">
        <v>28.07</v>
      </c>
      <c r="O15" t="n">
        <v>19955.16</v>
      </c>
      <c r="P15" t="n">
        <v>124.83</v>
      </c>
      <c r="Q15" t="n">
        <v>194.63</v>
      </c>
      <c r="R15" t="n">
        <v>26.73</v>
      </c>
      <c r="S15" t="n">
        <v>17.82</v>
      </c>
      <c r="T15" t="n">
        <v>2286.79</v>
      </c>
      <c r="U15" t="n">
        <v>0.67</v>
      </c>
      <c r="V15" t="n">
        <v>0.77</v>
      </c>
      <c r="W15" t="n">
        <v>1.15</v>
      </c>
      <c r="X15" t="n">
        <v>0.14</v>
      </c>
      <c r="Y15" t="n">
        <v>0.5</v>
      </c>
      <c r="Z15" t="n">
        <v>10</v>
      </c>
      <c r="AA15" t="n">
        <v>268.2325288238457</v>
      </c>
      <c r="AB15" t="n">
        <v>367.007579520786</v>
      </c>
      <c r="AC15" t="n">
        <v>331.9808912296945</v>
      </c>
      <c r="AD15" t="n">
        <v>268232.5288238457</v>
      </c>
      <c r="AE15" t="n">
        <v>367007.579520786</v>
      </c>
      <c r="AF15" t="n">
        <v>1.723291792343671e-06</v>
      </c>
      <c r="AG15" t="n">
        <v>13</v>
      </c>
      <c r="AH15" t="n">
        <v>331980.8912296945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7.0274</v>
      </c>
      <c r="E16" t="n">
        <v>14.23</v>
      </c>
      <c r="F16" t="n">
        <v>11.8</v>
      </c>
      <c r="G16" t="n">
        <v>101.14</v>
      </c>
      <c r="H16" t="n">
        <v>1.65</v>
      </c>
      <c r="I16" t="n">
        <v>7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123.79</v>
      </c>
      <c r="Q16" t="n">
        <v>194.63</v>
      </c>
      <c r="R16" t="n">
        <v>25.89</v>
      </c>
      <c r="S16" t="n">
        <v>17.82</v>
      </c>
      <c r="T16" t="n">
        <v>1871.19</v>
      </c>
      <c r="U16" t="n">
        <v>0.6899999999999999</v>
      </c>
      <c r="V16" t="n">
        <v>0.77</v>
      </c>
      <c r="W16" t="n">
        <v>1.15</v>
      </c>
      <c r="X16" t="n">
        <v>0.11</v>
      </c>
      <c r="Y16" t="n">
        <v>0.5</v>
      </c>
      <c r="Z16" t="n">
        <v>10</v>
      </c>
      <c r="AA16" t="n">
        <v>266.7892755008722</v>
      </c>
      <c r="AB16" t="n">
        <v>365.0328566524508</v>
      </c>
      <c r="AC16" t="n">
        <v>330.1946331403722</v>
      </c>
      <c r="AD16" t="n">
        <v>266789.2755008722</v>
      </c>
      <c r="AE16" t="n">
        <v>365032.8566524508</v>
      </c>
      <c r="AF16" t="n">
        <v>1.730086679835983e-06</v>
      </c>
      <c r="AG16" t="n">
        <v>13</v>
      </c>
      <c r="AH16" t="n">
        <v>330194.6331403722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7.0258</v>
      </c>
      <c r="E17" t="n">
        <v>14.23</v>
      </c>
      <c r="F17" t="n">
        <v>11.8</v>
      </c>
      <c r="G17" t="n">
        <v>101.17</v>
      </c>
      <c r="H17" t="n">
        <v>1.74</v>
      </c>
      <c r="I17" t="n">
        <v>7</v>
      </c>
      <c r="J17" t="n">
        <v>162.75</v>
      </c>
      <c r="K17" t="n">
        <v>47.83</v>
      </c>
      <c r="L17" t="n">
        <v>16</v>
      </c>
      <c r="M17" t="n">
        <v>5</v>
      </c>
      <c r="N17" t="n">
        <v>28.92</v>
      </c>
      <c r="O17" t="n">
        <v>20306.85</v>
      </c>
      <c r="P17" t="n">
        <v>123.89</v>
      </c>
      <c r="Q17" t="n">
        <v>194.63</v>
      </c>
      <c r="R17" t="n">
        <v>26.09</v>
      </c>
      <c r="S17" t="n">
        <v>17.82</v>
      </c>
      <c r="T17" t="n">
        <v>1974.12</v>
      </c>
      <c r="U17" t="n">
        <v>0.68</v>
      </c>
      <c r="V17" t="n">
        <v>0.77</v>
      </c>
      <c r="W17" t="n">
        <v>1.15</v>
      </c>
      <c r="X17" t="n">
        <v>0.12</v>
      </c>
      <c r="Y17" t="n">
        <v>0.5</v>
      </c>
      <c r="Z17" t="n">
        <v>10</v>
      </c>
      <c r="AA17" t="n">
        <v>266.8975642481919</v>
      </c>
      <c r="AB17" t="n">
        <v>365.1810220938959</v>
      </c>
      <c r="AC17" t="n">
        <v>330.3286578800372</v>
      </c>
      <c r="AD17" t="n">
        <v>266897.5642481919</v>
      </c>
      <c r="AE17" t="n">
        <v>365181.0220938959</v>
      </c>
      <c r="AF17" t="n">
        <v>1.729692773314689e-06</v>
      </c>
      <c r="AG17" t="n">
        <v>13</v>
      </c>
      <c r="AH17" t="n">
        <v>330328.6578800372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7.0251</v>
      </c>
      <c r="E18" t="n">
        <v>14.23</v>
      </c>
      <c r="F18" t="n">
        <v>11.8</v>
      </c>
      <c r="G18" t="n">
        <v>101.18</v>
      </c>
      <c r="H18" t="n">
        <v>1.83</v>
      </c>
      <c r="I18" t="n">
        <v>7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122.46</v>
      </c>
      <c r="Q18" t="n">
        <v>194.63</v>
      </c>
      <c r="R18" t="n">
        <v>26.18</v>
      </c>
      <c r="S18" t="n">
        <v>17.82</v>
      </c>
      <c r="T18" t="n">
        <v>2015.87</v>
      </c>
      <c r="U18" t="n">
        <v>0.68</v>
      </c>
      <c r="V18" t="n">
        <v>0.77</v>
      </c>
      <c r="W18" t="n">
        <v>1.14</v>
      </c>
      <c r="X18" t="n">
        <v>0.12</v>
      </c>
      <c r="Y18" t="n">
        <v>0.5</v>
      </c>
      <c r="Z18" t="n">
        <v>10</v>
      </c>
      <c r="AA18" t="n">
        <v>265.8033230220128</v>
      </c>
      <c r="AB18" t="n">
        <v>363.6838329737219</v>
      </c>
      <c r="AC18" t="n">
        <v>328.9743583881745</v>
      </c>
      <c r="AD18" t="n">
        <v>265803.3230220128</v>
      </c>
      <c r="AE18" t="n">
        <v>363683.8329737219</v>
      </c>
      <c r="AF18" t="n">
        <v>1.729520439211624e-06</v>
      </c>
      <c r="AG18" t="n">
        <v>13</v>
      </c>
      <c r="AH18" t="n">
        <v>328974.3583881745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7.0504</v>
      </c>
      <c r="E19" t="n">
        <v>14.18</v>
      </c>
      <c r="F19" t="n">
        <v>11.78</v>
      </c>
      <c r="G19" t="n">
        <v>117.82</v>
      </c>
      <c r="H19" t="n">
        <v>1.93</v>
      </c>
      <c r="I19" t="n">
        <v>6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121.51</v>
      </c>
      <c r="Q19" t="n">
        <v>194.63</v>
      </c>
      <c r="R19" t="n">
        <v>25.43</v>
      </c>
      <c r="S19" t="n">
        <v>17.82</v>
      </c>
      <c r="T19" t="n">
        <v>1647.75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264.5209865712634</v>
      </c>
      <c r="AB19" t="n">
        <v>361.929283669115</v>
      </c>
      <c r="AC19" t="n">
        <v>327.3872608066739</v>
      </c>
      <c r="AD19" t="n">
        <v>264520.9865712634</v>
      </c>
      <c r="AE19" t="n">
        <v>361929.283669115</v>
      </c>
      <c r="AF19" t="n">
        <v>1.735749086079576e-06</v>
      </c>
      <c r="AG19" t="n">
        <v>13</v>
      </c>
      <c r="AH19" t="n">
        <v>327387.2608066739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7.0534</v>
      </c>
      <c r="E20" t="n">
        <v>14.18</v>
      </c>
      <c r="F20" t="n">
        <v>11.78</v>
      </c>
      <c r="G20" t="n">
        <v>117.76</v>
      </c>
      <c r="H20" t="n">
        <v>2.02</v>
      </c>
      <c r="I20" t="n">
        <v>6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121.4</v>
      </c>
      <c r="Q20" t="n">
        <v>194.63</v>
      </c>
      <c r="R20" t="n">
        <v>25.14</v>
      </c>
      <c r="S20" t="n">
        <v>17.82</v>
      </c>
      <c r="T20" t="n">
        <v>1501.97</v>
      </c>
      <c r="U20" t="n">
        <v>0.71</v>
      </c>
      <c r="V20" t="n">
        <v>0.77</v>
      </c>
      <c r="W20" t="n">
        <v>1.15</v>
      </c>
      <c r="X20" t="n">
        <v>0.09</v>
      </c>
      <c r="Y20" t="n">
        <v>0.5</v>
      </c>
      <c r="Z20" t="n">
        <v>10</v>
      </c>
      <c r="AA20" t="n">
        <v>264.379498548325</v>
      </c>
      <c r="AB20" t="n">
        <v>361.7356935141196</v>
      </c>
      <c r="AC20" t="n">
        <v>327.2121466243658</v>
      </c>
      <c r="AD20" t="n">
        <v>264379.498548325</v>
      </c>
      <c r="AE20" t="n">
        <v>361735.6935141196</v>
      </c>
      <c r="AF20" t="n">
        <v>1.736487660807001e-06</v>
      </c>
      <c r="AG20" t="n">
        <v>13</v>
      </c>
      <c r="AH20" t="n">
        <v>327212.1466243658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7.0505</v>
      </c>
      <c r="E21" t="n">
        <v>14.18</v>
      </c>
      <c r="F21" t="n">
        <v>11.78</v>
      </c>
      <c r="G21" t="n">
        <v>117.82</v>
      </c>
      <c r="H21" t="n">
        <v>2.1</v>
      </c>
      <c r="I21" t="n">
        <v>6</v>
      </c>
      <c r="J21" t="n">
        <v>168.51</v>
      </c>
      <c r="K21" t="n">
        <v>47.83</v>
      </c>
      <c r="L21" t="n">
        <v>20</v>
      </c>
      <c r="M21" t="n">
        <v>4</v>
      </c>
      <c r="N21" t="n">
        <v>30.69</v>
      </c>
      <c r="O21" t="n">
        <v>21017.33</v>
      </c>
      <c r="P21" t="n">
        <v>120.41</v>
      </c>
      <c r="Q21" t="n">
        <v>194.63</v>
      </c>
      <c r="R21" t="n">
        <v>25.36</v>
      </c>
      <c r="S21" t="n">
        <v>17.82</v>
      </c>
      <c r="T21" t="n">
        <v>1612.22</v>
      </c>
      <c r="U21" t="n">
        <v>0.7</v>
      </c>
      <c r="V21" t="n">
        <v>0.77</v>
      </c>
      <c r="W21" t="n">
        <v>1.15</v>
      </c>
      <c r="X21" t="n">
        <v>0.1</v>
      </c>
      <c r="Y21" t="n">
        <v>0.5</v>
      </c>
      <c r="Z21" t="n">
        <v>10</v>
      </c>
      <c r="AA21" t="n">
        <v>263.6700587936198</v>
      </c>
      <c r="AB21" t="n">
        <v>360.765006743459</v>
      </c>
      <c r="AC21" t="n">
        <v>326.3341008367296</v>
      </c>
      <c r="AD21" t="n">
        <v>263670.0587936199</v>
      </c>
      <c r="AE21" t="n">
        <v>360765.006743459</v>
      </c>
      <c r="AF21" t="n">
        <v>1.735773705237157e-06</v>
      </c>
      <c r="AG21" t="n">
        <v>13</v>
      </c>
      <c r="AH21" t="n">
        <v>326334.1008367296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7.0486</v>
      </c>
      <c r="E22" t="n">
        <v>14.19</v>
      </c>
      <c r="F22" t="n">
        <v>11.79</v>
      </c>
      <c r="G22" t="n">
        <v>117.86</v>
      </c>
      <c r="H22" t="n">
        <v>2.19</v>
      </c>
      <c r="I22" t="n">
        <v>6</v>
      </c>
      <c r="J22" t="n">
        <v>169.97</v>
      </c>
      <c r="K22" t="n">
        <v>47.83</v>
      </c>
      <c r="L22" t="n">
        <v>21</v>
      </c>
      <c r="M22" t="n">
        <v>4</v>
      </c>
      <c r="N22" t="n">
        <v>31.14</v>
      </c>
      <c r="O22" t="n">
        <v>21196.47</v>
      </c>
      <c r="P22" t="n">
        <v>118.68</v>
      </c>
      <c r="Q22" t="n">
        <v>194.63</v>
      </c>
      <c r="R22" t="n">
        <v>25.55</v>
      </c>
      <c r="S22" t="n">
        <v>17.82</v>
      </c>
      <c r="T22" t="n">
        <v>1707.55</v>
      </c>
      <c r="U22" t="n">
        <v>0.7</v>
      </c>
      <c r="V22" t="n">
        <v>0.77</v>
      </c>
      <c r="W22" t="n">
        <v>1.14</v>
      </c>
      <c r="X22" t="n">
        <v>0.1</v>
      </c>
      <c r="Y22" t="n">
        <v>0.5</v>
      </c>
      <c r="Z22" t="n">
        <v>10</v>
      </c>
      <c r="AA22" t="n">
        <v>262.4034397757165</v>
      </c>
      <c r="AB22" t="n">
        <v>359.0319627238765</v>
      </c>
      <c r="AC22" t="n">
        <v>324.7664561060334</v>
      </c>
      <c r="AD22" t="n">
        <v>262403.4397757166</v>
      </c>
      <c r="AE22" t="n">
        <v>359031.9627238765</v>
      </c>
      <c r="AF22" t="n">
        <v>1.735305941243121e-06</v>
      </c>
      <c r="AG22" t="n">
        <v>13</v>
      </c>
      <c r="AH22" t="n">
        <v>324766.4561060334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7.0731</v>
      </c>
      <c r="E23" t="n">
        <v>14.14</v>
      </c>
      <c r="F23" t="n">
        <v>11.77</v>
      </c>
      <c r="G23" t="n">
        <v>141.18</v>
      </c>
      <c r="H23" t="n">
        <v>2.28</v>
      </c>
      <c r="I23" t="n">
        <v>5</v>
      </c>
      <c r="J23" t="n">
        <v>171.42</v>
      </c>
      <c r="K23" t="n">
        <v>47.83</v>
      </c>
      <c r="L23" t="n">
        <v>22</v>
      </c>
      <c r="M23" t="n">
        <v>3</v>
      </c>
      <c r="N23" t="n">
        <v>31.6</v>
      </c>
      <c r="O23" t="n">
        <v>21376.23</v>
      </c>
      <c r="P23" t="n">
        <v>118.88</v>
      </c>
      <c r="Q23" t="n">
        <v>194.63</v>
      </c>
      <c r="R23" t="n">
        <v>24.94</v>
      </c>
      <c r="S23" t="n">
        <v>17.82</v>
      </c>
      <c r="T23" t="n">
        <v>1408.44</v>
      </c>
      <c r="U23" t="n">
        <v>0.71</v>
      </c>
      <c r="V23" t="n">
        <v>0.77</v>
      </c>
      <c r="W23" t="n">
        <v>1.14</v>
      </c>
      <c r="X23" t="n">
        <v>0.08</v>
      </c>
      <c r="Y23" t="n">
        <v>0.5</v>
      </c>
      <c r="Z23" t="n">
        <v>10</v>
      </c>
      <c r="AA23" t="n">
        <v>262.0369930167709</v>
      </c>
      <c r="AB23" t="n">
        <v>358.530574101797</v>
      </c>
      <c r="AC23" t="n">
        <v>324.3129193103418</v>
      </c>
      <c r="AD23" t="n">
        <v>262036.9930167709</v>
      </c>
      <c r="AE23" t="n">
        <v>358530.574101797</v>
      </c>
      <c r="AF23" t="n">
        <v>1.741337634850427e-06</v>
      </c>
      <c r="AG23" t="n">
        <v>13</v>
      </c>
      <c r="AH23" t="n">
        <v>324312.9193103418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7.0706</v>
      </c>
      <c r="E24" t="n">
        <v>14.14</v>
      </c>
      <c r="F24" t="n">
        <v>11.77</v>
      </c>
      <c r="G24" t="n">
        <v>141.24</v>
      </c>
      <c r="H24" t="n">
        <v>2.36</v>
      </c>
      <c r="I24" t="n">
        <v>5</v>
      </c>
      <c r="J24" t="n">
        <v>172.89</v>
      </c>
      <c r="K24" t="n">
        <v>47.83</v>
      </c>
      <c r="L24" t="n">
        <v>23</v>
      </c>
      <c r="M24" t="n">
        <v>3</v>
      </c>
      <c r="N24" t="n">
        <v>32.06</v>
      </c>
      <c r="O24" t="n">
        <v>21556.61</v>
      </c>
      <c r="P24" t="n">
        <v>118.85</v>
      </c>
      <c r="Q24" t="n">
        <v>194.63</v>
      </c>
      <c r="R24" t="n">
        <v>25.05</v>
      </c>
      <c r="S24" t="n">
        <v>17.82</v>
      </c>
      <c r="T24" t="n">
        <v>1463.19</v>
      </c>
      <c r="U24" t="n">
        <v>0.71</v>
      </c>
      <c r="V24" t="n">
        <v>0.77</v>
      </c>
      <c r="W24" t="n">
        <v>1.14</v>
      </c>
      <c r="X24" t="n">
        <v>0.08</v>
      </c>
      <c r="Y24" t="n">
        <v>0.5</v>
      </c>
      <c r="Z24" t="n">
        <v>10</v>
      </c>
      <c r="AA24" t="n">
        <v>262.0600926228338</v>
      </c>
      <c r="AB24" t="n">
        <v>358.5621800018949</v>
      </c>
      <c r="AC24" t="n">
        <v>324.3415087876936</v>
      </c>
      <c r="AD24" t="n">
        <v>262060.0926228338</v>
      </c>
      <c r="AE24" t="n">
        <v>358562.1800018949</v>
      </c>
      <c r="AF24" t="n">
        <v>1.740722155910906e-06</v>
      </c>
      <c r="AG24" t="n">
        <v>13</v>
      </c>
      <c r="AH24" t="n">
        <v>324341.5087876936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7.0749</v>
      </c>
      <c r="E25" t="n">
        <v>14.13</v>
      </c>
      <c r="F25" t="n">
        <v>11.76</v>
      </c>
      <c r="G25" t="n">
        <v>141.14</v>
      </c>
      <c r="H25" t="n">
        <v>2.44</v>
      </c>
      <c r="I25" t="n">
        <v>5</v>
      </c>
      <c r="J25" t="n">
        <v>174.35</v>
      </c>
      <c r="K25" t="n">
        <v>47.83</v>
      </c>
      <c r="L25" t="n">
        <v>24</v>
      </c>
      <c r="M25" t="n">
        <v>3</v>
      </c>
      <c r="N25" t="n">
        <v>32.53</v>
      </c>
      <c r="O25" t="n">
        <v>21737.62</v>
      </c>
      <c r="P25" t="n">
        <v>117.74</v>
      </c>
      <c r="Q25" t="n">
        <v>194.63</v>
      </c>
      <c r="R25" t="n">
        <v>24.83</v>
      </c>
      <c r="S25" t="n">
        <v>17.82</v>
      </c>
      <c r="T25" t="n">
        <v>1355.09</v>
      </c>
      <c r="U25" t="n">
        <v>0.72</v>
      </c>
      <c r="V25" t="n">
        <v>0.77</v>
      </c>
      <c r="W25" t="n">
        <v>1.14</v>
      </c>
      <c r="X25" t="n">
        <v>0.08</v>
      </c>
      <c r="Y25" t="n">
        <v>0.5</v>
      </c>
      <c r="Z25" t="n">
        <v>10</v>
      </c>
      <c r="AA25" t="n">
        <v>261.0936066820755</v>
      </c>
      <c r="AB25" t="n">
        <v>357.239791299399</v>
      </c>
      <c r="AC25" t="n">
        <v>323.1453270069798</v>
      </c>
      <c r="AD25" t="n">
        <v>261093.6066820755</v>
      </c>
      <c r="AE25" t="n">
        <v>357239.791299399</v>
      </c>
      <c r="AF25" t="n">
        <v>1.741780779686882e-06</v>
      </c>
      <c r="AG25" t="n">
        <v>13</v>
      </c>
      <c r="AH25" t="n">
        <v>323145.3270069797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7.0741</v>
      </c>
      <c r="E26" t="n">
        <v>14.14</v>
      </c>
      <c r="F26" t="n">
        <v>11.76</v>
      </c>
      <c r="G26" t="n">
        <v>141.16</v>
      </c>
      <c r="H26" t="n">
        <v>2.52</v>
      </c>
      <c r="I26" t="n">
        <v>5</v>
      </c>
      <c r="J26" t="n">
        <v>175.83</v>
      </c>
      <c r="K26" t="n">
        <v>47.83</v>
      </c>
      <c r="L26" t="n">
        <v>25</v>
      </c>
      <c r="M26" t="n">
        <v>3</v>
      </c>
      <c r="N26" t="n">
        <v>33</v>
      </c>
      <c r="O26" t="n">
        <v>21919.27</v>
      </c>
      <c r="P26" t="n">
        <v>115.31</v>
      </c>
      <c r="Q26" t="n">
        <v>194.63</v>
      </c>
      <c r="R26" t="n">
        <v>24.82</v>
      </c>
      <c r="S26" t="n">
        <v>17.82</v>
      </c>
      <c r="T26" t="n">
        <v>1346.36</v>
      </c>
      <c r="U26" t="n">
        <v>0.72</v>
      </c>
      <c r="V26" t="n">
        <v>0.77</v>
      </c>
      <c r="W26" t="n">
        <v>1.14</v>
      </c>
      <c r="X26" t="n">
        <v>0.08</v>
      </c>
      <c r="Y26" t="n">
        <v>0.5</v>
      </c>
      <c r="Z26" t="n">
        <v>10</v>
      </c>
      <c r="AA26" t="n">
        <v>259.2389246390378</v>
      </c>
      <c r="AB26" t="n">
        <v>354.7021335053179</v>
      </c>
      <c r="AC26" t="n">
        <v>320.8498597111407</v>
      </c>
      <c r="AD26" t="n">
        <v>259238.9246390378</v>
      </c>
      <c r="AE26" t="n">
        <v>354702.1335053178</v>
      </c>
      <c r="AF26" t="n">
        <v>1.741583826426235e-06</v>
      </c>
      <c r="AG26" t="n">
        <v>13</v>
      </c>
      <c r="AH26" t="n">
        <v>320849.8597111406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7.0699</v>
      </c>
      <c r="E27" t="n">
        <v>14.14</v>
      </c>
      <c r="F27" t="n">
        <v>11.77</v>
      </c>
      <c r="G27" t="n">
        <v>141.26</v>
      </c>
      <c r="H27" t="n">
        <v>2.6</v>
      </c>
      <c r="I27" t="n">
        <v>5</v>
      </c>
      <c r="J27" t="n">
        <v>177.3</v>
      </c>
      <c r="K27" t="n">
        <v>47.83</v>
      </c>
      <c r="L27" t="n">
        <v>26</v>
      </c>
      <c r="M27" t="n">
        <v>3</v>
      </c>
      <c r="N27" t="n">
        <v>33.48</v>
      </c>
      <c r="O27" t="n">
        <v>22101.56</v>
      </c>
      <c r="P27" t="n">
        <v>114.44</v>
      </c>
      <c r="Q27" t="n">
        <v>194.63</v>
      </c>
      <c r="R27" t="n">
        <v>25.05</v>
      </c>
      <c r="S27" t="n">
        <v>17.82</v>
      </c>
      <c r="T27" t="n">
        <v>1461.22</v>
      </c>
      <c r="U27" t="n">
        <v>0.71</v>
      </c>
      <c r="V27" t="n">
        <v>0.77</v>
      </c>
      <c r="W27" t="n">
        <v>1.15</v>
      </c>
      <c r="X27" t="n">
        <v>0.09</v>
      </c>
      <c r="Y27" t="n">
        <v>0.5</v>
      </c>
      <c r="Z27" t="n">
        <v>10</v>
      </c>
      <c r="AA27" t="n">
        <v>258.6784922044822</v>
      </c>
      <c r="AB27" t="n">
        <v>353.9353251238248</v>
      </c>
      <c r="AC27" t="n">
        <v>320.1562344453549</v>
      </c>
      <c r="AD27" t="n">
        <v>258678.4922044822</v>
      </c>
      <c r="AE27" t="n">
        <v>353935.3251238248</v>
      </c>
      <c r="AF27" t="n">
        <v>1.74054982180784e-06</v>
      </c>
      <c r="AG27" t="n">
        <v>13</v>
      </c>
      <c r="AH27" t="n">
        <v>320156.2344453549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7.0993</v>
      </c>
      <c r="E28" t="n">
        <v>14.09</v>
      </c>
      <c r="F28" t="n">
        <v>11.74</v>
      </c>
      <c r="G28" t="n">
        <v>176.13</v>
      </c>
      <c r="H28" t="n">
        <v>2.68</v>
      </c>
      <c r="I28" t="n">
        <v>4</v>
      </c>
      <c r="J28" t="n">
        <v>178.79</v>
      </c>
      <c r="K28" t="n">
        <v>47.83</v>
      </c>
      <c r="L28" t="n">
        <v>27</v>
      </c>
      <c r="M28" t="n">
        <v>1</v>
      </c>
      <c r="N28" t="n">
        <v>33.96</v>
      </c>
      <c r="O28" t="n">
        <v>22284.51</v>
      </c>
      <c r="P28" t="n">
        <v>112.13</v>
      </c>
      <c r="Q28" t="n">
        <v>194.63</v>
      </c>
      <c r="R28" t="n">
        <v>24.05</v>
      </c>
      <c r="S28" t="n">
        <v>17.82</v>
      </c>
      <c r="T28" t="n">
        <v>969.49</v>
      </c>
      <c r="U28" t="n">
        <v>0.74</v>
      </c>
      <c r="V28" t="n">
        <v>0.77</v>
      </c>
      <c r="W28" t="n">
        <v>1.14</v>
      </c>
      <c r="X28" t="n">
        <v>0.06</v>
      </c>
      <c r="Y28" t="n">
        <v>0.5</v>
      </c>
      <c r="Z28" t="n">
        <v>10</v>
      </c>
      <c r="AA28" t="n">
        <v>256.2812119671987</v>
      </c>
      <c r="AB28" t="n">
        <v>350.6552605424679</v>
      </c>
      <c r="AC28" t="n">
        <v>317.1892146241487</v>
      </c>
      <c r="AD28" t="n">
        <v>256281.2119671987</v>
      </c>
      <c r="AE28" t="n">
        <v>350655.2605424679</v>
      </c>
      <c r="AF28" t="n">
        <v>1.747787854136607e-06</v>
      </c>
      <c r="AG28" t="n">
        <v>13</v>
      </c>
      <c r="AH28" t="n">
        <v>317189.2146241487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7.0963</v>
      </c>
      <c r="E29" t="n">
        <v>14.09</v>
      </c>
      <c r="F29" t="n">
        <v>11.75</v>
      </c>
      <c r="G29" t="n">
        <v>176.22</v>
      </c>
      <c r="H29" t="n">
        <v>2.75</v>
      </c>
      <c r="I29" t="n">
        <v>4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113.06</v>
      </c>
      <c r="Q29" t="n">
        <v>194.63</v>
      </c>
      <c r="R29" t="n">
        <v>24.19</v>
      </c>
      <c r="S29" t="n">
        <v>17.82</v>
      </c>
      <c r="T29" t="n">
        <v>1036.49</v>
      </c>
      <c r="U29" t="n">
        <v>0.74</v>
      </c>
      <c r="V29" t="n">
        <v>0.77</v>
      </c>
      <c r="W29" t="n">
        <v>1.15</v>
      </c>
      <c r="X29" t="n">
        <v>0.06</v>
      </c>
      <c r="Y29" t="n">
        <v>0.5</v>
      </c>
      <c r="Z29" t="n">
        <v>10</v>
      </c>
      <c r="AA29" t="n">
        <v>257.080367444886</v>
      </c>
      <c r="AB29" t="n">
        <v>351.7487003232906</v>
      </c>
      <c r="AC29" t="n">
        <v>318.1782980469423</v>
      </c>
      <c r="AD29" t="n">
        <v>257080.367444886</v>
      </c>
      <c r="AE29" t="n">
        <v>351748.7003232905</v>
      </c>
      <c r="AF29" t="n">
        <v>1.747049279409182e-06</v>
      </c>
      <c r="AG29" t="n">
        <v>13</v>
      </c>
      <c r="AH29" t="n">
        <v>318178.2980469423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4.5808</v>
      </c>
      <c r="E2" t="n">
        <v>21.83</v>
      </c>
      <c r="F2" t="n">
        <v>14.5</v>
      </c>
      <c r="G2" t="n">
        <v>6.31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190.32</v>
      </c>
      <c r="Q2" t="n">
        <v>194.76</v>
      </c>
      <c r="R2" t="n">
        <v>110.12</v>
      </c>
      <c r="S2" t="n">
        <v>17.82</v>
      </c>
      <c r="T2" t="n">
        <v>43332.6</v>
      </c>
      <c r="U2" t="n">
        <v>0.16</v>
      </c>
      <c r="V2" t="n">
        <v>0.63</v>
      </c>
      <c r="W2" t="n">
        <v>1.36</v>
      </c>
      <c r="X2" t="n">
        <v>2.81</v>
      </c>
      <c r="Y2" t="n">
        <v>0.5</v>
      </c>
      <c r="Z2" t="n">
        <v>10</v>
      </c>
      <c r="AA2" t="n">
        <v>506.5382829909667</v>
      </c>
      <c r="AB2" t="n">
        <v>693.0680256801226</v>
      </c>
      <c r="AC2" t="n">
        <v>626.9225860362942</v>
      </c>
      <c r="AD2" t="n">
        <v>506538.2829909667</v>
      </c>
      <c r="AE2" t="n">
        <v>693068.0256801225</v>
      </c>
      <c r="AF2" t="n">
        <v>1.08673999841767e-06</v>
      </c>
      <c r="AG2" t="n">
        <v>19</v>
      </c>
      <c r="AH2" t="n">
        <v>626922.5860362942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5.7027</v>
      </c>
      <c r="E3" t="n">
        <v>17.54</v>
      </c>
      <c r="F3" t="n">
        <v>12.91</v>
      </c>
      <c r="G3" t="n">
        <v>12.49</v>
      </c>
      <c r="H3" t="n">
        <v>0.2</v>
      </c>
      <c r="I3" t="n">
        <v>62</v>
      </c>
      <c r="J3" t="n">
        <v>178.21</v>
      </c>
      <c r="K3" t="n">
        <v>52.44</v>
      </c>
      <c r="L3" t="n">
        <v>2</v>
      </c>
      <c r="M3" t="n">
        <v>60</v>
      </c>
      <c r="N3" t="n">
        <v>33.77</v>
      </c>
      <c r="O3" t="n">
        <v>22213.89</v>
      </c>
      <c r="P3" t="n">
        <v>168.8</v>
      </c>
      <c r="Q3" t="n">
        <v>194.68</v>
      </c>
      <c r="R3" t="n">
        <v>60.46</v>
      </c>
      <c r="S3" t="n">
        <v>17.82</v>
      </c>
      <c r="T3" t="n">
        <v>18883.4</v>
      </c>
      <c r="U3" t="n">
        <v>0.29</v>
      </c>
      <c r="V3" t="n">
        <v>0.7</v>
      </c>
      <c r="W3" t="n">
        <v>1.24</v>
      </c>
      <c r="X3" t="n">
        <v>1.22</v>
      </c>
      <c r="Y3" t="n">
        <v>0.5</v>
      </c>
      <c r="Z3" t="n">
        <v>10</v>
      </c>
      <c r="AA3" t="n">
        <v>387.0068394867567</v>
      </c>
      <c r="AB3" t="n">
        <v>529.51983132255</v>
      </c>
      <c r="AC3" t="n">
        <v>478.983201806876</v>
      </c>
      <c r="AD3" t="n">
        <v>387006.8394867567</v>
      </c>
      <c r="AE3" t="n">
        <v>529519.83132255</v>
      </c>
      <c r="AF3" t="n">
        <v>1.352897351767474e-06</v>
      </c>
      <c r="AG3" t="n">
        <v>16</v>
      </c>
      <c r="AH3" t="n">
        <v>478983.201806876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6.1304</v>
      </c>
      <c r="E4" t="n">
        <v>16.31</v>
      </c>
      <c r="F4" t="n">
        <v>12.47</v>
      </c>
      <c r="G4" t="n">
        <v>18.7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162.5</v>
      </c>
      <c r="Q4" t="n">
        <v>194.63</v>
      </c>
      <c r="R4" t="n">
        <v>46.89</v>
      </c>
      <c r="S4" t="n">
        <v>17.82</v>
      </c>
      <c r="T4" t="n">
        <v>12209.13</v>
      </c>
      <c r="U4" t="n">
        <v>0.38</v>
      </c>
      <c r="V4" t="n">
        <v>0.73</v>
      </c>
      <c r="W4" t="n">
        <v>1.2</v>
      </c>
      <c r="X4" t="n">
        <v>0.78</v>
      </c>
      <c r="Y4" t="n">
        <v>0.5</v>
      </c>
      <c r="Z4" t="n">
        <v>10</v>
      </c>
      <c r="AA4" t="n">
        <v>353.8489183174869</v>
      </c>
      <c r="AB4" t="n">
        <v>484.1517007545139</v>
      </c>
      <c r="AC4" t="n">
        <v>437.944941945682</v>
      </c>
      <c r="AD4" t="n">
        <v>353848.9183174869</v>
      </c>
      <c r="AE4" t="n">
        <v>484151.7007545138</v>
      </c>
      <c r="AF4" t="n">
        <v>1.454364060054943e-06</v>
      </c>
      <c r="AG4" t="n">
        <v>15</v>
      </c>
      <c r="AH4" t="n">
        <v>437944.941945682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6.3443</v>
      </c>
      <c r="E5" t="n">
        <v>15.76</v>
      </c>
      <c r="F5" t="n">
        <v>12.28</v>
      </c>
      <c r="G5" t="n">
        <v>24.55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159.55</v>
      </c>
      <c r="Q5" t="n">
        <v>194.63</v>
      </c>
      <c r="R5" t="n">
        <v>40.48</v>
      </c>
      <c r="S5" t="n">
        <v>17.82</v>
      </c>
      <c r="T5" t="n">
        <v>9052.280000000001</v>
      </c>
      <c r="U5" t="n">
        <v>0.44</v>
      </c>
      <c r="V5" t="n">
        <v>0.74</v>
      </c>
      <c r="W5" t="n">
        <v>1.19</v>
      </c>
      <c r="X5" t="n">
        <v>0.59</v>
      </c>
      <c r="Y5" t="n">
        <v>0.5</v>
      </c>
      <c r="Z5" t="n">
        <v>10</v>
      </c>
      <c r="AA5" t="n">
        <v>333.5452402944653</v>
      </c>
      <c r="AB5" t="n">
        <v>456.3713127483593</v>
      </c>
      <c r="AC5" t="n">
        <v>412.8158751808153</v>
      </c>
      <c r="AD5" t="n">
        <v>333545.2402944653</v>
      </c>
      <c r="AE5" t="n">
        <v>456371.3127483593</v>
      </c>
      <c r="AF5" t="n">
        <v>1.505109276100511e-06</v>
      </c>
      <c r="AG5" t="n">
        <v>14</v>
      </c>
      <c r="AH5" t="n">
        <v>412815.8751808153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6.4795</v>
      </c>
      <c r="E6" t="n">
        <v>15.43</v>
      </c>
      <c r="F6" t="n">
        <v>12.16</v>
      </c>
      <c r="G6" t="n">
        <v>30.4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157.49</v>
      </c>
      <c r="Q6" t="n">
        <v>194.63</v>
      </c>
      <c r="R6" t="n">
        <v>37.01</v>
      </c>
      <c r="S6" t="n">
        <v>17.82</v>
      </c>
      <c r="T6" t="n">
        <v>7348.47</v>
      </c>
      <c r="U6" t="n">
        <v>0.48</v>
      </c>
      <c r="V6" t="n">
        <v>0.75</v>
      </c>
      <c r="W6" t="n">
        <v>1.18</v>
      </c>
      <c r="X6" t="n">
        <v>0.47</v>
      </c>
      <c r="Y6" t="n">
        <v>0.5</v>
      </c>
      <c r="Z6" t="n">
        <v>10</v>
      </c>
      <c r="AA6" t="n">
        <v>327.4249034871441</v>
      </c>
      <c r="AB6" t="n">
        <v>447.9971979183788</v>
      </c>
      <c r="AC6" t="n">
        <v>405.2409741170642</v>
      </c>
      <c r="AD6" t="n">
        <v>327424.9034871441</v>
      </c>
      <c r="AE6" t="n">
        <v>447997.1979183789</v>
      </c>
      <c r="AF6" t="n">
        <v>1.537183858659468e-06</v>
      </c>
      <c r="AG6" t="n">
        <v>14</v>
      </c>
      <c r="AH6" t="n">
        <v>405240.9741170643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6.5812</v>
      </c>
      <c r="E7" t="n">
        <v>15.19</v>
      </c>
      <c r="F7" t="n">
        <v>12.06</v>
      </c>
      <c r="G7" t="n">
        <v>36.19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155.85</v>
      </c>
      <c r="Q7" t="n">
        <v>194.64</v>
      </c>
      <c r="R7" t="n">
        <v>34.29</v>
      </c>
      <c r="S7" t="n">
        <v>17.82</v>
      </c>
      <c r="T7" t="n">
        <v>6010.04</v>
      </c>
      <c r="U7" t="n">
        <v>0.52</v>
      </c>
      <c r="V7" t="n">
        <v>0.75</v>
      </c>
      <c r="W7" t="n">
        <v>1.16</v>
      </c>
      <c r="X7" t="n">
        <v>0.38</v>
      </c>
      <c r="Y7" t="n">
        <v>0.5</v>
      </c>
      <c r="Z7" t="n">
        <v>10</v>
      </c>
      <c r="AA7" t="n">
        <v>322.8734880095274</v>
      </c>
      <c r="AB7" t="n">
        <v>441.7697504676242</v>
      </c>
      <c r="AC7" t="n">
        <v>399.6078655107323</v>
      </c>
      <c r="AD7" t="n">
        <v>322873.4880095274</v>
      </c>
      <c r="AE7" t="n">
        <v>441769.7504676242</v>
      </c>
      <c r="AF7" t="n">
        <v>1.561310966989689e-06</v>
      </c>
      <c r="AG7" t="n">
        <v>14</v>
      </c>
      <c r="AH7" t="n">
        <v>399607.8655107323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6.6525</v>
      </c>
      <c r="E8" t="n">
        <v>15.03</v>
      </c>
      <c r="F8" t="n">
        <v>12.01</v>
      </c>
      <c r="G8" t="n">
        <v>42.38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154.41</v>
      </c>
      <c r="Q8" t="n">
        <v>194.64</v>
      </c>
      <c r="R8" t="n">
        <v>32.27</v>
      </c>
      <c r="S8" t="n">
        <v>17.82</v>
      </c>
      <c r="T8" t="n">
        <v>5011.07</v>
      </c>
      <c r="U8" t="n">
        <v>0.55</v>
      </c>
      <c r="V8" t="n">
        <v>0.76</v>
      </c>
      <c r="W8" t="n">
        <v>1.17</v>
      </c>
      <c r="X8" t="n">
        <v>0.32</v>
      </c>
      <c r="Y8" t="n">
        <v>0.5</v>
      </c>
      <c r="Z8" t="n">
        <v>10</v>
      </c>
      <c r="AA8" t="n">
        <v>319.6068810924023</v>
      </c>
      <c r="AB8" t="n">
        <v>437.3002347710873</v>
      </c>
      <c r="AC8" t="n">
        <v>395.5649141192682</v>
      </c>
      <c r="AD8" t="n">
        <v>319606.8810924023</v>
      </c>
      <c r="AE8" t="n">
        <v>437300.2347710873</v>
      </c>
      <c r="AF8" t="n">
        <v>1.578226039004878e-06</v>
      </c>
      <c r="AG8" t="n">
        <v>14</v>
      </c>
      <c r="AH8" t="n">
        <v>395564.9141192682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6.7028</v>
      </c>
      <c r="E9" t="n">
        <v>14.92</v>
      </c>
      <c r="F9" t="n">
        <v>11.97</v>
      </c>
      <c r="G9" t="n">
        <v>47.86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153.76</v>
      </c>
      <c r="Q9" t="n">
        <v>194.64</v>
      </c>
      <c r="R9" t="n">
        <v>31.25</v>
      </c>
      <c r="S9" t="n">
        <v>17.82</v>
      </c>
      <c r="T9" t="n">
        <v>4510.6</v>
      </c>
      <c r="U9" t="n">
        <v>0.57</v>
      </c>
      <c r="V9" t="n">
        <v>0.76</v>
      </c>
      <c r="W9" t="n">
        <v>1.15</v>
      </c>
      <c r="X9" t="n">
        <v>0.28</v>
      </c>
      <c r="Y9" t="n">
        <v>0.5</v>
      </c>
      <c r="Z9" t="n">
        <v>10</v>
      </c>
      <c r="AA9" t="n">
        <v>307.2798105006034</v>
      </c>
      <c r="AB9" t="n">
        <v>420.4337929554153</v>
      </c>
      <c r="AC9" t="n">
        <v>380.3081818382843</v>
      </c>
      <c r="AD9" t="n">
        <v>307279.8105006034</v>
      </c>
      <c r="AE9" t="n">
        <v>420433.7929554153</v>
      </c>
      <c r="AF9" t="n">
        <v>1.590159112249816e-06</v>
      </c>
      <c r="AG9" t="n">
        <v>13</v>
      </c>
      <c r="AH9" t="n">
        <v>380308.1818382842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6.7267</v>
      </c>
      <c r="E10" t="n">
        <v>14.87</v>
      </c>
      <c r="F10" t="n">
        <v>11.95</v>
      </c>
      <c r="G10" t="n">
        <v>51.2</v>
      </c>
      <c r="H10" t="n">
        <v>0.85</v>
      </c>
      <c r="I10" t="n">
        <v>14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152.92</v>
      </c>
      <c r="Q10" t="n">
        <v>194.63</v>
      </c>
      <c r="R10" t="n">
        <v>30.57</v>
      </c>
      <c r="S10" t="n">
        <v>17.82</v>
      </c>
      <c r="T10" t="n">
        <v>4178.81</v>
      </c>
      <c r="U10" t="n">
        <v>0.58</v>
      </c>
      <c r="V10" t="n">
        <v>0.76</v>
      </c>
      <c r="W10" t="n">
        <v>1.16</v>
      </c>
      <c r="X10" t="n">
        <v>0.26</v>
      </c>
      <c r="Y10" t="n">
        <v>0.5</v>
      </c>
      <c r="Z10" t="n">
        <v>10</v>
      </c>
      <c r="AA10" t="n">
        <v>305.9139553071673</v>
      </c>
      <c r="AB10" t="n">
        <v>418.5649696224775</v>
      </c>
      <c r="AC10" t="n">
        <v>378.617716381332</v>
      </c>
      <c r="AD10" t="n">
        <v>305913.9553071673</v>
      </c>
      <c r="AE10" t="n">
        <v>418564.9696224775</v>
      </c>
      <c r="AF10" t="n">
        <v>1.595829101326436e-06</v>
      </c>
      <c r="AG10" t="n">
        <v>13</v>
      </c>
      <c r="AH10" t="n">
        <v>378617.716381332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6.7771</v>
      </c>
      <c r="E11" t="n">
        <v>14.76</v>
      </c>
      <c r="F11" t="n">
        <v>11.91</v>
      </c>
      <c r="G11" t="n">
        <v>59.54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152.08</v>
      </c>
      <c r="Q11" t="n">
        <v>194.63</v>
      </c>
      <c r="R11" t="n">
        <v>29.37</v>
      </c>
      <c r="S11" t="n">
        <v>17.82</v>
      </c>
      <c r="T11" t="n">
        <v>3585.92</v>
      </c>
      <c r="U11" t="n">
        <v>0.61</v>
      </c>
      <c r="V11" t="n">
        <v>0.76</v>
      </c>
      <c r="W11" t="n">
        <v>1.15</v>
      </c>
      <c r="X11" t="n">
        <v>0.22</v>
      </c>
      <c r="Y11" t="n">
        <v>0.5</v>
      </c>
      <c r="Z11" t="n">
        <v>10</v>
      </c>
      <c r="AA11" t="n">
        <v>303.8214906865146</v>
      </c>
      <c r="AB11" t="n">
        <v>415.7019672154767</v>
      </c>
      <c r="AC11" t="n">
        <v>376.0279549058061</v>
      </c>
      <c r="AD11" t="n">
        <v>303821.4906865146</v>
      </c>
      <c r="AE11" t="n">
        <v>415701.9672154767</v>
      </c>
      <c r="AF11" t="n">
        <v>1.607785898375041e-06</v>
      </c>
      <c r="AG11" t="n">
        <v>13</v>
      </c>
      <c r="AH11" t="n">
        <v>376027.9549058061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6.8085</v>
      </c>
      <c r="E12" t="n">
        <v>14.69</v>
      </c>
      <c r="F12" t="n">
        <v>11.88</v>
      </c>
      <c r="G12" t="n">
        <v>64.78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150.88</v>
      </c>
      <c r="Q12" t="n">
        <v>194.63</v>
      </c>
      <c r="R12" t="n">
        <v>28.3</v>
      </c>
      <c r="S12" t="n">
        <v>17.82</v>
      </c>
      <c r="T12" t="n">
        <v>3059.6</v>
      </c>
      <c r="U12" t="n">
        <v>0.63</v>
      </c>
      <c r="V12" t="n">
        <v>0.76</v>
      </c>
      <c r="W12" t="n">
        <v>1.15</v>
      </c>
      <c r="X12" t="n">
        <v>0.19</v>
      </c>
      <c r="Y12" t="n">
        <v>0.5</v>
      </c>
      <c r="Z12" t="n">
        <v>10</v>
      </c>
      <c r="AA12" t="n">
        <v>301.9732279745161</v>
      </c>
      <c r="AB12" t="n">
        <v>413.1730926333242</v>
      </c>
      <c r="AC12" t="n">
        <v>373.7404325644766</v>
      </c>
      <c r="AD12" t="n">
        <v>301973.2279745161</v>
      </c>
      <c r="AE12" t="n">
        <v>413173.0926333243</v>
      </c>
      <c r="AF12" t="n">
        <v>1.615235172726752e-06</v>
      </c>
      <c r="AG12" t="n">
        <v>13</v>
      </c>
      <c r="AH12" t="n">
        <v>373740.4325644766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6.832</v>
      </c>
      <c r="E13" t="n">
        <v>14.64</v>
      </c>
      <c r="F13" t="n">
        <v>11.86</v>
      </c>
      <c r="G13" t="n">
        <v>71.16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150.09</v>
      </c>
      <c r="Q13" t="n">
        <v>194.64</v>
      </c>
      <c r="R13" t="n">
        <v>27.76</v>
      </c>
      <c r="S13" t="n">
        <v>17.82</v>
      </c>
      <c r="T13" t="n">
        <v>2793.8</v>
      </c>
      <c r="U13" t="n">
        <v>0.64</v>
      </c>
      <c r="V13" t="n">
        <v>0.77</v>
      </c>
      <c r="W13" t="n">
        <v>1.15</v>
      </c>
      <c r="X13" t="n">
        <v>0.17</v>
      </c>
      <c r="Y13" t="n">
        <v>0.5</v>
      </c>
      <c r="Z13" t="n">
        <v>10</v>
      </c>
      <c r="AA13" t="n">
        <v>300.6965370447603</v>
      </c>
      <c r="AB13" t="n">
        <v>411.4262677796037</v>
      </c>
      <c r="AC13" t="n">
        <v>372.160322223111</v>
      </c>
      <c r="AD13" t="n">
        <v>300696.5370447603</v>
      </c>
      <c r="AE13" t="n">
        <v>411426.2677796037</v>
      </c>
      <c r="AF13" t="n">
        <v>1.620810266588701e-06</v>
      </c>
      <c r="AG13" t="n">
        <v>13</v>
      </c>
      <c r="AH13" t="n">
        <v>372160.322223111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6.834</v>
      </c>
      <c r="E14" t="n">
        <v>14.63</v>
      </c>
      <c r="F14" t="n">
        <v>11.86</v>
      </c>
      <c r="G14" t="n">
        <v>71.14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150.07</v>
      </c>
      <c r="Q14" t="n">
        <v>194.63</v>
      </c>
      <c r="R14" t="n">
        <v>27.6</v>
      </c>
      <c r="S14" t="n">
        <v>17.82</v>
      </c>
      <c r="T14" t="n">
        <v>2714.3</v>
      </c>
      <c r="U14" t="n">
        <v>0.65</v>
      </c>
      <c r="V14" t="n">
        <v>0.77</v>
      </c>
      <c r="W14" t="n">
        <v>1.15</v>
      </c>
      <c r="X14" t="n">
        <v>0.17</v>
      </c>
      <c r="Y14" t="n">
        <v>0.5</v>
      </c>
      <c r="Z14" t="n">
        <v>10</v>
      </c>
      <c r="AA14" t="n">
        <v>300.6323889581569</v>
      </c>
      <c r="AB14" t="n">
        <v>411.3384975374991</v>
      </c>
      <c r="AC14" t="n">
        <v>372.0809286497267</v>
      </c>
      <c r="AD14" t="n">
        <v>300632.3889581569</v>
      </c>
      <c r="AE14" t="n">
        <v>411338.4975374991</v>
      </c>
      <c r="AF14" t="n">
        <v>1.621284742662058e-06</v>
      </c>
      <c r="AG14" t="n">
        <v>13</v>
      </c>
      <c r="AH14" t="n">
        <v>372080.9286497267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6.8519</v>
      </c>
      <c r="E15" t="n">
        <v>14.59</v>
      </c>
      <c r="F15" t="n">
        <v>11.85</v>
      </c>
      <c r="G15" t="n">
        <v>79.03</v>
      </c>
      <c r="H15" t="n">
        <v>1.27</v>
      </c>
      <c r="I15" t="n">
        <v>9</v>
      </c>
      <c r="J15" t="n">
        <v>196.42</v>
      </c>
      <c r="K15" t="n">
        <v>52.44</v>
      </c>
      <c r="L15" t="n">
        <v>14</v>
      </c>
      <c r="M15" t="n">
        <v>7</v>
      </c>
      <c r="N15" t="n">
        <v>39.98</v>
      </c>
      <c r="O15" t="n">
        <v>24459.75</v>
      </c>
      <c r="P15" t="n">
        <v>149.93</v>
      </c>
      <c r="Q15" t="n">
        <v>194.63</v>
      </c>
      <c r="R15" t="n">
        <v>27.52</v>
      </c>
      <c r="S15" t="n">
        <v>17.82</v>
      </c>
      <c r="T15" t="n">
        <v>2677.66</v>
      </c>
      <c r="U15" t="n">
        <v>0.65</v>
      </c>
      <c r="V15" t="n">
        <v>0.77</v>
      </c>
      <c r="W15" t="n">
        <v>1.15</v>
      </c>
      <c r="X15" t="n">
        <v>0.17</v>
      </c>
      <c r="Y15" t="n">
        <v>0.5</v>
      </c>
      <c r="Z15" t="n">
        <v>10</v>
      </c>
      <c r="AA15" t="n">
        <v>300.0528869027039</v>
      </c>
      <c r="AB15" t="n">
        <v>410.5455972594018</v>
      </c>
      <c r="AC15" t="n">
        <v>371.3637016613284</v>
      </c>
      <c r="AD15" t="n">
        <v>300052.8869027039</v>
      </c>
      <c r="AE15" t="n">
        <v>410545.5972594018</v>
      </c>
      <c r="AF15" t="n">
        <v>1.625531303518606e-06</v>
      </c>
      <c r="AG15" t="n">
        <v>13</v>
      </c>
      <c r="AH15" t="n">
        <v>371363.7016613284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6.8531</v>
      </c>
      <c r="E16" t="n">
        <v>14.59</v>
      </c>
      <c r="F16" t="n">
        <v>11.85</v>
      </c>
      <c r="G16" t="n">
        <v>79.01000000000001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149.02</v>
      </c>
      <c r="Q16" t="n">
        <v>194.63</v>
      </c>
      <c r="R16" t="n">
        <v>27.43</v>
      </c>
      <c r="S16" t="n">
        <v>17.82</v>
      </c>
      <c r="T16" t="n">
        <v>2631.11</v>
      </c>
      <c r="U16" t="n">
        <v>0.65</v>
      </c>
      <c r="V16" t="n">
        <v>0.77</v>
      </c>
      <c r="W16" t="n">
        <v>1.15</v>
      </c>
      <c r="X16" t="n">
        <v>0.16</v>
      </c>
      <c r="Y16" t="n">
        <v>0.5</v>
      </c>
      <c r="Z16" t="n">
        <v>10</v>
      </c>
      <c r="AA16" t="n">
        <v>299.301527776576</v>
      </c>
      <c r="AB16" t="n">
        <v>409.5175545554085</v>
      </c>
      <c r="AC16" t="n">
        <v>370.4337739101372</v>
      </c>
      <c r="AD16" t="n">
        <v>299301.527776576</v>
      </c>
      <c r="AE16" t="n">
        <v>409517.5545554085</v>
      </c>
      <c r="AF16" t="n">
        <v>1.625815989162621e-06</v>
      </c>
      <c r="AG16" t="n">
        <v>13</v>
      </c>
      <c r="AH16" t="n">
        <v>370433.7739101372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6.8865</v>
      </c>
      <c r="E17" t="n">
        <v>14.52</v>
      </c>
      <c r="F17" t="n">
        <v>11.82</v>
      </c>
      <c r="G17" t="n">
        <v>88.62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148.08</v>
      </c>
      <c r="Q17" t="n">
        <v>194.63</v>
      </c>
      <c r="R17" t="n">
        <v>26.42</v>
      </c>
      <c r="S17" t="n">
        <v>17.82</v>
      </c>
      <c r="T17" t="n">
        <v>2134.43</v>
      </c>
      <c r="U17" t="n">
        <v>0.67</v>
      </c>
      <c r="V17" t="n">
        <v>0.77</v>
      </c>
      <c r="W17" t="n">
        <v>1.15</v>
      </c>
      <c r="X17" t="n">
        <v>0.13</v>
      </c>
      <c r="Y17" t="n">
        <v>0.5</v>
      </c>
      <c r="Z17" t="n">
        <v>10</v>
      </c>
      <c r="AA17" t="n">
        <v>297.6528209667551</v>
      </c>
      <c r="AB17" t="n">
        <v>407.2617211624005</v>
      </c>
      <c r="AC17" t="n">
        <v>368.3932340900759</v>
      </c>
      <c r="AD17" t="n">
        <v>297652.8209667551</v>
      </c>
      <c r="AE17" t="n">
        <v>407261.7211624006</v>
      </c>
      <c r="AF17" t="n">
        <v>1.633739739587688e-06</v>
      </c>
      <c r="AG17" t="n">
        <v>13</v>
      </c>
      <c r="AH17" t="n">
        <v>368393.2340900759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6.8847</v>
      </c>
      <c r="E18" t="n">
        <v>14.52</v>
      </c>
      <c r="F18" t="n">
        <v>11.82</v>
      </c>
      <c r="G18" t="n">
        <v>88.65000000000001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147.55</v>
      </c>
      <c r="Q18" t="n">
        <v>194.63</v>
      </c>
      <c r="R18" t="n">
        <v>26.6</v>
      </c>
      <c r="S18" t="n">
        <v>17.82</v>
      </c>
      <c r="T18" t="n">
        <v>2223.79</v>
      </c>
      <c r="U18" t="n">
        <v>0.67</v>
      </c>
      <c r="V18" t="n">
        <v>0.77</v>
      </c>
      <c r="W18" t="n">
        <v>1.15</v>
      </c>
      <c r="X18" t="n">
        <v>0.13</v>
      </c>
      <c r="Y18" t="n">
        <v>0.5</v>
      </c>
      <c r="Z18" t="n">
        <v>10</v>
      </c>
      <c r="AA18" t="n">
        <v>297.2761708930887</v>
      </c>
      <c r="AB18" t="n">
        <v>406.7463719149816</v>
      </c>
      <c r="AC18" t="n">
        <v>367.9270690515334</v>
      </c>
      <c r="AD18" t="n">
        <v>297276.1708930887</v>
      </c>
      <c r="AE18" t="n">
        <v>406746.3719149816</v>
      </c>
      <c r="AF18" t="n">
        <v>1.633312711121666e-06</v>
      </c>
      <c r="AG18" t="n">
        <v>13</v>
      </c>
      <c r="AH18" t="n">
        <v>367927.0690515334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6.9116</v>
      </c>
      <c r="E19" t="n">
        <v>14.47</v>
      </c>
      <c r="F19" t="n">
        <v>11.8</v>
      </c>
      <c r="G19" t="n">
        <v>101.13</v>
      </c>
      <c r="H19" t="n">
        <v>1.58</v>
      </c>
      <c r="I19" t="n">
        <v>7</v>
      </c>
      <c r="J19" t="n">
        <v>202.68</v>
      </c>
      <c r="K19" t="n">
        <v>52.44</v>
      </c>
      <c r="L19" t="n">
        <v>18</v>
      </c>
      <c r="M19" t="n">
        <v>5</v>
      </c>
      <c r="N19" t="n">
        <v>42.24</v>
      </c>
      <c r="O19" t="n">
        <v>25231.66</v>
      </c>
      <c r="P19" t="n">
        <v>147.09</v>
      </c>
      <c r="Q19" t="n">
        <v>194.63</v>
      </c>
      <c r="R19" t="n">
        <v>25.86</v>
      </c>
      <c r="S19" t="n">
        <v>17.82</v>
      </c>
      <c r="T19" t="n">
        <v>1859.97</v>
      </c>
      <c r="U19" t="n">
        <v>0.6899999999999999</v>
      </c>
      <c r="V19" t="n">
        <v>0.77</v>
      </c>
      <c r="W19" t="n">
        <v>1.15</v>
      </c>
      <c r="X19" t="n">
        <v>0.11</v>
      </c>
      <c r="Y19" t="n">
        <v>0.5</v>
      </c>
      <c r="Z19" t="n">
        <v>10</v>
      </c>
      <c r="AA19" t="n">
        <v>296.2106102316022</v>
      </c>
      <c r="AB19" t="n">
        <v>405.2884248087171</v>
      </c>
      <c r="AC19" t="n">
        <v>366.6082663708492</v>
      </c>
      <c r="AD19" t="n">
        <v>296210.6102316022</v>
      </c>
      <c r="AE19" t="n">
        <v>405288.4248087171</v>
      </c>
      <c r="AF19" t="n">
        <v>1.639694414308323e-06</v>
      </c>
      <c r="AG19" t="n">
        <v>13</v>
      </c>
      <c r="AH19" t="n">
        <v>366608.2663708492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6.9087</v>
      </c>
      <c r="E20" t="n">
        <v>14.47</v>
      </c>
      <c r="F20" t="n">
        <v>11.8</v>
      </c>
      <c r="G20" t="n">
        <v>101.19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147.5</v>
      </c>
      <c r="Q20" t="n">
        <v>194.63</v>
      </c>
      <c r="R20" t="n">
        <v>26.12</v>
      </c>
      <c r="S20" t="n">
        <v>17.82</v>
      </c>
      <c r="T20" t="n">
        <v>1985.49</v>
      </c>
      <c r="U20" t="n">
        <v>0.68</v>
      </c>
      <c r="V20" t="n">
        <v>0.77</v>
      </c>
      <c r="W20" t="n">
        <v>1.15</v>
      </c>
      <c r="X20" t="n">
        <v>0.12</v>
      </c>
      <c r="Y20" t="n">
        <v>0.5</v>
      </c>
      <c r="Z20" t="n">
        <v>10</v>
      </c>
      <c r="AA20" t="n">
        <v>296.6008485775763</v>
      </c>
      <c r="AB20" t="n">
        <v>405.8223661297797</v>
      </c>
      <c r="AC20" t="n">
        <v>367.091249081621</v>
      </c>
      <c r="AD20" t="n">
        <v>296600.8485775763</v>
      </c>
      <c r="AE20" t="n">
        <v>405822.3661297797</v>
      </c>
      <c r="AF20" t="n">
        <v>1.639006424001955e-06</v>
      </c>
      <c r="AG20" t="n">
        <v>13</v>
      </c>
      <c r="AH20" t="n">
        <v>367091.2490816209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6.9048</v>
      </c>
      <c r="E21" t="n">
        <v>14.48</v>
      </c>
      <c r="F21" t="n">
        <v>11.81</v>
      </c>
      <c r="G21" t="n">
        <v>101.26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146.56</v>
      </c>
      <c r="Q21" t="n">
        <v>194.63</v>
      </c>
      <c r="R21" t="n">
        <v>26.32</v>
      </c>
      <c r="S21" t="n">
        <v>17.82</v>
      </c>
      <c r="T21" t="n">
        <v>2088</v>
      </c>
      <c r="U21" t="n">
        <v>0.68</v>
      </c>
      <c r="V21" t="n">
        <v>0.77</v>
      </c>
      <c r="W21" t="n">
        <v>1.15</v>
      </c>
      <c r="X21" t="n">
        <v>0.13</v>
      </c>
      <c r="Y21" t="n">
        <v>0.5</v>
      </c>
      <c r="Z21" t="n">
        <v>10</v>
      </c>
      <c r="AA21" t="n">
        <v>295.9884786290789</v>
      </c>
      <c r="AB21" t="n">
        <v>404.9844945503903</v>
      </c>
      <c r="AC21" t="n">
        <v>366.3333427898082</v>
      </c>
      <c r="AD21" t="n">
        <v>295988.4786290789</v>
      </c>
      <c r="AE21" t="n">
        <v>404984.4945503902</v>
      </c>
      <c r="AF21" t="n">
        <v>1.638081195658908e-06</v>
      </c>
      <c r="AG21" t="n">
        <v>13</v>
      </c>
      <c r="AH21" t="n">
        <v>366333.3427898082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6.9386</v>
      </c>
      <c r="E22" t="n">
        <v>14.41</v>
      </c>
      <c r="F22" t="n">
        <v>11.78</v>
      </c>
      <c r="G22" t="n">
        <v>117.78</v>
      </c>
      <c r="H22" t="n">
        <v>1.8</v>
      </c>
      <c r="I22" t="n">
        <v>6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145.18</v>
      </c>
      <c r="Q22" t="n">
        <v>194.63</v>
      </c>
      <c r="R22" t="n">
        <v>25.26</v>
      </c>
      <c r="S22" t="n">
        <v>17.82</v>
      </c>
      <c r="T22" t="n">
        <v>1563.25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294.0137788451308</v>
      </c>
      <c r="AB22" t="n">
        <v>402.2826231883863</v>
      </c>
      <c r="AC22" t="n">
        <v>363.8893342384937</v>
      </c>
      <c r="AD22" t="n">
        <v>294013.7788451308</v>
      </c>
      <c r="AE22" t="n">
        <v>402282.6231883863</v>
      </c>
      <c r="AF22" t="n">
        <v>1.646099841298647e-06</v>
      </c>
      <c r="AG22" t="n">
        <v>13</v>
      </c>
      <c r="AH22" t="n">
        <v>363889.3342384937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6.9361</v>
      </c>
      <c r="E23" t="n">
        <v>14.42</v>
      </c>
      <c r="F23" t="n">
        <v>11.78</v>
      </c>
      <c r="G23" t="n">
        <v>117.83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145.67</v>
      </c>
      <c r="Q23" t="n">
        <v>194.63</v>
      </c>
      <c r="R23" t="n">
        <v>25.47</v>
      </c>
      <c r="S23" t="n">
        <v>17.82</v>
      </c>
      <c r="T23" t="n">
        <v>1667.79</v>
      </c>
      <c r="U23" t="n">
        <v>0.7</v>
      </c>
      <c r="V23" t="n">
        <v>0.77</v>
      </c>
      <c r="W23" t="n">
        <v>1.14</v>
      </c>
      <c r="X23" t="n">
        <v>0.1</v>
      </c>
      <c r="Y23" t="n">
        <v>0.5</v>
      </c>
      <c r="Z23" t="n">
        <v>10</v>
      </c>
      <c r="AA23" t="n">
        <v>294.4552068620201</v>
      </c>
      <c r="AB23" t="n">
        <v>402.8866044755239</v>
      </c>
      <c r="AC23" t="n">
        <v>364.43567239928</v>
      </c>
      <c r="AD23" t="n">
        <v>294455.2068620201</v>
      </c>
      <c r="AE23" t="n">
        <v>402886.6044755239</v>
      </c>
      <c r="AF23" t="n">
        <v>1.64550674620695e-06</v>
      </c>
      <c r="AG23" t="n">
        <v>13</v>
      </c>
      <c r="AH23" t="n">
        <v>364435.67239928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6.9384</v>
      </c>
      <c r="E24" t="n">
        <v>14.41</v>
      </c>
      <c r="F24" t="n">
        <v>11.78</v>
      </c>
      <c r="G24" t="n">
        <v>117.79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145.33</v>
      </c>
      <c r="Q24" t="n">
        <v>194.63</v>
      </c>
      <c r="R24" t="n">
        <v>25.17</v>
      </c>
      <c r="S24" t="n">
        <v>17.82</v>
      </c>
      <c r="T24" t="n">
        <v>1517.33</v>
      </c>
      <c r="U24" t="n">
        <v>0.71</v>
      </c>
      <c r="V24" t="n">
        <v>0.77</v>
      </c>
      <c r="W24" t="n">
        <v>1.15</v>
      </c>
      <c r="X24" t="n">
        <v>0.09</v>
      </c>
      <c r="Y24" t="n">
        <v>0.5</v>
      </c>
      <c r="Z24" t="n">
        <v>10</v>
      </c>
      <c r="AA24" t="n">
        <v>294.1359845580696</v>
      </c>
      <c r="AB24" t="n">
        <v>402.4498304361647</v>
      </c>
      <c r="AC24" t="n">
        <v>364.040583461221</v>
      </c>
      <c r="AD24" t="n">
        <v>294135.9845580696</v>
      </c>
      <c r="AE24" t="n">
        <v>402449.8304361647</v>
      </c>
      <c r="AF24" t="n">
        <v>1.646052393691311e-06</v>
      </c>
      <c r="AG24" t="n">
        <v>13</v>
      </c>
      <c r="AH24" t="n">
        <v>364040.5834612211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6.9333</v>
      </c>
      <c r="E25" t="n">
        <v>14.42</v>
      </c>
      <c r="F25" t="n">
        <v>11.79</v>
      </c>
      <c r="G25" t="n">
        <v>117.89</v>
      </c>
      <c r="H25" t="n">
        <v>2.01</v>
      </c>
      <c r="I25" t="n">
        <v>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144.9</v>
      </c>
      <c r="Q25" t="n">
        <v>194.63</v>
      </c>
      <c r="R25" t="n">
        <v>25.54</v>
      </c>
      <c r="S25" t="n">
        <v>17.82</v>
      </c>
      <c r="T25" t="n">
        <v>1701.53</v>
      </c>
      <c r="U25" t="n">
        <v>0.7</v>
      </c>
      <c r="V25" t="n">
        <v>0.77</v>
      </c>
      <c r="W25" t="n">
        <v>1.15</v>
      </c>
      <c r="X25" t="n">
        <v>0.1</v>
      </c>
      <c r="Y25" t="n">
        <v>0.5</v>
      </c>
      <c r="Z25" t="n">
        <v>10</v>
      </c>
      <c r="AA25" t="n">
        <v>293.9524284632243</v>
      </c>
      <c r="AB25" t="n">
        <v>402.198680889274</v>
      </c>
      <c r="AC25" t="n">
        <v>363.8134032745949</v>
      </c>
      <c r="AD25" t="n">
        <v>293952.4284632243</v>
      </c>
      <c r="AE25" t="n">
        <v>402198.680889274</v>
      </c>
      <c r="AF25" t="n">
        <v>1.64484247970425e-06</v>
      </c>
      <c r="AG25" t="n">
        <v>13</v>
      </c>
      <c r="AH25" t="n">
        <v>363813.4032745949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6.9361</v>
      </c>
      <c r="E26" t="n">
        <v>14.42</v>
      </c>
      <c r="F26" t="n">
        <v>11.78</v>
      </c>
      <c r="G26" t="n">
        <v>117.83</v>
      </c>
      <c r="H26" t="n">
        <v>2.08</v>
      </c>
      <c r="I26" t="n">
        <v>6</v>
      </c>
      <c r="J26" t="n">
        <v>213.89</v>
      </c>
      <c r="K26" t="n">
        <v>52.44</v>
      </c>
      <c r="L26" t="n">
        <v>25</v>
      </c>
      <c r="M26" t="n">
        <v>4</v>
      </c>
      <c r="N26" t="n">
        <v>46.44</v>
      </c>
      <c r="O26" t="n">
        <v>26613.43</v>
      </c>
      <c r="P26" t="n">
        <v>144.27</v>
      </c>
      <c r="Q26" t="n">
        <v>194.63</v>
      </c>
      <c r="R26" t="n">
        <v>25.42</v>
      </c>
      <c r="S26" t="n">
        <v>17.82</v>
      </c>
      <c r="T26" t="n">
        <v>1642.08</v>
      </c>
      <c r="U26" t="n">
        <v>0.7</v>
      </c>
      <c r="V26" t="n">
        <v>0.77</v>
      </c>
      <c r="W26" t="n">
        <v>1.15</v>
      </c>
      <c r="X26" t="n">
        <v>0.1</v>
      </c>
      <c r="Y26" t="n">
        <v>0.5</v>
      </c>
      <c r="Z26" t="n">
        <v>10</v>
      </c>
      <c r="AA26" t="n">
        <v>293.356788155003</v>
      </c>
      <c r="AB26" t="n">
        <v>401.3836995417698</v>
      </c>
      <c r="AC26" t="n">
        <v>363.0762026030629</v>
      </c>
      <c r="AD26" t="n">
        <v>293356.788155003</v>
      </c>
      <c r="AE26" t="n">
        <v>401383.6995417698</v>
      </c>
      <c r="AF26" t="n">
        <v>1.64550674620695e-06</v>
      </c>
      <c r="AG26" t="n">
        <v>13</v>
      </c>
      <c r="AH26" t="n">
        <v>363076.202603063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6.9611</v>
      </c>
      <c r="E27" t="n">
        <v>14.37</v>
      </c>
      <c r="F27" t="n">
        <v>11.77</v>
      </c>
      <c r="G27" t="n">
        <v>141.21</v>
      </c>
      <c r="H27" t="n">
        <v>2.14</v>
      </c>
      <c r="I27" t="n">
        <v>5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143.24</v>
      </c>
      <c r="Q27" t="n">
        <v>194.63</v>
      </c>
      <c r="R27" t="n">
        <v>24.98</v>
      </c>
      <c r="S27" t="n">
        <v>17.82</v>
      </c>
      <c r="T27" t="n">
        <v>1426.26</v>
      </c>
      <c r="U27" t="n">
        <v>0.71</v>
      </c>
      <c r="V27" t="n">
        <v>0.77</v>
      </c>
      <c r="W27" t="n">
        <v>1.14</v>
      </c>
      <c r="X27" t="n">
        <v>0.08</v>
      </c>
      <c r="Y27" t="n">
        <v>0.5</v>
      </c>
      <c r="Z27" t="n">
        <v>10</v>
      </c>
      <c r="AA27" t="n">
        <v>291.9487368106374</v>
      </c>
      <c r="AB27" t="n">
        <v>399.4571415735678</v>
      </c>
      <c r="AC27" t="n">
        <v>361.333512623405</v>
      </c>
      <c r="AD27" t="n">
        <v>291948.7368106374</v>
      </c>
      <c r="AE27" t="n">
        <v>399457.1415735678</v>
      </c>
      <c r="AF27" t="n">
        <v>1.651437697123917e-06</v>
      </c>
      <c r="AG27" t="n">
        <v>13</v>
      </c>
      <c r="AH27" t="n">
        <v>361333.512623405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6.9587</v>
      </c>
      <c r="E28" t="n">
        <v>14.37</v>
      </c>
      <c r="F28" t="n">
        <v>11.77</v>
      </c>
      <c r="G28" t="n">
        <v>141.27</v>
      </c>
      <c r="H28" t="n">
        <v>2.21</v>
      </c>
      <c r="I28" t="n">
        <v>5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144.25</v>
      </c>
      <c r="Q28" t="n">
        <v>194.63</v>
      </c>
      <c r="R28" t="n">
        <v>25</v>
      </c>
      <c r="S28" t="n">
        <v>17.82</v>
      </c>
      <c r="T28" t="n">
        <v>1438.56</v>
      </c>
      <c r="U28" t="n">
        <v>0.71</v>
      </c>
      <c r="V28" t="n">
        <v>0.77</v>
      </c>
      <c r="W28" t="n">
        <v>1.15</v>
      </c>
      <c r="X28" t="n">
        <v>0.09</v>
      </c>
      <c r="Y28" t="n">
        <v>0.5</v>
      </c>
      <c r="Z28" t="n">
        <v>10</v>
      </c>
      <c r="AA28" t="n">
        <v>292.7924061820826</v>
      </c>
      <c r="AB28" t="n">
        <v>400.6114872276448</v>
      </c>
      <c r="AC28" t="n">
        <v>362.3776891483914</v>
      </c>
      <c r="AD28" t="n">
        <v>292792.4061820826</v>
      </c>
      <c r="AE28" t="n">
        <v>400611.4872276448</v>
      </c>
      <c r="AF28" t="n">
        <v>1.650868325835889e-06</v>
      </c>
      <c r="AG28" t="n">
        <v>13</v>
      </c>
      <c r="AH28" t="n">
        <v>362377.6891483914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6.9603</v>
      </c>
      <c r="E29" t="n">
        <v>14.37</v>
      </c>
      <c r="F29" t="n">
        <v>11.77</v>
      </c>
      <c r="G29" t="n">
        <v>141.23</v>
      </c>
      <c r="H29" t="n">
        <v>2.27</v>
      </c>
      <c r="I29" t="n">
        <v>5</v>
      </c>
      <c r="J29" t="n">
        <v>218.79</v>
      </c>
      <c r="K29" t="n">
        <v>52.44</v>
      </c>
      <c r="L29" t="n">
        <v>28</v>
      </c>
      <c r="M29" t="n">
        <v>3</v>
      </c>
      <c r="N29" t="n">
        <v>48.35</v>
      </c>
      <c r="O29" t="n">
        <v>27218.26</v>
      </c>
      <c r="P29" t="n">
        <v>143.99</v>
      </c>
      <c r="Q29" t="n">
        <v>194.63</v>
      </c>
      <c r="R29" t="n">
        <v>25.02</v>
      </c>
      <c r="S29" t="n">
        <v>17.82</v>
      </c>
      <c r="T29" t="n">
        <v>1446</v>
      </c>
      <c r="U29" t="n">
        <v>0.71</v>
      </c>
      <c r="V29" t="n">
        <v>0.77</v>
      </c>
      <c r="W29" t="n">
        <v>1.14</v>
      </c>
      <c r="X29" t="n">
        <v>0.08</v>
      </c>
      <c r="Y29" t="n">
        <v>0.5</v>
      </c>
      <c r="Z29" t="n">
        <v>10</v>
      </c>
      <c r="AA29" t="n">
        <v>292.5530628060737</v>
      </c>
      <c r="AB29" t="n">
        <v>400.2840070615049</v>
      </c>
      <c r="AC29" t="n">
        <v>362.0814632296865</v>
      </c>
      <c r="AD29" t="n">
        <v>292553.0628060737</v>
      </c>
      <c r="AE29" t="n">
        <v>400284.0070615049</v>
      </c>
      <c r="AF29" t="n">
        <v>1.651247906694574e-06</v>
      </c>
      <c r="AG29" t="n">
        <v>13</v>
      </c>
      <c r="AH29" t="n">
        <v>362081.4632296865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6.9603</v>
      </c>
      <c r="E30" t="n">
        <v>14.37</v>
      </c>
      <c r="F30" t="n">
        <v>11.77</v>
      </c>
      <c r="G30" t="n">
        <v>141.23</v>
      </c>
      <c r="H30" t="n">
        <v>2.34</v>
      </c>
      <c r="I30" t="n">
        <v>5</v>
      </c>
      <c r="J30" t="n">
        <v>220.44</v>
      </c>
      <c r="K30" t="n">
        <v>52.44</v>
      </c>
      <c r="L30" t="n">
        <v>29</v>
      </c>
      <c r="M30" t="n">
        <v>3</v>
      </c>
      <c r="N30" t="n">
        <v>49</v>
      </c>
      <c r="O30" t="n">
        <v>27421.64</v>
      </c>
      <c r="P30" t="n">
        <v>143.57</v>
      </c>
      <c r="Q30" t="n">
        <v>194.63</v>
      </c>
      <c r="R30" t="n">
        <v>25.01</v>
      </c>
      <c r="S30" t="n">
        <v>17.82</v>
      </c>
      <c r="T30" t="n">
        <v>1445.08</v>
      </c>
      <c r="U30" t="n">
        <v>0.71</v>
      </c>
      <c r="V30" t="n">
        <v>0.77</v>
      </c>
      <c r="W30" t="n">
        <v>1.14</v>
      </c>
      <c r="X30" t="n">
        <v>0.08</v>
      </c>
      <c r="Y30" t="n">
        <v>0.5</v>
      </c>
      <c r="Z30" t="n">
        <v>10</v>
      </c>
      <c r="AA30" t="n">
        <v>292.2246829089252</v>
      </c>
      <c r="AB30" t="n">
        <v>399.8347031991277</v>
      </c>
      <c r="AC30" t="n">
        <v>361.6750402973325</v>
      </c>
      <c r="AD30" t="n">
        <v>292224.6829089252</v>
      </c>
      <c r="AE30" t="n">
        <v>399834.7031991277</v>
      </c>
      <c r="AF30" t="n">
        <v>1.651247906694574e-06</v>
      </c>
      <c r="AG30" t="n">
        <v>13</v>
      </c>
      <c r="AH30" t="n">
        <v>361675.0402973326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6.9665</v>
      </c>
      <c r="E31" t="n">
        <v>14.35</v>
      </c>
      <c r="F31" t="n">
        <v>11.76</v>
      </c>
      <c r="G31" t="n">
        <v>141.07</v>
      </c>
      <c r="H31" t="n">
        <v>2.4</v>
      </c>
      <c r="I31" t="n">
        <v>5</v>
      </c>
      <c r="J31" t="n">
        <v>222.1</v>
      </c>
      <c r="K31" t="n">
        <v>52.44</v>
      </c>
      <c r="L31" t="n">
        <v>30</v>
      </c>
      <c r="M31" t="n">
        <v>3</v>
      </c>
      <c r="N31" t="n">
        <v>49.65</v>
      </c>
      <c r="O31" t="n">
        <v>27625.93</v>
      </c>
      <c r="P31" t="n">
        <v>142.28</v>
      </c>
      <c r="Q31" t="n">
        <v>194.63</v>
      </c>
      <c r="R31" t="n">
        <v>24.62</v>
      </c>
      <c r="S31" t="n">
        <v>17.82</v>
      </c>
      <c r="T31" t="n">
        <v>1249.78</v>
      </c>
      <c r="U31" t="n">
        <v>0.72</v>
      </c>
      <c r="V31" t="n">
        <v>0.77</v>
      </c>
      <c r="W31" t="n">
        <v>1.14</v>
      </c>
      <c r="X31" t="n">
        <v>0.07000000000000001</v>
      </c>
      <c r="Y31" t="n">
        <v>0.5</v>
      </c>
      <c r="Z31" t="n">
        <v>10</v>
      </c>
      <c r="AA31" t="n">
        <v>291.0404864754655</v>
      </c>
      <c r="AB31" t="n">
        <v>398.2144333958086</v>
      </c>
      <c r="AC31" t="n">
        <v>360.2094067699793</v>
      </c>
      <c r="AD31" t="n">
        <v>291040.4864754655</v>
      </c>
      <c r="AE31" t="n">
        <v>398214.4333958086</v>
      </c>
      <c r="AF31" t="n">
        <v>1.652718782521982e-06</v>
      </c>
      <c r="AG31" t="n">
        <v>13</v>
      </c>
      <c r="AH31" t="n">
        <v>360209.4067699793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6.9637</v>
      </c>
      <c r="E32" t="n">
        <v>14.36</v>
      </c>
      <c r="F32" t="n">
        <v>11.76</v>
      </c>
      <c r="G32" t="n">
        <v>141.14</v>
      </c>
      <c r="H32" t="n">
        <v>2.46</v>
      </c>
      <c r="I32" t="n">
        <v>5</v>
      </c>
      <c r="J32" t="n">
        <v>223.76</v>
      </c>
      <c r="K32" t="n">
        <v>52.44</v>
      </c>
      <c r="L32" t="n">
        <v>31</v>
      </c>
      <c r="M32" t="n">
        <v>3</v>
      </c>
      <c r="N32" t="n">
        <v>50.32</v>
      </c>
      <c r="O32" t="n">
        <v>27831.27</v>
      </c>
      <c r="P32" t="n">
        <v>140.79</v>
      </c>
      <c r="Q32" t="n">
        <v>194.63</v>
      </c>
      <c r="R32" t="n">
        <v>24.75</v>
      </c>
      <c r="S32" t="n">
        <v>17.82</v>
      </c>
      <c r="T32" t="n">
        <v>1310.6</v>
      </c>
      <c r="U32" t="n">
        <v>0.72</v>
      </c>
      <c r="V32" t="n">
        <v>0.77</v>
      </c>
      <c r="W32" t="n">
        <v>1.14</v>
      </c>
      <c r="X32" t="n">
        <v>0.08</v>
      </c>
      <c r="Y32" t="n">
        <v>0.5</v>
      </c>
      <c r="Z32" t="n">
        <v>10</v>
      </c>
      <c r="AA32" t="n">
        <v>289.9384592754352</v>
      </c>
      <c r="AB32" t="n">
        <v>396.7065911627184</v>
      </c>
      <c r="AC32" t="n">
        <v>358.8454708833453</v>
      </c>
      <c r="AD32" t="n">
        <v>289938.4592754352</v>
      </c>
      <c r="AE32" t="n">
        <v>396706.5911627184</v>
      </c>
      <c r="AF32" t="n">
        <v>1.652054516019282e-06</v>
      </c>
      <c r="AG32" t="n">
        <v>13</v>
      </c>
      <c r="AH32" t="n">
        <v>358845.4708833453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6.9611</v>
      </c>
      <c r="E33" t="n">
        <v>14.37</v>
      </c>
      <c r="F33" t="n">
        <v>11.77</v>
      </c>
      <c r="G33" t="n">
        <v>141.21</v>
      </c>
      <c r="H33" t="n">
        <v>2.52</v>
      </c>
      <c r="I33" t="n">
        <v>5</v>
      </c>
      <c r="J33" t="n">
        <v>225.43</v>
      </c>
      <c r="K33" t="n">
        <v>52.44</v>
      </c>
      <c r="L33" t="n">
        <v>32</v>
      </c>
      <c r="M33" t="n">
        <v>3</v>
      </c>
      <c r="N33" t="n">
        <v>50.99</v>
      </c>
      <c r="O33" t="n">
        <v>28037.42</v>
      </c>
      <c r="P33" t="n">
        <v>140.49</v>
      </c>
      <c r="Q33" t="n">
        <v>194.63</v>
      </c>
      <c r="R33" t="n">
        <v>24.98</v>
      </c>
      <c r="S33" t="n">
        <v>17.82</v>
      </c>
      <c r="T33" t="n">
        <v>1428.88</v>
      </c>
      <c r="U33" t="n">
        <v>0.71</v>
      </c>
      <c r="V33" t="n">
        <v>0.77</v>
      </c>
      <c r="W33" t="n">
        <v>1.14</v>
      </c>
      <c r="X33" t="n">
        <v>0.08</v>
      </c>
      <c r="Y33" t="n">
        <v>0.5</v>
      </c>
      <c r="Z33" t="n">
        <v>10</v>
      </c>
      <c r="AA33" t="n">
        <v>289.7988774408344</v>
      </c>
      <c r="AB33" t="n">
        <v>396.5156091387016</v>
      </c>
      <c r="AC33" t="n">
        <v>358.6727159156558</v>
      </c>
      <c r="AD33" t="n">
        <v>289798.8774408344</v>
      </c>
      <c r="AE33" t="n">
        <v>396515.6091387016</v>
      </c>
      <c r="AF33" t="n">
        <v>1.651437697123917e-06</v>
      </c>
      <c r="AG33" t="n">
        <v>13</v>
      </c>
      <c r="AH33" t="n">
        <v>358672.7159156558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6.9933</v>
      </c>
      <c r="E34" t="n">
        <v>14.3</v>
      </c>
      <c r="F34" t="n">
        <v>11.74</v>
      </c>
      <c r="G34" t="n">
        <v>176.05</v>
      </c>
      <c r="H34" t="n">
        <v>2.58</v>
      </c>
      <c r="I34" t="n">
        <v>4</v>
      </c>
      <c r="J34" t="n">
        <v>227.11</v>
      </c>
      <c r="K34" t="n">
        <v>52.44</v>
      </c>
      <c r="L34" t="n">
        <v>33</v>
      </c>
      <c r="M34" t="n">
        <v>2</v>
      </c>
      <c r="N34" t="n">
        <v>51.67</v>
      </c>
      <c r="O34" t="n">
        <v>28244.51</v>
      </c>
      <c r="P34" t="n">
        <v>138.36</v>
      </c>
      <c r="Q34" t="n">
        <v>194.63</v>
      </c>
      <c r="R34" t="n">
        <v>24.02</v>
      </c>
      <c r="S34" t="n">
        <v>17.82</v>
      </c>
      <c r="T34" t="n">
        <v>952.3</v>
      </c>
      <c r="U34" t="n">
        <v>0.74</v>
      </c>
      <c r="V34" t="n">
        <v>0.77</v>
      </c>
      <c r="W34" t="n">
        <v>1.14</v>
      </c>
      <c r="X34" t="n">
        <v>0.05</v>
      </c>
      <c r="Y34" t="n">
        <v>0.5</v>
      </c>
      <c r="Z34" t="n">
        <v>10</v>
      </c>
      <c r="AA34" t="n">
        <v>287.3211188005189</v>
      </c>
      <c r="AB34" t="n">
        <v>393.1254304560255</v>
      </c>
      <c r="AC34" t="n">
        <v>355.6060911283087</v>
      </c>
      <c r="AD34" t="n">
        <v>287321.1188005189</v>
      </c>
      <c r="AE34" t="n">
        <v>393125.4304560255</v>
      </c>
      <c r="AF34" t="n">
        <v>1.65907676190497e-06</v>
      </c>
      <c r="AG34" t="n">
        <v>13</v>
      </c>
      <c r="AH34" t="n">
        <v>355606.0911283087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6.9903</v>
      </c>
      <c r="E35" t="n">
        <v>14.31</v>
      </c>
      <c r="F35" t="n">
        <v>11.74</v>
      </c>
      <c r="G35" t="n">
        <v>176.14</v>
      </c>
      <c r="H35" t="n">
        <v>2.64</v>
      </c>
      <c r="I35" t="n">
        <v>4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139.12</v>
      </c>
      <c r="Q35" t="n">
        <v>194.63</v>
      </c>
      <c r="R35" t="n">
        <v>24.19</v>
      </c>
      <c r="S35" t="n">
        <v>17.82</v>
      </c>
      <c r="T35" t="n">
        <v>1039.57</v>
      </c>
      <c r="U35" t="n">
        <v>0.74</v>
      </c>
      <c r="V35" t="n">
        <v>0.77</v>
      </c>
      <c r="W35" t="n">
        <v>1.14</v>
      </c>
      <c r="X35" t="n">
        <v>0.06</v>
      </c>
      <c r="Y35" t="n">
        <v>0.5</v>
      </c>
      <c r="Z35" t="n">
        <v>10</v>
      </c>
      <c r="AA35" t="n">
        <v>287.9777552159686</v>
      </c>
      <c r="AB35" t="n">
        <v>394.0238693683978</v>
      </c>
      <c r="AC35" t="n">
        <v>356.4187842918511</v>
      </c>
      <c r="AD35" t="n">
        <v>287977.7552159685</v>
      </c>
      <c r="AE35" t="n">
        <v>394023.8693683978</v>
      </c>
      <c r="AF35" t="n">
        <v>1.658365047794935e-06</v>
      </c>
      <c r="AG35" t="n">
        <v>13</v>
      </c>
      <c r="AH35" t="n">
        <v>356418.7842918511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6.9892</v>
      </c>
      <c r="E36" t="n">
        <v>14.31</v>
      </c>
      <c r="F36" t="n">
        <v>11.74</v>
      </c>
      <c r="G36" t="n">
        <v>176.18</v>
      </c>
      <c r="H36" t="n">
        <v>2.7</v>
      </c>
      <c r="I36" t="n">
        <v>4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139.9</v>
      </c>
      <c r="Q36" t="n">
        <v>194.63</v>
      </c>
      <c r="R36" t="n">
        <v>24.27</v>
      </c>
      <c r="S36" t="n">
        <v>17.82</v>
      </c>
      <c r="T36" t="n">
        <v>1078.03</v>
      </c>
      <c r="U36" t="n">
        <v>0.73</v>
      </c>
      <c r="V36" t="n">
        <v>0.77</v>
      </c>
      <c r="W36" t="n">
        <v>1.14</v>
      </c>
      <c r="X36" t="n">
        <v>0.06</v>
      </c>
      <c r="Y36" t="n">
        <v>0.5</v>
      </c>
      <c r="Z36" t="n">
        <v>10</v>
      </c>
      <c r="AA36" t="n">
        <v>288.6090132842875</v>
      </c>
      <c r="AB36" t="n">
        <v>394.8875845066124</v>
      </c>
      <c r="AC36" t="n">
        <v>357.2000676695063</v>
      </c>
      <c r="AD36" t="n">
        <v>288609.0132842875</v>
      </c>
      <c r="AE36" t="n">
        <v>394887.5845066124</v>
      </c>
      <c r="AF36" t="n">
        <v>1.658104085954588e-06</v>
      </c>
      <c r="AG36" t="n">
        <v>13</v>
      </c>
      <c r="AH36" t="n">
        <v>357200.0676695063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6.9934</v>
      </c>
      <c r="E37" t="n">
        <v>14.3</v>
      </c>
      <c r="F37" t="n">
        <v>11.74</v>
      </c>
      <c r="G37" t="n">
        <v>176.05</v>
      </c>
      <c r="H37" t="n">
        <v>2.76</v>
      </c>
      <c r="I37" t="n">
        <v>4</v>
      </c>
      <c r="J37" t="n">
        <v>232.2</v>
      </c>
      <c r="K37" t="n">
        <v>52.44</v>
      </c>
      <c r="L37" t="n">
        <v>36</v>
      </c>
      <c r="M37" t="n">
        <v>2</v>
      </c>
      <c r="N37" t="n">
        <v>53.75</v>
      </c>
      <c r="O37" t="n">
        <v>28871.58</v>
      </c>
      <c r="P37" t="n">
        <v>140.32</v>
      </c>
      <c r="Q37" t="n">
        <v>194.63</v>
      </c>
      <c r="R37" t="n">
        <v>23.98</v>
      </c>
      <c r="S37" t="n">
        <v>17.82</v>
      </c>
      <c r="T37" t="n">
        <v>934.48</v>
      </c>
      <c r="U37" t="n">
        <v>0.74</v>
      </c>
      <c r="V37" t="n">
        <v>0.77</v>
      </c>
      <c r="W37" t="n">
        <v>1.14</v>
      </c>
      <c r="X37" t="n">
        <v>0.05</v>
      </c>
      <c r="Y37" t="n">
        <v>0.5</v>
      </c>
      <c r="Z37" t="n">
        <v>10</v>
      </c>
      <c r="AA37" t="n">
        <v>288.8441403480405</v>
      </c>
      <c r="AB37" t="n">
        <v>395.2092957283131</v>
      </c>
      <c r="AC37" t="n">
        <v>357.4910752237324</v>
      </c>
      <c r="AD37" t="n">
        <v>288844.1403480405</v>
      </c>
      <c r="AE37" t="n">
        <v>395209.2957283131</v>
      </c>
      <c r="AF37" t="n">
        <v>1.659100485708639e-06</v>
      </c>
      <c r="AG37" t="n">
        <v>13</v>
      </c>
      <c r="AH37" t="n">
        <v>357491.0752237324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6.9873</v>
      </c>
      <c r="E38" t="n">
        <v>14.31</v>
      </c>
      <c r="F38" t="n">
        <v>11.75</v>
      </c>
      <c r="G38" t="n">
        <v>176.23</v>
      </c>
      <c r="H38" t="n">
        <v>2.81</v>
      </c>
      <c r="I38" t="n">
        <v>4</v>
      </c>
      <c r="J38" t="n">
        <v>233.91</v>
      </c>
      <c r="K38" t="n">
        <v>52.44</v>
      </c>
      <c r="L38" t="n">
        <v>37</v>
      </c>
      <c r="M38" t="n">
        <v>2</v>
      </c>
      <c r="N38" t="n">
        <v>54.46</v>
      </c>
      <c r="O38" t="n">
        <v>29082.59</v>
      </c>
      <c r="P38" t="n">
        <v>140.53</v>
      </c>
      <c r="Q38" t="n">
        <v>194.66</v>
      </c>
      <c r="R38" t="n">
        <v>24.31</v>
      </c>
      <c r="S38" t="n">
        <v>17.82</v>
      </c>
      <c r="T38" t="n">
        <v>1098.41</v>
      </c>
      <c r="U38" t="n">
        <v>0.73</v>
      </c>
      <c r="V38" t="n">
        <v>0.77</v>
      </c>
      <c r="W38" t="n">
        <v>1.14</v>
      </c>
      <c r="X38" t="n">
        <v>0.06</v>
      </c>
      <c r="Y38" t="n">
        <v>0.5</v>
      </c>
      <c r="Z38" t="n">
        <v>10</v>
      </c>
      <c r="AA38" t="n">
        <v>289.1784808850932</v>
      </c>
      <c r="AB38" t="n">
        <v>395.6667552011722</v>
      </c>
      <c r="AC38" t="n">
        <v>357.9048754065503</v>
      </c>
      <c r="AD38" t="n">
        <v>289178.4808850932</v>
      </c>
      <c r="AE38" t="n">
        <v>395666.7552011722</v>
      </c>
      <c r="AF38" t="n">
        <v>1.657653333684899e-06</v>
      </c>
      <c r="AG38" t="n">
        <v>13</v>
      </c>
      <c r="AH38" t="n">
        <v>357904.8754065503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6.9906</v>
      </c>
      <c r="E39" t="n">
        <v>14.3</v>
      </c>
      <c r="F39" t="n">
        <v>11.74</v>
      </c>
      <c r="G39" t="n">
        <v>176.13</v>
      </c>
      <c r="H39" t="n">
        <v>2.87</v>
      </c>
      <c r="I39" t="n">
        <v>4</v>
      </c>
      <c r="J39" t="n">
        <v>235.63</v>
      </c>
      <c r="K39" t="n">
        <v>52.44</v>
      </c>
      <c r="L39" t="n">
        <v>38</v>
      </c>
      <c r="M39" t="n">
        <v>2</v>
      </c>
      <c r="N39" t="n">
        <v>55.18</v>
      </c>
      <c r="O39" t="n">
        <v>29294.6</v>
      </c>
      <c r="P39" t="n">
        <v>140.34</v>
      </c>
      <c r="Q39" t="n">
        <v>194.63</v>
      </c>
      <c r="R39" t="n">
        <v>24.18</v>
      </c>
      <c r="S39" t="n">
        <v>17.82</v>
      </c>
      <c r="T39" t="n">
        <v>1032.8</v>
      </c>
      <c r="U39" t="n">
        <v>0.74</v>
      </c>
      <c r="V39" t="n">
        <v>0.77</v>
      </c>
      <c r="W39" t="n">
        <v>1.14</v>
      </c>
      <c r="X39" t="n">
        <v>0.06</v>
      </c>
      <c r="Y39" t="n">
        <v>0.5</v>
      </c>
      <c r="Z39" t="n">
        <v>10</v>
      </c>
      <c r="AA39" t="n">
        <v>288.9209607717665</v>
      </c>
      <c r="AB39" t="n">
        <v>395.3144048211331</v>
      </c>
      <c r="AC39" t="n">
        <v>357.5861528522552</v>
      </c>
      <c r="AD39" t="n">
        <v>288920.9607717665</v>
      </c>
      <c r="AE39" t="n">
        <v>395314.4048211331</v>
      </c>
      <c r="AF39" t="n">
        <v>1.658436219205938e-06</v>
      </c>
      <c r="AG39" t="n">
        <v>13</v>
      </c>
      <c r="AH39" t="n">
        <v>357586.1528522552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6.9925</v>
      </c>
      <c r="E40" t="n">
        <v>14.3</v>
      </c>
      <c r="F40" t="n">
        <v>11.74</v>
      </c>
      <c r="G40" t="n">
        <v>176.07</v>
      </c>
      <c r="H40" t="n">
        <v>2.92</v>
      </c>
      <c r="I40" t="n">
        <v>4</v>
      </c>
      <c r="J40" t="n">
        <v>237.35</v>
      </c>
      <c r="K40" t="n">
        <v>52.44</v>
      </c>
      <c r="L40" t="n">
        <v>39</v>
      </c>
      <c r="M40" t="n">
        <v>2</v>
      </c>
      <c r="N40" t="n">
        <v>55.91</v>
      </c>
      <c r="O40" t="n">
        <v>29507.65</v>
      </c>
      <c r="P40" t="n">
        <v>140.12</v>
      </c>
      <c r="Q40" t="n">
        <v>194.63</v>
      </c>
      <c r="R40" t="n">
        <v>24.02</v>
      </c>
      <c r="S40" t="n">
        <v>17.82</v>
      </c>
      <c r="T40" t="n">
        <v>954.04</v>
      </c>
      <c r="U40" t="n">
        <v>0.74</v>
      </c>
      <c r="V40" t="n">
        <v>0.77</v>
      </c>
      <c r="W40" t="n">
        <v>1.14</v>
      </c>
      <c r="X40" t="n">
        <v>0.05</v>
      </c>
      <c r="Y40" t="n">
        <v>0.5</v>
      </c>
      <c r="Z40" t="n">
        <v>10</v>
      </c>
      <c r="AA40" t="n">
        <v>288.7081715404909</v>
      </c>
      <c r="AB40" t="n">
        <v>395.0232572073034</v>
      </c>
      <c r="AC40" t="n">
        <v>357.3227919580612</v>
      </c>
      <c r="AD40" t="n">
        <v>288708.1715404909</v>
      </c>
      <c r="AE40" t="n">
        <v>395023.2572073034</v>
      </c>
      <c r="AF40" t="n">
        <v>1.658886971475628e-06</v>
      </c>
      <c r="AG40" t="n">
        <v>13</v>
      </c>
      <c r="AH40" t="n">
        <v>357322.7919580612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6.9925</v>
      </c>
      <c r="E41" t="n">
        <v>14.3</v>
      </c>
      <c r="F41" t="n">
        <v>11.74</v>
      </c>
      <c r="G41" t="n">
        <v>176.07</v>
      </c>
      <c r="H41" t="n">
        <v>2.98</v>
      </c>
      <c r="I41" t="n">
        <v>4</v>
      </c>
      <c r="J41" t="n">
        <v>239.09</v>
      </c>
      <c r="K41" t="n">
        <v>52.44</v>
      </c>
      <c r="L41" t="n">
        <v>40</v>
      </c>
      <c r="M41" t="n">
        <v>2</v>
      </c>
      <c r="N41" t="n">
        <v>56.65</v>
      </c>
      <c r="O41" t="n">
        <v>29721.73</v>
      </c>
      <c r="P41" t="n">
        <v>139.31</v>
      </c>
      <c r="Q41" t="n">
        <v>194.63</v>
      </c>
      <c r="R41" t="n">
        <v>24.01</v>
      </c>
      <c r="S41" t="n">
        <v>17.82</v>
      </c>
      <c r="T41" t="n">
        <v>946.87</v>
      </c>
      <c r="U41" t="n">
        <v>0.74</v>
      </c>
      <c r="V41" t="n">
        <v>0.77</v>
      </c>
      <c r="W41" t="n">
        <v>1.14</v>
      </c>
      <c r="X41" t="n">
        <v>0.05</v>
      </c>
      <c r="Y41" t="n">
        <v>0.5</v>
      </c>
      <c r="Z41" t="n">
        <v>10</v>
      </c>
      <c r="AA41" t="n">
        <v>288.0777837765673</v>
      </c>
      <c r="AB41" t="n">
        <v>394.1607328579577</v>
      </c>
      <c r="AC41" t="n">
        <v>356.5425857220565</v>
      </c>
      <c r="AD41" t="n">
        <v>288077.7837765673</v>
      </c>
      <c r="AE41" t="n">
        <v>394160.7328579577</v>
      </c>
      <c r="AF41" t="n">
        <v>1.658886971475628e-06</v>
      </c>
      <c r="AG41" t="n">
        <v>13</v>
      </c>
      <c r="AH41" t="n">
        <v>356542.5857220565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7.0435</v>
      </c>
      <c r="E2" t="n">
        <v>14.2</v>
      </c>
      <c r="F2" t="n">
        <v>12.24</v>
      </c>
      <c r="G2" t="n">
        <v>26.23</v>
      </c>
      <c r="H2" t="n">
        <v>0.64</v>
      </c>
      <c r="I2" t="n">
        <v>28</v>
      </c>
      <c r="J2" t="n">
        <v>26.11</v>
      </c>
      <c r="K2" t="n">
        <v>12.1</v>
      </c>
      <c r="L2" t="n">
        <v>1</v>
      </c>
      <c r="M2" t="n">
        <v>25</v>
      </c>
      <c r="N2" t="n">
        <v>3.01</v>
      </c>
      <c r="O2" t="n">
        <v>3454.41</v>
      </c>
      <c r="P2" t="n">
        <v>37.11</v>
      </c>
      <c r="Q2" t="n">
        <v>194.65</v>
      </c>
      <c r="R2" t="n">
        <v>39.38</v>
      </c>
      <c r="S2" t="n">
        <v>17.82</v>
      </c>
      <c r="T2" t="n">
        <v>8513.610000000001</v>
      </c>
      <c r="U2" t="n">
        <v>0.45</v>
      </c>
      <c r="V2" t="n">
        <v>0.74</v>
      </c>
      <c r="W2" t="n">
        <v>1.19</v>
      </c>
      <c r="X2" t="n">
        <v>0.55</v>
      </c>
      <c r="Y2" t="n">
        <v>0.5</v>
      </c>
      <c r="Z2" t="n">
        <v>10</v>
      </c>
      <c r="AA2" t="n">
        <v>155.6935700247765</v>
      </c>
      <c r="AB2" t="n">
        <v>213.0268112233435</v>
      </c>
      <c r="AC2" t="n">
        <v>192.6958313452559</v>
      </c>
      <c r="AD2" t="n">
        <v>155693.5700247765</v>
      </c>
      <c r="AE2" t="n">
        <v>213026.8112233435</v>
      </c>
      <c r="AF2" t="n">
        <v>2.147119263855263e-06</v>
      </c>
      <c r="AG2" t="n">
        <v>13</v>
      </c>
      <c r="AH2" t="n">
        <v>192695.8313452559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7.1475</v>
      </c>
      <c r="E3" t="n">
        <v>13.99</v>
      </c>
      <c r="F3" t="n">
        <v>12.11</v>
      </c>
      <c r="G3" t="n">
        <v>34.6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35.94</v>
      </c>
      <c r="Q3" t="n">
        <v>194.65</v>
      </c>
      <c r="R3" t="n">
        <v>34.74</v>
      </c>
      <c r="S3" t="n">
        <v>17.82</v>
      </c>
      <c r="T3" t="n">
        <v>6225.97</v>
      </c>
      <c r="U3" t="n">
        <v>0.51</v>
      </c>
      <c r="V3" t="n">
        <v>0.75</v>
      </c>
      <c r="W3" t="n">
        <v>1.2</v>
      </c>
      <c r="X3" t="n">
        <v>0.42</v>
      </c>
      <c r="Y3" t="n">
        <v>0.5</v>
      </c>
      <c r="Z3" t="n">
        <v>10</v>
      </c>
      <c r="AA3" t="n">
        <v>153.9187677842239</v>
      </c>
      <c r="AB3" t="n">
        <v>210.5984484990718</v>
      </c>
      <c r="AC3" t="n">
        <v>190.4992281511595</v>
      </c>
      <c r="AD3" t="n">
        <v>153918.767784224</v>
      </c>
      <c r="AE3" t="n">
        <v>210598.4484990718</v>
      </c>
      <c r="AF3" t="n">
        <v>2.178822309704762e-06</v>
      </c>
      <c r="AG3" t="n">
        <v>13</v>
      </c>
      <c r="AH3" t="n">
        <v>190499.2281511594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5.8086</v>
      </c>
      <c r="E2" t="n">
        <v>17.22</v>
      </c>
      <c r="F2" t="n">
        <v>13.44</v>
      </c>
      <c r="G2" t="n">
        <v>9.27</v>
      </c>
      <c r="H2" t="n">
        <v>0.18</v>
      </c>
      <c r="I2" t="n">
        <v>87</v>
      </c>
      <c r="J2" t="n">
        <v>98.70999999999999</v>
      </c>
      <c r="K2" t="n">
        <v>39.72</v>
      </c>
      <c r="L2" t="n">
        <v>1</v>
      </c>
      <c r="M2" t="n">
        <v>85</v>
      </c>
      <c r="N2" t="n">
        <v>12.99</v>
      </c>
      <c r="O2" t="n">
        <v>12407.75</v>
      </c>
      <c r="P2" t="n">
        <v>119.83</v>
      </c>
      <c r="Q2" t="n">
        <v>194.65</v>
      </c>
      <c r="R2" t="n">
        <v>76.78</v>
      </c>
      <c r="S2" t="n">
        <v>17.82</v>
      </c>
      <c r="T2" t="n">
        <v>26917.31</v>
      </c>
      <c r="U2" t="n">
        <v>0.23</v>
      </c>
      <c r="V2" t="n">
        <v>0.68</v>
      </c>
      <c r="W2" t="n">
        <v>1.28</v>
      </c>
      <c r="X2" t="n">
        <v>1.75</v>
      </c>
      <c r="Y2" t="n">
        <v>0.5</v>
      </c>
      <c r="Z2" t="n">
        <v>10</v>
      </c>
      <c r="AA2" t="n">
        <v>301.2531385902644</v>
      </c>
      <c r="AB2" t="n">
        <v>412.1878345696895</v>
      </c>
      <c r="AC2" t="n">
        <v>372.8492061476167</v>
      </c>
      <c r="AD2" t="n">
        <v>301253.1385902644</v>
      </c>
      <c r="AE2" t="n">
        <v>412187.8345696895</v>
      </c>
      <c r="AF2" t="n">
        <v>1.517668634938325e-06</v>
      </c>
      <c r="AG2" t="n">
        <v>15</v>
      </c>
      <c r="AH2" t="n">
        <v>372849.2061476167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6.5233</v>
      </c>
      <c r="E3" t="n">
        <v>15.33</v>
      </c>
      <c r="F3" t="n">
        <v>12.5</v>
      </c>
      <c r="G3" t="n">
        <v>18.29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110.2</v>
      </c>
      <c r="Q3" t="n">
        <v>194.67</v>
      </c>
      <c r="R3" t="n">
        <v>47.68</v>
      </c>
      <c r="S3" t="n">
        <v>17.82</v>
      </c>
      <c r="T3" t="n">
        <v>12597.51</v>
      </c>
      <c r="U3" t="n">
        <v>0.37</v>
      </c>
      <c r="V3" t="n">
        <v>0.73</v>
      </c>
      <c r="W3" t="n">
        <v>1.2</v>
      </c>
      <c r="X3" t="n">
        <v>0.8100000000000001</v>
      </c>
      <c r="Y3" t="n">
        <v>0.5</v>
      </c>
      <c r="Z3" t="n">
        <v>10</v>
      </c>
      <c r="AA3" t="n">
        <v>263.6247348174892</v>
      </c>
      <c r="AB3" t="n">
        <v>360.7029924797642</v>
      </c>
      <c r="AC3" t="n">
        <v>326.2780051273243</v>
      </c>
      <c r="AD3" t="n">
        <v>263624.7348174892</v>
      </c>
      <c r="AE3" t="n">
        <v>360702.9924797643</v>
      </c>
      <c r="AF3" t="n">
        <v>1.70440515895279e-06</v>
      </c>
      <c r="AG3" t="n">
        <v>14</v>
      </c>
      <c r="AH3" t="n">
        <v>326278.0051273243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6.7835</v>
      </c>
      <c r="E4" t="n">
        <v>14.74</v>
      </c>
      <c r="F4" t="n">
        <v>12.2</v>
      </c>
      <c r="G4" t="n">
        <v>27.11</v>
      </c>
      <c r="H4" t="n">
        <v>0.52</v>
      </c>
      <c r="I4" t="n">
        <v>27</v>
      </c>
      <c r="J4" t="n">
        <v>101.2</v>
      </c>
      <c r="K4" t="n">
        <v>39.72</v>
      </c>
      <c r="L4" t="n">
        <v>3</v>
      </c>
      <c r="M4" t="n">
        <v>25</v>
      </c>
      <c r="N4" t="n">
        <v>13.49</v>
      </c>
      <c r="O4" t="n">
        <v>12715.54</v>
      </c>
      <c r="P4" t="n">
        <v>106.2</v>
      </c>
      <c r="Q4" t="n">
        <v>194.63</v>
      </c>
      <c r="R4" t="n">
        <v>38.35</v>
      </c>
      <c r="S4" t="n">
        <v>17.82</v>
      </c>
      <c r="T4" t="n">
        <v>8001.01</v>
      </c>
      <c r="U4" t="n">
        <v>0.46</v>
      </c>
      <c r="V4" t="n">
        <v>0.74</v>
      </c>
      <c r="W4" t="n">
        <v>1.18</v>
      </c>
      <c r="X4" t="n">
        <v>0.51</v>
      </c>
      <c r="Y4" t="n">
        <v>0.5</v>
      </c>
      <c r="Z4" t="n">
        <v>10</v>
      </c>
      <c r="AA4" t="n">
        <v>245.1072827796166</v>
      </c>
      <c r="AB4" t="n">
        <v>335.3665976690612</v>
      </c>
      <c r="AC4" t="n">
        <v>303.3596802776019</v>
      </c>
      <c r="AD4" t="n">
        <v>245107.2827796166</v>
      </c>
      <c r="AE4" t="n">
        <v>335366.5976690612</v>
      </c>
      <c r="AF4" t="n">
        <v>1.772390108649955e-06</v>
      </c>
      <c r="AG4" t="n">
        <v>13</v>
      </c>
      <c r="AH4" t="n">
        <v>303359.6802776019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6.911</v>
      </c>
      <c r="E5" t="n">
        <v>14.47</v>
      </c>
      <c r="F5" t="n">
        <v>12.07</v>
      </c>
      <c r="G5" t="n">
        <v>36.21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18</v>
      </c>
      <c r="N5" t="n">
        <v>13.74</v>
      </c>
      <c r="O5" t="n">
        <v>12870.03</v>
      </c>
      <c r="P5" t="n">
        <v>103.93</v>
      </c>
      <c r="Q5" t="n">
        <v>194.63</v>
      </c>
      <c r="R5" t="n">
        <v>34.33</v>
      </c>
      <c r="S5" t="n">
        <v>17.82</v>
      </c>
      <c r="T5" t="n">
        <v>6028.52</v>
      </c>
      <c r="U5" t="n">
        <v>0.52</v>
      </c>
      <c r="V5" t="n">
        <v>0.75</v>
      </c>
      <c r="W5" t="n">
        <v>1.17</v>
      </c>
      <c r="X5" t="n">
        <v>0.38</v>
      </c>
      <c r="Y5" t="n">
        <v>0.5</v>
      </c>
      <c r="Z5" t="n">
        <v>10</v>
      </c>
      <c r="AA5" t="n">
        <v>240.7239926318464</v>
      </c>
      <c r="AB5" t="n">
        <v>329.3691867117716</v>
      </c>
      <c r="AC5" t="n">
        <v>297.934653804655</v>
      </c>
      <c r="AD5" t="n">
        <v>240723.9926318464</v>
      </c>
      <c r="AE5" t="n">
        <v>329369.1867117716</v>
      </c>
      <c r="AF5" t="n">
        <v>1.805703256560748e-06</v>
      </c>
      <c r="AG5" t="n">
        <v>13</v>
      </c>
      <c r="AH5" t="n">
        <v>297934.653804655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6.9883</v>
      </c>
      <c r="E6" t="n">
        <v>14.31</v>
      </c>
      <c r="F6" t="n">
        <v>11.99</v>
      </c>
      <c r="G6" t="n">
        <v>44.97</v>
      </c>
      <c r="H6" t="n">
        <v>0.85</v>
      </c>
      <c r="I6" t="n">
        <v>16</v>
      </c>
      <c r="J6" t="n">
        <v>103.71</v>
      </c>
      <c r="K6" t="n">
        <v>39.72</v>
      </c>
      <c r="L6" t="n">
        <v>5</v>
      </c>
      <c r="M6" t="n">
        <v>14</v>
      </c>
      <c r="N6" t="n">
        <v>14</v>
      </c>
      <c r="O6" t="n">
        <v>13024.91</v>
      </c>
      <c r="P6" t="n">
        <v>101.91</v>
      </c>
      <c r="Q6" t="n">
        <v>194.63</v>
      </c>
      <c r="R6" t="n">
        <v>31.87</v>
      </c>
      <c r="S6" t="n">
        <v>17.82</v>
      </c>
      <c r="T6" t="n">
        <v>4819.87</v>
      </c>
      <c r="U6" t="n">
        <v>0.5600000000000001</v>
      </c>
      <c r="V6" t="n">
        <v>0.76</v>
      </c>
      <c r="W6" t="n">
        <v>1.17</v>
      </c>
      <c r="X6" t="n">
        <v>0.31</v>
      </c>
      <c r="Y6" t="n">
        <v>0.5</v>
      </c>
      <c r="Z6" t="n">
        <v>10</v>
      </c>
      <c r="AA6" t="n">
        <v>237.6397488803822</v>
      </c>
      <c r="AB6" t="n">
        <v>325.1491883437893</v>
      </c>
      <c r="AC6" t="n">
        <v>294.1174061581066</v>
      </c>
      <c r="AD6" t="n">
        <v>237639.7488803822</v>
      </c>
      <c r="AE6" t="n">
        <v>325149.1883437893</v>
      </c>
      <c r="AF6" t="n">
        <v>1.82590016898039e-06</v>
      </c>
      <c r="AG6" t="n">
        <v>13</v>
      </c>
      <c r="AH6" t="n">
        <v>294117.4061581066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7.0516</v>
      </c>
      <c r="E7" t="n">
        <v>14.18</v>
      </c>
      <c r="F7" t="n">
        <v>11.93</v>
      </c>
      <c r="G7" t="n">
        <v>55.04</v>
      </c>
      <c r="H7" t="n">
        <v>1.01</v>
      </c>
      <c r="I7" t="n">
        <v>13</v>
      </c>
      <c r="J7" t="n">
        <v>104.97</v>
      </c>
      <c r="K7" t="n">
        <v>39.72</v>
      </c>
      <c r="L7" t="n">
        <v>6</v>
      </c>
      <c r="M7" t="n">
        <v>11</v>
      </c>
      <c r="N7" t="n">
        <v>14.25</v>
      </c>
      <c r="O7" t="n">
        <v>13180.19</v>
      </c>
      <c r="P7" t="n">
        <v>99.95999999999999</v>
      </c>
      <c r="Q7" t="n">
        <v>194.63</v>
      </c>
      <c r="R7" t="n">
        <v>29.77</v>
      </c>
      <c r="S7" t="n">
        <v>17.82</v>
      </c>
      <c r="T7" t="n">
        <v>3783.64</v>
      </c>
      <c r="U7" t="n">
        <v>0.6</v>
      </c>
      <c r="V7" t="n">
        <v>0.76</v>
      </c>
      <c r="W7" t="n">
        <v>1.16</v>
      </c>
      <c r="X7" t="n">
        <v>0.24</v>
      </c>
      <c r="Y7" t="n">
        <v>0.5</v>
      </c>
      <c r="Z7" t="n">
        <v>10</v>
      </c>
      <c r="AA7" t="n">
        <v>234.9515363496975</v>
      </c>
      <c r="AB7" t="n">
        <v>321.4710573637416</v>
      </c>
      <c r="AC7" t="n">
        <v>290.7903108365042</v>
      </c>
      <c r="AD7" t="n">
        <v>234951.5363496975</v>
      </c>
      <c r="AE7" t="n">
        <v>321471.0573637416</v>
      </c>
      <c r="AF7" t="n">
        <v>1.842439167119631e-06</v>
      </c>
      <c r="AG7" t="n">
        <v>13</v>
      </c>
      <c r="AH7" t="n">
        <v>290790.3108365042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7.073</v>
      </c>
      <c r="E8" t="n">
        <v>14.14</v>
      </c>
      <c r="F8" t="n">
        <v>11.9</v>
      </c>
      <c r="G8" t="n">
        <v>59.52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10</v>
      </c>
      <c r="N8" t="n">
        <v>14.52</v>
      </c>
      <c r="O8" t="n">
        <v>13335.87</v>
      </c>
      <c r="P8" t="n">
        <v>98.3</v>
      </c>
      <c r="Q8" t="n">
        <v>194.64</v>
      </c>
      <c r="R8" t="n">
        <v>29.04</v>
      </c>
      <c r="S8" t="n">
        <v>17.82</v>
      </c>
      <c r="T8" t="n">
        <v>3420.98</v>
      </c>
      <c r="U8" t="n">
        <v>0.61</v>
      </c>
      <c r="V8" t="n">
        <v>0.76</v>
      </c>
      <c r="W8" t="n">
        <v>1.16</v>
      </c>
      <c r="X8" t="n">
        <v>0.22</v>
      </c>
      <c r="Y8" t="n">
        <v>0.5</v>
      </c>
      <c r="Z8" t="n">
        <v>10</v>
      </c>
      <c r="AA8" t="n">
        <v>233.2565705992756</v>
      </c>
      <c r="AB8" t="n">
        <v>319.151930447404</v>
      </c>
      <c r="AC8" t="n">
        <v>288.6925181381462</v>
      </c>
      <c r="AD8" t="n">
        <v>233256.5705992756</v>
      </c>
      <c r="AE8" t="n">
        <v>319151.930447404</v>
      </c>
      <c r="AF8" t="n">
        <v>1.848030550376816e-06</v>
      </c>
      <c r="AG8" t="n">
        <v>13</v>
      </c>
      <c r="AH8" t="n">
        <v>288692.5181381461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7.115</v>
      </c>
      <c r="E9" t="n">
        <v>14.05</v>
      </c>
      <c r="F9" t="n">
        <v>11.86</v>
      </c>
      <c r="G9" t="n">
        <v>71.17</v>
      </c>
      <c r="H9" t="n">
        <v>1.31</v>
      </c>
      <c r="I9" t="n">
        <v>10</v>
      </c>
      <c r="J9" t="n">
        <v>107.5</v>
      </c>
      <c r="K9" t="n">
        <v>39.72</v>
      </c>
      <c r="L9" t="n">
        <v>8</v>
      </c>
      <c r="M9" t="n">
        <v>8</v>
      </c>
      <c r="N9" t="n">
        <v>14.78</v>
      </c>
      <c r="O9" t="n">
        <v>13491.96</v>
      </c>
      <c r="P9" t="n">
        <v>96.56999999999999</v>
      </c>
      <c r="Q9" t="n">
        <v>194.63</v>
      </c>
      <c r="R9" t="n">
        <v>27.91</v>
      </c>
      <c r="S9" t="n">
        <v>17.82</v>
      </c>
      <c r="T9" t="n">
        <v>2868.96</v>
      </c>
      <c r="U9" t="n">
        <v>0.64</v>
      </c>
      <c r="V9" t="n">
        <v>0.77</v>
      </c>
      <c r="W9" t="n">
        <v>1.15</v>
      </c>
      <c r="X9" t="n">
        <v>0.17</v>
      </c>
      <c r="Y9" t="n">
        <v>0.5</v>
      </c>
      <c r="Z9" t="n">
        <v>10</v>
      </c>
      <c r="AA9" t="n">
        <v>231.1805643637152</v>
      </c>
      <c r="AB9" t="n">
        <v>316.3114471289804</v>
      </c>
      <c r="AC9" t="n">
        <v>286.1231265609886</v>
      </c>
      <c r="AD9" t="n">
        <v>231180.5643637152</v>
      </c>
      <c r="AE9" t="n">
        <v>316311.4471289804</v>
      </c>
      <c r="AF9" t="n">
        <v>1.859004293218018e-06</v>
      </c>
      <c r="AG9" t="n">
        <v>13</v>
      </c>
      <c r="AH9" t="n">
        <v>286123.1265609886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7.1293</v>
      </c>
      <c r="E10" t="n">
        <v>14.03</v>
      </c>
      <c r="F10" t="n">
        <v>11.85</v>
      </c>
      <c r="G10" t="n">
        <v>79.02</v>
      </c>
      <c r="H10" t="n">
        <v>1.46</v>
      </c>
      <c r="I10" t="n">
        <v>9</v>
      </c>
      <c r="J10" t="n">
        <v>108.77</v>
      </c>
      <c r="K10" t="n">
        <v>39.72</v>
      </c>
      <c r="L10" t="n">
        <v>9</v>
      </c>
      <c r="M10" t="n">
        <v>7</v>
      </c>
      <c r="N10" t="n">
        <v>15.05</v>
      </c>
      <c r="O10" t="n">
        <v>13648.58</v>
      </c>
      <c r="P10" t="n">
        <v>96.17</v>
      </c>
      <c r="Q10" t="n">
        <v>194.63</v>
      </c>
      <c r="R10" t="n">
        <v>27.58</v>
      </c>
      <c r="S10" t="n">
        <v>17.82</v>
      </c>
      <c r="T10" t="n">
        <v>2706.65</v>
      </c>
      <c r="U10" t="n">
        <v>0.65</v>
      </c>
      <c r="V10" t="n">
        <v>0.77</v>
      </c>
      <c r="W10" t="n">
        <v>1.15</v>
      </c>
      <c r="X10" t="n">
        <v>0.17</v>
      </c>
      <c r="Y10" t="n">
        <v>0.5</v>
      </c>
      <c r="Z10" t="n">
        <v>10</v>
      </c>
      <c r="AA10" t="n">
        <v>230.6336001683006</v>
      </c>
      <c r="AB10" t="n">
        <v>315.5630665864573</v>
      </c>
      <c r="AC10" t="n">
        <v>285.446170407085</v>
      </c>
      <c r="AD10" t="n">
        <v>230633.6001683006</v>
      </c>
      <c r="AE10" t="n">
        <v>315563.0665864573</v>
      </c>
      <c r="AF10" t="n">
        <v>1.862740591375856e-06</v>
      </c>
      <c r="AG10" t="n">
        <v>13</v>
      </c>
      <c r="AH10" t="n">
        <v>285446.170407085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7.1599</v>
      </c>
      <c r="E11" t="n">
        <v>13.97</v>
      </c>
      <c r="F11" t="n">
        <v>11.81</v>
      </c>
      <c r="G11" t="n">
        <v>88.61</v>
      </c>
      <c r="H11" t="n">
        <v>1.6</v>
      </c>
      <c r="I11" t="n">
        <v>8</v>
      </c>
      <c r="J11" t="n">
        <v>110.04</v>
      </c>
      <c r="K11" t="n">
        <v>39.72</v>
      </c>
      <c r="L11" t="n">
        <v>10</v>
      </c>
      <c r="M11" t="n">
        <v>6</v>
      </c>
      <c r="N11" t="n">
        <v>15.32</v>
      </c>
      <c r="O11" t="n">
        <v>13805.5</v>
      </c>
      <c r="P11" t="n">
        <v>93.40000000000001</v>
      </c>
      <c r="Q11" t="n">
        <v>194.63</v>
      </c>
      <c r="R11" t="n">
        <v>26.42</v>
      </c>
      <c r="S11" t="n">
        <v>17.82</v>
      </c>
      <c r="T11" t="n">
        <v>2132.02</v>
      </c>
      <c r="U11" t="n">
        <v>0.67</v>
      </c>
      <c r="V11" t="n">
        <v>0.77</v>
      </c>
      <c r="W11" t="n">
        <v>1.15</v>
      </c>
      <c r="X11" t="n">
        <v>0.13</v>
      </c>
      <c r="Y11" t="n">
        <v>0.5</v>
      </c>
      <c r="Z11" t="n">
        <v>10</v>
      </c>
      <c r="AA11" t="n">
        <v>227.9645434060444</v>
      </c>
      <c r="AB11" t="n">
        <v>311.9111453738662</v>
      </c>
      <c r="AC11" t="n">
        <v>282.1427834295188</v>
      </c>
      <c r="AD11" t="n">
        <v>227964.5434060444</v>
      </c>
      <c r="AE11" t="n">
        <v>311911.1453738662</v>
      </c>
      <c r="AF11" t="n">
        <v>1.870735746874447e-06</v>
      </c>
      <c r="AG11" t="n">
        <v>13</v>
      </c>
      <c r="AH11" t="n">
        <v>282142.7834295188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7.1792</v>
      </c>
      <c r="E12" t="n">
        <v>13.93</v>
      </c>
      <c r="F12" t="n">
        <v>11.8</v>
      </c>
      <c r="G12" t="n">
        <v>101.12</v>
      </c>
      <c r="H12" t="n">
        <v>1.74</v>
      </c>
      <c r="I12" t="n">
        <v>7</v>
      </c>
      <c r="J12" t="n">
        <v>111.32</v>
      </c>
      <c r="K12" t="n">
        <v>39.72</v>
      </c>
      <c r="L12" t="n">
        <v>11</v>
      </c>
      <c r="M12" t="n">
        <v>5</v>
      </c>
      <c r="N12" t="n">
        <v>15.6</v>
      </c>
      <c r="O12" t="n">
        <v>13962.83</v>
      </c>
      <c r="P12" t="n">
        <v>91.58</v>
      </c>
      <c r="Q12" t="n">
        <v>194.64</v>
      </c>
      <c r="R12" t="n">
        <v>25.82</v>
      </c>
      <c r="S12" t="n">
        <v>17.82</v>
      </c>
      <c r="T12" t="n">
        <v>1840.26</v>
      </c>
      <c r="U12" t="n">
        <v>0.6899999999999999</v>
      </c>
      <c r="V12" t="n">
        <v>0.77</v>
      </c>
      <c r="W12" t="n">
        <v>1.15</v>
      </c>
      <c r="X12" t="n">
        <v>0.11</v>
      </c>
      <c r="Y12" t="n">
        <v>0.5</v>
      </c>
      <c r="Z12" t="n">
        <v>10</v>
      </c>
      <c r="AA12" t="n">
        <v>226.2793341698259</v>
      </c>
      <c r="AB12" t="n">
        <v>309.6053677506889</v>
      </c>
      <c r="AC12" t="n">
        <v>280.0570659865176</v>
      </c>
      <c r="AD12" t="n">
        <v>226279.3341698259</v>
      </c>
      <c r="AE12" t="n">
        <v>309605.3677506889</v>
      </c>
      <c r="AF12" t="n">
        <v>1.875778442989571e-06</v>
      </c>
      <c r="AG12" t="n">
        <v>13</v>
      </c>
      <c r="AH12" t="n">
        <v>280057.0659865176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7.174</v>
      </c>
      <c r="E13" t="n">
        <v>13.94</v>
      </c>
      <c r="F13" t="n">
        <v>11.81</v>
      </c>
      <c r="G13" t="n">
        <v>101.2</v>
      </c>
      <c r="H13" t="n">
        <v>1.88</v>
      </c>
      <c r="I13" t="n">
        <v>7</v>
      </c>
      <c r="J13" t="n">
        <v>112.59</v>
      </c>
      <c r="K13" t="n">
        <v>39.72</v>
      </c>
      <c r="L13" t="n">
        <v>12</v>
      </c>
      <c r="M13" t="n">
        <v>5</v>
      </c>
      <c r="N13" t="n">
        <v>15.88</v>
      </c>
      <c r="O13" t="n">
        <v>14120.58</v>
      </c>
      <c r="P13" t="n">
        <v>91.05</v>
      </c>
      <c r="Q13" t="n">
        <v>194.66</v>
      </c>
      <c r="R13" t="n">
        <v>26.22</v>
      </c>
      <c r="S13" t="n">
        <v>17.82</v>
      </c>
      <c r="T13" t="n">
        <v>2035.8</v>
      </c>
      <c r="U13" t="n">
        <v>0.68</v>
      </c>
      <c r="V13" t="n">
        <v>0.77</v>
      </c>
      <c r="W13" t="n">
        <v>1.15</v>
      </c>
      <c r="X13" t="n">
        <v>0.12</v>
      </c>
      <c r="Y13" t="n">
        <v>0.5</v>
      </c>
      <c r="Z13" t="n">
        <v>10</v>
      </c>
      <c r="AA13" t="n">
        <v>225.9785323769141</v>
      </c>
      <c r="AB13" t="n">
        <v>309.1937974671887</v>
      </c>
      <c r="AC13" t="n">
        <v>279.6847753932319</v>
      </c>
      <c r="AD13" t="n">
        <v>225978.5323769141</v>
      </c>
      <c r="AE13" t="n">
        <v>309193.7974671887</v>
      </c>
      <c r="AF13" t="n">
        <v>1.874419789113994e-06</v>
      </c>
      <c r="AG13" t="n">
        <v>13</v>
      </c>
      <c r="AH13" t="n">
        <v>279684.7753932319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7.1964</v>
      </c>
      <c r="E14" t="n">
        <v>13.9</v>
      </c>
      <c r="F14" t="n">
        <v>11.78</v>
      </c>
      <c r="G14" t="n">
        <v>117.84</v>
      </c>
      <c r="H14" t="n">
        <v>2.01</v>
      </c>
      <c r="I14" t="n">
        <v>6</v>
      </c>
      <c r="J14" t="n">
        <v>113.88</v>
      </c>
      <c r="K14" t="n">
        <v>39.72</v>
      </c>
      <c r="L14" t="n">
        <v>13</v>
      </c>
      <c r="M14" t="n">
        <v>4</v>
      </c>
      <c r="N14" t="n">
        <v>16.16</v>
      </c>
      <c r="O14" t="n">
        <v>14278.75</v>
      </c>
      <c r="P14" t="n">
        <v>88.67</v>
      </c>
      <c r="Q14" t="n">
        <v>194.63</v>
      </c>
      <c r="R14" t="n">
        <v>25.41</v>
      </c>
      <c r="S14" t="n">
        <v>17.82</v>
      </c>
      <c r="T14" t="n">
        <v>1637.22</v>
      </c>
      <c r="U14" t="n">
        <v>0.7</v>
      </c>
      <c r="V14" t="n">
        <v>0.77</v>
      </c>
      <c r="W14" t="n">
        <v>1.15</v>
      </c>
      <c r="X14" t="n">
        <v>0.1</v>
      </c>
      <c r="Y14" t="n">
        <v>0.5</v>
      </c>
      <c r="Z14" t="n">
        <v>10</v>
      </c>
      <c r="AA14" t="n">
        <v>223.7807428329924</v>
      </c>
      <c r="AB14" t="n">
        <v>306.1866848535649</v>
      </c>
      <c r="AC14" t="n">
        <v>276.9646573869424</v>
      </c>
      <c r="AD14" t="n">
        <v>223780.7428329925</v>
      </c>
      <c r="AE14" t="n">
        <v>306186.6848535649</v>
      </c>
      <c r="AF14" t="n">
        <v>1.880272451962635e-06</v>
      </c>
      <c r="AG14" t="n">
        <v>13</v>
      </c>
      <c r="AH14" t="n">
        <v>276964.6573869424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7.1996</v>
      </c>
      <c r="E15" t="n">
        <v>13.89</v>
      </c>
      <c r="F15" t="n">
        <v>11.78</v>
      </c>
      <c r="G15" t="n">
        <v>117.78</v>
      </c>
      <c r="H15" t="n">
        <v>2.14</v>
      </c>
      <c r="I15" t="n">
        <v>6</v>
      </c>
      <c r="J15" t="n">
        <v>115.16</v>
      </c>
      <c r="K15" t="n">
        <v>39.72</v>
      </c>
      <c r="L15" t="n">
        <v>14</v>
      </c>
      <c r="M15" t="n">
        <v>2</v>
      </c>
      <c r="N15" t="n">
        <v>16.45</v>
      </c>
      <c r="O15" t="n">
        <v>14437.35</v>
      </c>
      <c r="P15" t="n">
        <v>88.94</v>
      </c>
      <c r="Q15" t="n">
        <v>194.63</v>
      </c>
      <c r="R15" t="n">
        <v>25.23</v>
      </c>
      <c r="S15" t="n">
        <v>17.82</v>
      </c>
      <c r="T15" t="n">
        <v>1548.27</v>
      </c>
      <c r="U15" t="n">
        <v>0.71</v>
      </c>
      <c r="V15" t="n">
        <v>0.77</v>
      </c>
      <c r="W15" t="n">
        <v>1.15</v>
      </c>
      <c r="X15" t="n">
        <v>0.09</v>
      </c>
      <c r="Y15" t="n">
        <v>0.5</v>
      </c>
      <c r="Z15" t="n">
        <v>10</v>
      </c>
      <c r="AA15" t="n">
        <v>223.9406943883808</v>
      </c>
      <c r="AB15" t="n">
        <v>306.4055376282118</v>
      </c>
      <c r="AC15" t="n">
        <v>277.1626231599389</v>
      </c>
      <c r="AD15" t="n">
        <v>223940.6943883809</v>
      </c>
      <c r="AE15" t="n">
        <v>306405.5376282118</v>
      </c>
      <c r="AF15" t="n">
        <v>1.881108546655298e-06</v>
      </c>
      <c r="AG15" t="n">
        <v>13</v>
      </c>
      <c r="AH15" t="n">
        <v>277162.6231599389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7.1987</v>
      </c>
      <c r="E16" t="n">
        <v>13.89</v>
      </c>
      <c r="F16" t="n">
        <v>11.78</v>
      </c>
      <c r="G16" t="n">
        <v>117.8</v>
      </c>
      <c r="H16" t="n">
        <v>2.27</v>
      </c>
      <c r="I16" t="n">
        <v>6</v>
      </c>
      <c r="J16" t="n">
        <v>116.45</v>
      </c>
      <c r="K16" t="n">
        <v>39.72</v>
      </c>
      <c r="L16" t="n">
        <v>15</v>
      </c>
      <c r="M16" t="n">
        <v>1</v>
      </c>
      <c r="N16" t="n">
        <v>16.74</v>
      </c>
      <c r="O16" t="n">
        <v>14596.38</v>
      </c>
      <c r="P16" t="n">
        <v>88.93000000000001</v>
      </c>
      <c r="Q16" t="n">
        <v>194.63</v>
      </c>
      <c r="R16" t="n">
        <v>25.19</v>
      </c>
      <c r="S16" t="n">
        <v>17.82</v>
      </c>
      <c r="T16" t="n">
        <v>1527.23</v>
      </c>
      <c r="U16" t="n">
        <v>0.71</v>
      </c>
      <c r="V16" t="n">
        <v>0.77</v>
      </c>
      <c r="W16" t="n">
        <v>1.15</v>
      </c>
      <c r="X16" t="n">
        <v>0.09</v>
      </c>
      <c r="Y16" t="n">
        <v>0.5</v>
      </c>
      <c r="Z16" t="n">
        <v>10</v>
      </c>
      <c r="AA16" t="n">
        <v>223.945568767685</v>
      </c>
      <c r="AB16" t="n">
        <v>306.4122069690182</v>
      </c>
      <c r="AC16" t="n">
        <v>277.1686559882192</v>
      </c>
      <c r="AD16" t="n">
        <v>223945.568767685</v>
      </c>
      <c r="AE16" t="n">
        <v>306412.2069690182</v>
      </c>
      <c r="AF16" t="n">
        <v>1.880873395022986e-06</v>
      </c>
      <c r="AG16" t="n">
        <v>13</v>
      </c>
      <c r="AH16" t="n">
        <v>277168.6559882192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7.1974</v>
      </c>
      <c r="E17" t="n">
        <v>13.89</v>
      </c>
      <c r="F17" t="n">
        <v>11.78</v>
      </c>
      <c r="G17" t="n">
        <v>117.83</v>
      </c>
      <c r="H17" t="n">
        <v>2.4</v>
      </c>
      <c r="I17" t="n">
        <v>6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89.64</v>
      </c>
      <c r="Q17" t="n">
        <v>194.63</v>
      </c>
      <c r="R17" t="n">
        <v>25.22</v>
      </c>
      <c r="S17" t="n">
        <v>17.82</v>
      </c>
      <c r="T17" t="n">
        <v>1542.68</v>
      </c>
      <c r="U17" t="n">
        <v>0.71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224.5003645799486</v>
      </c>
      <c r="AB17" t="n">
        <v>307.1713030752206</v>
      </c>
      <c r="AC17" t="n">
        <v>277.855305027444</v>
      </c>
      <c r="AD17" t="n">
        <v>224500.3645799486</v>
      </c>
      <c r="AE17" t="n">
        <v>307171.3030752206</v>
      </c>
      <c r="AF17" t="n">
        <v>1.880533731554092e-06</v>
      </c>
      <c r="AG17" t="n">
        <v>13</v>
      </c>
      <c r="AH17" t="n">
        <v>277855.305027444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5.3647</v>
      </c>
      <c r="E2" t="n">
        <v>18.64</v>
      </c>
      <c r="F2" t="n">
        <v>13.82</v>
      </c>
      <c r="G2" t="n">
        <v>7.9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144.32</v>
      </c>
      <c r="Q2" t="n">
        <v>194.65</v>
      </c>
      <c r="R2" t="n">
        <v>88.76000000000001</v>
      </c>
      <c r="S2" t="n">
        <v>17.82</v>
      </c>
      <c r="T2" t="n">
        <v>32819.59</v>
      </c>
      <c r="U2" t="n">
        <v>0.2</v>
      </c>
      <c r="V2" t="n">
        <v>0.66</v>
      </c>
      <c r="W2" t="n">
        <v>1.31</v>
      </c>
      <c r="X2" t="n">
        <v>2.14</v>
      </c>
      <c r="Y2" t="n">
        <v>0.5</v>
      </c>
      <c r="Z2" t="n">
        <v>10</v>
      </c>
      <c r="AA2" t="n">
        <v>371.4251847324792</v>
      </c>
      <c r="AB2" t="n">
        <v>508.2003238736549</v>
      </c>
      <c r="AC2" t="n">
        <v>459.6983982267868</v>
      </c>
      <c r="AD2" t="n">
        <v>371425.1847324792</v>
      </c>
      <c r="AE2" t="n">
        <v>508200.3238736549</v>
      </c>
      <c r="AF2" t="n">
        <v>1.349523775550433e-06</v>
      </c>
      <c r="AG2" t="n">
        <v>17</v>
      </c>
      <c r="AH2" t="n">
        <v>459698.3982267868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6.2527</v>
      </c>
      <c r="E3" t="n">
        <v>15.99</v>
      </c>
      <c r="F3" t="n">
        <v>12.63</v>
      </c>
      <c r="G3" t="n">
        <v>15.79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130.87</v>
      </c>
      <c r="Q3" t="n">
        <v>194.65</v>
      </c>
      <c r="R3" t="n">
        <v>51.85</v>
      </c>
      <c r="S3" t="n">
        <v>17.82</v>
      </c>
      <c r="T3" t="n">
        <v>14650.35</v>
      </c>
      <c r="U3" t="n">
        <v>0.34</v>
      </c>
      <c r="V3" t="n">
        <v>0.72</v>
      </c>
      <c r="W3" t="n">
        <v>1.21</v>
      </c>
      <c r="X3" t="n">
        <v>0.95</v>
      </c>
      <c r="Y3" t="n">
        <v>0.5</v>
      </c>
      <c r="Z3" t="n">
        <v>10</v>
      </c>
      <c r="AA3" t="n">
        <v>297.228649096975</v>
      </c>
      <c r="AB3" t="n">
        <v>406.6813504970252</v>
      </c>
      <c r="AC3" t="n">
        <v>367.8682531864487</v>
      </c>
      <c r="AD3" t="n">
        <v>297228.649096975</v>
      </c>
      <c r="AE3" t="n">
        <v>406681.3504970252</v>
      </c>
      <c r="AF3" t="n">
        <v>1.572905719123939e-06</v>
      </c>
      <c r="AG3" t="n">
        <v>14</v>
      </c>
      <c r="AH3" t="n">
        <v>367868.2531864487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6.5582</v>
      </c>
      <c r="E4" t="n">
        <v>15.25</v>
      </c>
      <c r="F4" t="n">
        <v>12.3</v>
      </c>
      <c r="G4" t="n">
        <v>23.06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126.48</v>
      </c>
      <c r="Q4" t="n">
        <v>194.66</v>
      </c>
      <c r="R4" t="n">
        <v>41.47</v>
      </c>
      <c r="S4" t="n">
        <v>17.82</v>
      </c>
      <c r="T4" t="n">
        <v>9537.43</v>
      </c>
      <c r="U4" t="n">
        <v>0.43</v>
      </c>
      <c r="V4" t="n">
        <v>0.74</v>
      </c>
      <c r="W4" t="n">
        <v>1.19</v>
      </c>
      <c r="X4" t="n">
        <v>0.61</v>
      </c>
      <c r="Y4" t="n">
        <v>0.5</v>
      </c>
      <c r="Z4" t="n">
        <v>10</v>
      </c>
      <c r="AA4" t="n">
        <v>285.0856261262761</v>
      </c>
      <c r="AB4" t="n">
        <v>390.0667307561502</v>
      </c>
      <c r="AC4" t="n">
        <v>352.8393094348774</v>
      </c>
      <c r="AD4" t="n">
        <v>285085.6261262761</v>
      </c>
      <c r="AE4" t="n">
        <v>390066.7307561502</v>
      </c>
      <c r="AF4" t="n">
        <v>1.649756151288022e-06</v>
      </c>
      <c r="AG4" t="n">
        <v>14</v>
      </c>
      <c r="AH4" t="n">
        <v>352839.3094348774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6.7092</v>
      </c>
      <c r="E5" t="n">
        <v>14.9</v>
      </c>
      <c r="F5" t="n">
        <v>12.16</v>
      </c>
      <c r="G5" t="n">
        <v>30.4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22</v>
      </c>
      <c r="N5" t="n">
        <v>19.59</v>
      </c>
      <c r="O5" t="n">
        <v>16093.6</v>
      </c>
      <c r="P5" t="n">
        <v>124.17</v>
      </c>
      <c r="Q5" t="n">
        <v>194.63</v>
      </c>
      <c r="R5" t="n">
        <v>37.08</v>
      </c>
      <c r="S5" t="n">
        <v>17.82</v>
      </c>
      <c r="T5" t="n">
        <v>7380.6</v>
      </c>
      <c r="U5" t="n">
        <v>0.48</v>
      </c>
      <c r="V5" t="n">
        <v>0.75</v>
      </c>
      <c r="W5" t="n">
        <v>1.18</v>
      </c>
      <c r="X5" t="n">
        <v>0.47</v>
      </c>
      <c r="Y5" t="n">
        <v>0.5</v>
      </c>
      <c r="Z5" t="n">
        <v>10</v>
      </c>
      <c r="AA5" t="n">
        <v>269.6556408220911</v>
      </c>
      <c r="AB5" t="n">
        <v>368.9547441400557</v>
      </c>
      <c r="AC5" t="n">
        <v>333.7422211905637</v>
      </c>
      <c r="AD5" t="n">
        <v>269655.6408220911</v>
      </c>
      <c r="AE5" t="n">
        <v>368954.7441400557</v>
      </c>
      <c r="AF5" t="n">
        <v>1.687741143945229e-06</v>
      </c>
      <c r="AG5" t="n">
        <v>13</v>
      </c>
      <c r="AH5" t="n">
        <v>333742.2211905638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6.8191</v>
      </c>
      <c r="E6" t="n">
        <v>14.66</v>
      </c>
      <c r="F6" t="n">
        <v>12.05</v>
      </c>
      <c r="G6" t="n">
        <v>38.04</v>
      </c>
      <c r="H6" t="n">
        <v>0.68</v>
      </c>
      <c r="I6" t="n">
        <v>19</v>
      </c>
      <c r="J6" t="n">
        <v>129.92</v>
      </c>
      <c r="K6" t="n">
        <v>45</v>
      </c>
      <c r="L6" t="n">
        <v>5</v>
      </c>
      <c r="M6" t="n">
        <v>17</v>
      </c>
      <c r="N6" t="n">
        <v>19.92</v>
      </c>
      <c r="O6" t="n">
        <v>16257.24</v>
      </c>
      <c r="P6" t="n">
        <v>122.12</v>
      </c>
      <c r="Q6" t="n">
        <v>194.63</v>
      </c>
      <c r="R6" t="n">
        <v>33.61</v>
      </c>
      <c r="S6" t="n">
        <v>17.82</v>
      </c>
      <c r="T6" t="n">
        <v>5673.5</v>
      </c>
      <c r="U6" t="n">
        <v>0.53</v>
      </c>
      <c r="V6" t="n">
        <v>0.75</v>
      </c>
      <c r="W6" t="n">
        <v>1.17</v>
      </c>
      <c r="X6" t="n">
        <v>0.36</v>
      </c>
      <c r="Y6" t="n">
        <v>0.5</v>
      </c>
      <c r="Z6" t="n">
        <v>10</v>
      </c>
      <c r="AA6" t="n">
        <v>265.3935056976894</v>
      </c>
      <c r="AB6" t="n">
        <v>363.1231028307183</v>
      </c>
      <c r="AC6" t="n">
        <v>328.4671435430295</v>
      </c>
      <c r="AD6" t="n">
        <v>265393.5056976894</v>
      </c>
      <c r="AE6" t="n">
        <v>363123.1028307183</v>
      </c>
      <c r="AF6" t="n">
        <v>1.715387175024878e-06</v>
      </c>
      <c r="AG6" t="n">
        <v>13</v>
      </c>
      <c r="AH6" t="n">
        <v>328467.1435430294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6.8784</v>
      </c>
      <c r="E7" t="n">
        <v>14.54</v>
      </c>
      <c r="F7" t="n">
        <v>12</v>
      </c>
      <c r="G7" t="n">
        <v>44.99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14</v>
      </c>
      <c r="N7" t="n">
        <v>20.25</v>
      </c>
      <c r="O7" t="n">
        <v>16421.36</v>
      </c>
      <c r="P7" t="n">
        <v>120.74</v>
      </c>
      <c r="Q7" t="n">
        <v>194.63</v>
      </c>
      <c r="R7" t="n">
        <v>32.1</v>
      </c>
      <c r="S7" t="n">
        <v>17.82</v>
      </c>
      <c r="T7" t="n">
        <v>4935.27</v>
      </c>
      <c r="U7" t="n">
        <v>0.5600000000000001</v>
      </c>
      <c r="V7" t="n">
        <v>0.76</v>
      </c>
      <c r="W7" t="n">
        <v>1.16</v>
      </c>
      <c r="X7" t="n">
        <v>0.31</v>
      </c>
      <c r="Y7" t="n">
        <v>0.5</v>
      </c>
      <c r="Z7" t="n">
        <v>10</v>
      </c>
      <c r="AA7" t="n">
        <v>262.9637216557632</v>
      </c>
      <c r="AB7" t="n">
        <v>359.7985651100484</v>
      </c>
      <c r="AC7" t="n">
        <v>325.4598950364023</v>
      </c>
      <c r="AD7" t="n">
        <v>262963.7216557632</v>
      </c>
      <c r="AE7" t="n">
        <v>359798.5651100484</v>
      </c>
      <c r="AF7" t="n">
        <v>1.730304460220721e-06</v>
      </c>
      <c r="AG7" t="n">
        <v>13</v>
      </c>
      <c r="AH7" t="n">
        <v>325459.8950364023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6.9271</v>
      </c>
      <c r="E8" t="n">
        <v>14.44</v>
      </c>
      <c r="F8" t="n">
        <v>11.95</v>
      </c>
      <c r="G8" t="n">
        <v>51.2</v>
      </c>
      <c r="H8" t="n">
        <v>0.93</v>
      </c>
      <c r="I8" t="n">
        <v>14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119.31</v>
      </c>
      <c r="Q8" t="n">
        <v>194.63</v>
      </c>
      <c r="R8" t="n">
        <v>30.52</v>
      </c>
      <c r="S8" t="n">
        <v>17.82</v>
      </c>
      <c r="T8" t="n">
        <v>4153.04</v>
      </c>
      <c r="U8" t="n">
        <v>0.58</v>
      </c>
      <c r="V8" t="n">
        <v>0.76</v>
      </c>
      <c r="W8" t="n">
        <v>1.16</v>
      </c>
      <c r="X8" t="n">
        <v>0.26</v>
      </c>
      <c r="Y8" t="n">
        <v>0.5</v>
      </c>
      <c r="Z8" t="n">
        <v>10</v>
      </c>
      <c r="AA8" t="n">
        <v>260.7377664403578</v>
      </c>
      <c r="AB8" t="n">
        <v>356.7529149821174</v>
      </c>
      <c r="AC8" t="n">
        <v>322.7049174820842</v>
      </c>
      <c r="AD8" t="n">
        <v>260737.7664403578</v>
      </c>
      <c r="AE8" t="n">
        <v>356752.9149821174</v>
      </c>
      <c r="AF8" t="n">
        <v>1.742555249243277e-06</v>
      </c>
      <c r="AG8" t="n">
        <v>13</v>
      </c>
      <c r="AH8" t="n">
        <v>322704.9174820842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6.9715</v>
      </c>
      <c r="E9" t="n">
        <v>14.34</v>
      </c>
      <c r="F9" t="n">
        <v>11.91</v>
      </c>
      <c r="G9" t="n">
        <v>59.53</v>
      </c>
      <c r="H9" t="n">
        <v>1.06</v>
      </c>
      <c r="I9" t="n">
        <v>12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118.22</v>
      </c>
      <c r="Q9" t="n">
        <v>194.64</v>
      </c>
      <c r="R9" t="n">
        <v>29.12</v>
      </c>
      <c r="S9" t="n">
        <v>17.82</v>
      </c>
      <c r="T9" t="n">
        <v>3461.63</v>
      </c>
      <c r="U9" t="n">
        <v>0.61</v>
      </c>
      <c r="V9" t="n">
        <v>0.76</v>
      </c>
      <c r="W9" t="n">
        <v>1.16</v>
      </c>
      <c r="X9" t="n">
        <v>0.22</v>
      </c>
      <c r="Y9" t="n">
        <v>0.5</v>
      </c>
      <c r="Z9" t="n">
        <v>10</v>
      </c>
      <c r="AA9" t="n">
        <v>258.920019693336</v>
      </c>
      <c r="AB9" t="n">
        <v>354.2657936895153</v>
      </c>
      <c r="AC9" t="n">
        <v>320.4551635549514</v>
      </c>
      <c r="AD9" t="n">
        <v>258920.019693336</v>
      </c>
      <c r="AE9" t="n">
        <v>354265.7936895153</v>
      </c>
      <c r="AF9" t="n">
        <v>1.753724346421952e-06</v>
      </c>
      <c r="AG9" t="n">
        <v>13</v>
      </c>
      <c r="AH9" t="n">
        <v>320455.1635549514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6.9919</v>
      </c>
      <c r="E10" t="n">
        <v>14.3</v>
      </c>
      <c r="F10" t="n">
        <v>11.89</v>
      </c>
      <c r="G10" t="n">
        <v>64.84999999999999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116.85</v>
      </c>
      <c r="Q10" t="n">
        <v>194.64</v>
      </c>
      <c r="R10" t="n">
        <v>28.72</v>
      </c>
      <c r="S10" t="n">
        <v>17.82</v>
      </c>
      <c r="T10" t="n">
        <v>3267.93</v>
      </c>
      <c r="U10" t="n">
        <v>0.62</v>
      </c>
      <c r="V10" t="n">
        <v>0.76</v>
      </c>
      <c r="W10" t="n">
        <v>1.15</v>
      </c>
      <c r="X10" t="n">
        <v>0.2</v>
      </c>
      <c r="Y10" t="n">
        <v>0.5</v>
      </c>
      <c r="Z10" t="n">
        <v>10</v>
      </c>
      <c r="AA10" t="n">
        <v>257.4109387007376</v>
      </c>
      <c r="AB10" t="n">
        <v>352.201002499321</v>
      </c>
      <c r="AC10" t="n">
        <v>318.5874331381027</v>
      </c>
      <c r="AD10" t="n">
        <v>257410.9387007376</v>
      </c>
      <c r="AE10" t="n">
        <v>352201.002499321</v>
      </c>
      <c r="AF10" t="n">
        <v>1.758856093774317e-06</v>
      </c>
      <c r="AG10" t="n">
        <v>13</v>
      </c>
      <c r="AH10" t="n">
        <v>318587.4331381026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7.0193</v>
      </c>
      <c r="E11" t="n">
        <v>14.25</v>
      </c>
      <c r="F11" t="n">
        <v>11.86</v>
      </c>
      <c r="G11" t="n">
        <v>71.15000000000001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115.85</v>
      </c>
      <c r="Q11" t="n">
        <v>194.63</v>
      </c>
      <c r="R11" t="n">
        <v>27.64</v>
      </c>
      <c r="S11" t="n">
        <v>17.82</v>
      </c>
      <c r="T11" t="n">
        <v>2732.63</v>
      </c>
      <c r="U11" t="n">
        <v>0.64</v>
      </c>
      <c r="V11" t="n">
        <v>0.77</v>
      </c>
      <c r="W11" t="n">
        <v>1.15</v>
      </c>
      <c r="X11" t="n">
        <v>0.17</v>
      </c>
      <c r="Y11" t="n">
        <v>0.5</v>
      </c>
      <c r="Z11" t="n">
        <v>10</v>
      </c>
      <c r="AA11" t="n">
        <v>256.0392676875239</v>
      </c>
      <c r="AB11" t="n">
        <v>350.3242217051887</v>
      </c>
      <c r="AC11" t="n">
        <v>316.8897696688833</v>
      </c>
      <c r="AD11" t="n">
        <v>256039.2676875239</v>
      </c>
      <c r="AE11" t="n">
        <v>350324.2217051887</v>
      </c>
      <c r="AF11" t="n">
        <v>1.765748734826022e-06</v>
      </c>
      <c r="AG11" t="n">
        <v>13</v>
      </c>
      <c r="AH11" t="n">
        <v>316889.7696688833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7.0358</v>
      </c>
      <c r="E12" t="n">
        <v>14.21</v>
      </c>
      <c r="F12" t="n">
        <v>11.85</v>
      </c>
      <c r="G12" t="n">
        <v>79.01000000000001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115.1</v>
      </c>
      <c r="Q12" t="n">
        <v>194.63</v>
      </c>
      <c r="R12" t="n">
        <v>27.52</v>
      </c>
      <c r="S12" t="n">
        <v>17.82</v>
      </c>
      <c r="T12" t="n">
        <v>2677.8</v>
      </c>
      <c r="U12" t="n">
        <v>0.65</v>
      </c>
      <c r="V12" t="n">
        <v>0.77</v>
      </c>
      <c r="W12" t="n">
        <v>1.15</v>
      </c>
      <c r="X12" t="n">
        <v>0.16</v>
      </c>
      <c r="Y12" t="n">
        <v>0.5</v>
      </c>
      <c r="Z12" t="n">
        <v>10</v>
      </c>
      <c r="AA12" t="n">
        <v>255.1294466729645</v>
      </c>
      <c r="AB12" t="n">
        <v>349.0793644545989</v>
      </c>
      <c r="AC12" t="n">
        <v>315.7637198471212</v>
      </c>
      <c r="AD12" t="n">
        <v>255129.4466729645</v>
      </c>
      <c r="AE12" t="n">
        <v>349079.3644545989</v>
      </c>
      <c r="AF12" t="n">
        <v>1.769899412831611e-06</v>
      </c>
      <c r="AG12" t="n">
        <v>13</v>
      </c>
      <c r="AH12" t="n">
        <v>315763.7198471212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7.067</v>
      </c>
      <c r="E13" t="n">
        <v>14.15</v>
      </c>
      <c r="F13" t="n">
        <v>11.81</v>
      </c>
      <c r="G13" t="n">
        <v>88.59999999999999</v>
      </c>
      <c r="H13" t="n">
        <v>1.52</v>
      </c>
      <c r="I13" t="n">
        <v>8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113.22</v>
      </c>
      <c r="Q13" t="n">
        <v>194.63</v>
      </c>
      <c r="R13" t="n">
        <v>26.38</v>
      </c>
      <c r="S13" t="n">
        <v>17.82</v>
      </c>
      <c r="T13" t="n">
        <v>2112.59</v>
      </c>
      <c r="U13" t="n">
        <v>0.68</v>
      </c>
      <c r="V13" t="n">
        <v>0.77</v>
      </c>
      <c r="W13" t="n">
        <v>1.15</v>
      </c>
      <c r="X13" t="n">
        <v>0.13</v>
      </c>
      <c r="Y13" t="n">
        <v>0.5</v>
      </c>
      <c r="Z13" t="n">
        <v>10</v>
      </c>
      <c r="AA13" t="n">
        <v>252.9990309909164</v>
      </c>
      <c r="AB13" t="n">
        <v>346.1644357311155</v>
      </c>
      <c r="AC13" t="n">
        <v>313.126987829878</v>
      </c>
      <c r="AD13" t="n">
        <v>252999.0309909164</v>
      </c>
      <c r="AE13" t="n">
        <v>346164.4357311155</v>
      </c>
      <c r="AF13" t="n">
        <v>1.777747967605815e-06</v>
      </c>
      <c r="AG13" t="n">
        <v>13</v>
      </c>
      <c r="AH13" t="n">
        <v>313126.987829878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7.0594</v>
      </c>
      <c r="E14" t="n">
        <v>14.17</v>
      </c>
      <c r="F14" t="n">
        <v>11.83</v>
      </c>
      <c r="G14" t="n">
        <v>88.72</v>
      </c>
      <c r="H14" t="n">
        <v>1.63</v>
      </c>
      <c r="I14" t="n">
        <v>8</v>
      </c>
      <c r="J14" t="n">
        <v>140.67</v>
      </c>
      <c r="K14" t="n">
        <v>45</v>
      </c>
      <c r="L14" t="n">
        <v>13</v>
      </c>
      <c r="M14" t="n">
        <v>6</v>
      </c>
      <c r="N14" t="n">
        <v>22.68</v>
      </c>
      <c r="O14" t="n">
        <v>17583.88</v>
      </c>
      <c r="P14" t="n">
        <v>112.16</v>
      </c>
      <c r="Q14" t="n">
        <v>194.63</v>
      </c>
      <c r="R14" t="n">
        <v>26.74</v>
      </c>
      <c r="S14" t="n">
        <v>17.82</v>
      </c>
      <c r="T14" t="n">
        <v>2292.44</v>
      </c>
      <c r="U14" t="n">
        <v>0.67</v>
      </c>
      <c r="V14" t="n">
        <v>0.77</v>
      </c>
      <c r="W14" t="n">
        <v>1.15</v>
      </c>
      <c r="X14" t="n">
        <v>0.14</v>
      </c>
      <c r="Y14" t="n">
        <v>0.5</v>
      </c>
      <c r="Z14" t="n">
        <v>10</v>
      </c>
      <c r="AA14" t="n">
        <v>252.3782227082126</v>
      </c>
      <c r="AB14" t="n">
        <v>345.3150184505921</v>
      </c>
      <c r="AC14" t="n">
        <v>312.3586377424429</v>
      </c>
      <c r="AD14" t="n">
        <v>252378.2227082126</v>
      </c>
      <c r="AE14" t="n">
        <v>345315.0184505921</v>
      </c>
      <c r="AF14" t="n">
        <v>1.775836140160816e-06</v>
      </c>
      <c r="AG14" t="n">
        <v>13</v>
      </c>
      <c r="AH14" t="n">
        <v>312358.6377424429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7.0884</v>
      </c>
      <c r="E15" t="n">
        <v>14.11</v>
      </c>
      <c r="F15" t="n">
        <v>11.8</v>
      </c>
      <c r="G15" t="n">
        <v>101.11</v>
      </c>
      <c r="H15" t="n">
        <v>1.74</v>
      </c>
      <c r="I15" t="n">
        <v>7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112.05</v>
      </c>
      <c r="Q15" t="n">
        <v>194.63</v>
      </c>
      <c r="R15" t="n">
        <v>25.85</v>
      </c>
      <c r="S15" t="n">
        <v>17.82</v>
      </c>
      <c r="T15" t="n">
        <v>1853.65</v>
      </c>
      <c r="U15" t="n">
        <v>0.6899999999999999</v>
      </c>
      <c r="V15" t="n">
        <v>0.77</v>
      </c>
      <c r="W15" t="n">
        <v>1.15</v>
      </c>
      <c r="X15" t="n">
        <v>0.11</v>
      </c>
      <c r="Y15" t="n">
        <v>0.5</v>
      </c>
      <c r="Z15" t="n">
        <v>10</v>
      </c>
      <c r="AA15" t="n">
        <v>251.6947710486016</v>
      </c>
      <c r="AB15" t="n">
        <v>344.3798897381537</v>
      </c>
      <c r="AC15" t="n">
        <v>311.5127564018578</v>
      </c>
      <c r="AD15" t="n">
        <v>251694.7710486016</v>
      </c>
      <c r="AE15" t="n">
        <v>344379.8897381537</v>
      </c>
      <c r="AF15" t="n">
        <v>1.783131271200942e-06</v>
      </c>
      <c r="AG15" t="n">
        <v>13</v>
      </c>
      <c r="AH15" t="n">
        <v>311512.7564018578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7.0796</v>
      </c>
      <c r="E16" t="n">
        <v>14.12</v>
      </c>
      <c r="F16" t="n">
        <v>11.81</v>
      </c>
      <c r="G16" t="n">
        <v>101.26</v>
      </c>
      <c r="H16" t="n">
        <v>1.85</v>
      </c>
      <c r="I16" t="n">
        <v>7</v>
      </c>
      <c r="J16" t="n">
        <v>143.4</v>
      </c>
      <c r="K16" t="n">
        <v>45</v>
      </c>
      <c r="L16" t="n">
        <v>15</v>
      </c>
      <c r="M16" t="n">
        <v>5</v>
      </c>
      <c r="N16" t="n">
        <v>23.41</v>
      </c>
      <c r="O16" t="n">
        <v>17920.49</v>
      </c>
      <c r="P16" t="n">
        <v>110.69</v>
      </c>
      <c r="Q16" t="n">
        <v>194.63</v>
      </c>
      <c r="R16" t="n">
        <v>26.31</v>
      </c>
      <c r="S16" t="n">
        <v>17.82</v>
      </c>
      <c r="T16" t="n">
        <v>2081.55</v>
      </c>
      <c r="U16" t="n">
        <v>0.68</v>
      </c>
      <c r="V16" t="n">
        <v>0.77</v>
      </c>
      <c r="W16" t="n">
        <v>1.15</v>
      </c>
      <c r="X16" t="n">
        <v>0.13</v>
      </c>
      <c r="Y16" t="n">
        <v>0.5</v>
      </c>
      <c r="Z16" t="n">
        <v>10</v>
      </c>
      <c r="AA16" t="n">
        <v>250.8333076568877</v>
      </c>
      <c r="AB16" t="n">
        <v>343.2011975205287</v>
      </c>
      <c r="AC16" t="n">
        <v>310.4465569151777</v>
      </c>
      <c r="AD16" t="n">
        <v>250833.3076568877</v>
      </c>
      <c r="AE16" t="n">
        <v>343201.1975205287</v>
      </c>
      <c r="AF16" t="n">
        <v>1.780917576264628e-06</v>
      </c>
      <c r="AG16" t="n">
        <v>13</v>
      </c>
      <c r="AH16" t="n">
        <v>310446.5569151777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7.1076</v>
      </c>
      <c r="E17" t="n">
        <v>14.07</v>
      </c>
      <c r="F17" t="n">
        <v>11.78</v>
      </c>
      <c r="G17" t="n">
        <v>117.84</v>
      </c>
      <c r="H17" t="n">
        <v>1.96</v>
      </c>
      <c r="I17" t="n">
        <v>6</v>
      </c>
      <c r="J17" t="n">
        <v>144.77</v>
      </c>
      <c r="K17" t="n">
        <v>45</v>
      </c>
      <c r="L17" t="n">
        <v>16</v>
      </c>
      <c r="M17" t="n">
        <v>4</v>
      </c>
      <c r="N17" t="n">
        <v>23.78</v>
      </c>
      <c r="O17" t="n">
        <v>18089.56</v>
      </c>
      <c r="P17" t="n">
        <v>109.03</v>
      </c>
      <c r="Q17" t="n">
        <v>194.63</v>
      </c>
      <c r="R17" t="n">
        <v>25.43</v>
      </c>
      <c r="S17" t="n">
        <v>17.82</v>
      </c>
      <c r="T17" t="n">
        <v>1647.25</v>
      </c>
      <c r="U17" t="n">
        <v>0.7</v>
      </c>
      <c r="V17" t="n">
        <v>0.77</v>
      </c>
      <c r="W17" t="n">
        <v>1.15</v>
      </c>
      <c r="X17" t="n">
        <v>0.1</v>
      </c>
      <c r="Y17" t="n">
        <v>0.5</v>
      </c>
      <c r="Z17" t="n">
        <v>10</v>
      </c>
      <c r="AA17" t="n">
        <v>248.9884054484758</v>
      </c>
      <c r="AB17" t="n">
        <v>340.6769209276397</v>
      </c>
      <c r="AC17" t="n">
        <v>308.1631937374689</v>
      </c>
      <c r="AD17" t="n">
        <v>248988.4054484759</v>
      </c>
      <c r="AE17" t="n">
        <v>340676.9209276397</v>
      </c>
      <c r="AF17" t="n">
        <v>1.787961151061991e-06</v>
      </c>
      <c r="AG17" t="n">
        <v>13</v>
      </c>
      <c r="AH17" t="n">
        <v>308163.1937374689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7.1117</v>
      </c>
      <c r="E18" t="n">
        <v>14.06</v>
      </c>
      <c r="F18" t="n">
        <v>11.78</v>
      </c>
      <c r="G18" t="n">
        <v>117.76</v>
      </c>
      <c r="H18" t="n">
        <v>2.06</v>
      </c>
      <c r="I18" t="n">
        <v>6</v>
      </c>
      <c r="J18" t="n">
        <v>146.15</v>
      </c>
      <c r="K18" t="n">
        <v>45</v>
      </c>
      <c r="L18" t="n">
        <v>17</v>
      </c>
      <c r="M18" t="n">
        <v>4</v>
      </c>
      <c r="N18" t="n">
        <v>24.15</v>
      </c>
      <c r="O18" t="n">
        <v>18259.16</v>
      </c>
      <c r="P18" t="n">
        <v>108.74</v>
      </c>
      <c r="Q18" t="n">
        <v>194.64</v>
      </c>
      <c r="R18" t="n">
        <v>25.11</v>
      </c>
      <c r="S18" t="n">
        <v>17.82</v>
      </c>
      <c r="T18" t="n">
        <v>1490.31</v>
      </c>
      <c r="U18" t="n">
        <v>0.71</v>
      </c>
      <c r="V18" t="n">
        <v>0.77</v>
      </c>
      <c r="W18" t="n">
        <v>1.15</v>
      </c>
      <c r="X18" t="n">
        <v>0.09</v>
      </c>
      <c r="Y18" t="n">
        <v>0.5</v>
      </c>
      <c r="Z18" t="n">
        <v>10</v>
      </c>
      <c r="AA18" t="n">
        <v>248.6972313846874</v>
      </c>
      <c r="AB18" t="n">
        <v>340.2785237278715</v>
      </c>
      <c r="AC18" t="n">
        <v>307.8028190072924</v>
      </c>
      <c r="AD18" t="n">
        <v>248697.2313846874</v>
      </c>
      <c r="AE18" t="n">
        <v>340278.5237278715</v>
      </c>
      <c r="AF18" t="n">
        <v>1.788992531657319e-06</v>
      </c>
      <c r="AG18" t="n">
        <v>13</v>
      </c>
      <c r="AH18" t="n">
        <v>307802.8190072924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7.1083</v>
      </c>
      <c r="E19" t="n">
        <v>14.07</v>
      </c>
      <c r="F19" t="n">
        <v>11.78</v>
      </c>
      <c r="G19" t="n">
        <v>117.83</v>
      </c>
      <c r="H19" t="n">
        <v>2.16</v>
      </c>
      <c r="I19" t="n">
        <v>6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107.36</v>
      </c>
      <c r="Q19" t="n">
        <v>194.64</v>
      </c>
      <c r="R19" t="n">
        <v>25.42</v>
      </c>
      <c r="S19" t="n">
        <v>17.82</v>
      </c>
      <c r="T19" t="n">
        <v>1641.71</v>
      </c>
      <c r="U19" t="n">
        <v>0.7</v>
      </c>
      <c r="V19" t="n">
        <v>0.77</v>
      </c>
      <c r="W19" t="n">
        <v>1.14</v>
      </c>
      <c r="X19" t="n">
        <v>0.1</v>
      </c>
      <c r="Y19" t="n">
        <v>0.5</v>
      </c>
      <c r="Z19" t="n">
        <v>10</v>
      </c>
      <c r="AA19" t="n">
        <v>247.6980591054518</v>
      </c>
      <c r="AB19" t="n">
        <v>338.9114121350522</v>
      </c>
      <c r="AC19" t="n">
        <v>306.5661826261381</v>
      </c>
      <c r="AD19" t="n">
        <v>247698.0591054518</v>
      </c>
      <c r="AE19" t="n">
        <v>338911.4121350521</v>
      </c>
      <c r="AF19" t="n">
        <v>1.788137240431925e-06</v>
      </c>
      <c r="AG19" t="n">
        <v>13</v>
      </c>
      <c r="AH19" t="n">
        <v>306566.1826261381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7.1277</v>
      </c>
      <c r="E20" t="n">
        <v>14.03</v>
      </c>
      <c r="F20" t="n">
        <v>11.77</v>
      </c>
      <c r="G20" t="n">
        <v>141.24</v>
      </c>
      <c r="H20" t="n">
        <v>2.26</v>
      </c>
      <c r="I20" t="n">
        <v>5</v>
      </c>
      <c r="J20" t="n">
        <v>148.91</v>
      </c>
      <c r="K20" t="n">
        <v>45</v>
      </c>
      <c r="L20" t="n">
        <v>19</v>
      </c>
      <c r="M20" t="n">
        <v>3</v>
      </c>
      <c r="N20" t="n">
        <v>24.92</v>
      </c>
      <c r="O20" t="n">
        <v>18599.92</v>
      </c>
      <c r="P20" t="n">
        <v>105.37</v>
      </c>
      <c r="Q20" t="n">
        <v>194.63</v>
      </c>
      <c r="R20" t="n">
        <v>25.03</v>
      </c>
      <c r="S20" t="n">
        <v>17.82</v>
      </c>
      <c r="T20" t="n">
        <v>1451.82</v>
      </c>
      <c r="U20" t="n">
        <v>0.71</v>
      </c>
      <c r="V20" t="n">
        <v>0.77</v>
      </c>
      <c r="W20" t="n">
        <v>1.14</v>
      </c>
      <c r="X20" t="n">
        <v>0.08</v>
      </c>
      <c r="Y20" t="n">
        <v>0.5</v>
      </c>
      <c r="Z20" t="n">
        <v>10</v>
      </c>
      <c r="AA20" t="n">
        <v>245.8241893018389</v>
      </c>
      <c r="AB20" t="n">
        <v>336.3475008004489</v>
      </c>
      <c r="AC20" t="n">
        <v>304.2469673908365</v>
      </c>
      <c r="AD20" t="n">
        <v>245824.1893018389</v>
      </c>
      <c r="AE20" t="n">
        <v>336347.5008004489</v>
      </c>
      <c r="AF20" t="n">
        <v>1.793017431541526e-06</v>
      </c>
      <c r="AG20" t="n">
        <v>13</v>
      </c>
      <c r="AH20" t="n">
        <v>304246.9673908364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7.127</v>
      </c>
      <c r="E21" t="n">
        <v>14.03</v>
      </c>
      <c r="F21" t="n">
        <v>11.77</v>
      </c>
      <c r="G21" t="n">
        <v>141.25</v>
      </c>
      <c r="H21" t="n">
        <v>2.36</v>
      </c>
      <c r="I21" t="n">
        <v>5</v>
      </c>
      <c r="J21" t="n">
        <v>150.3</v>
      </c>
      <c r="K21" t="n">
        <v>45</v>
      </c>
      <c r="L21" t="n">
        <v>20</v>
      </c>
      <c r="M21" t="n">
        <v>3</v>
      </c>
      <c r="N21" t="n">
        <v>25.3</v>
      </c>
      <c r="O21" t="n">
        <v>18771.1</v>
      </c>
      <c r="P21" t="n">
        <v>106.11</v>
      </c>
      <c r="Q21" t="n">
        <v>194.63</v>
      </c>
      <c r="R21" t="n">
        <v>25.06</v>
      </c>
      <c r="S21" t="n">
        <v>17.82</v>
      </c>
      <c r="T21" t="n">
        <v>1466.54</v>
      </c>
      <c r="U21" t="n">
        <v>0.71</v>
      </c>
      <c r="V21" t="n">
        <v>0.77</v>
      </c>
      <c r="W21" t="n">
        <v>1.15</v>
      </c>
      <c r="X21" t="n">
        <v>0.08</v>
      </c>
      <c r="Y21" t="n">
        <v>0.5</v>
      </c>
      <c r="Z21" t="n">
        <v>10</v>
      </c>
      <c r="AA21" t="n">
        <v>246.4007197482461</v>
      </c>
      <c r="AB21" t="n">
        <v>337.136335191951</v>
      </c>
      <c r="AC21" t="n">
        <v>304.9605165351499</v>
      </c>
      <c r="AD21" t="n">
        <v>246400.7197482461</v>
      </c>
      <c r="AE21" t="n">
        <v>337136.335191951</v>
      </c>
      <c r="AF21" t="n">
        <v>1.792841342171592e-06</v>
      </c>
      <c r="AG21" t="n">
        <v>13</v>
      </c>
      <c r="AH21" t="n">
        <v>304960.5165351499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7.1259</v>
      </c>
      <c r="E22" t="n">
        <v>14.03</v>
      </c>
      <c r="F22" t="n">
        <v>11.77</v>
      </c>
      <c r="G22" t="n">
        <v>141.28</v>
      </c>
      <c r="H22" t="n">
        <v>2.45</v>
      </c>
      <c r="I22" t="n">
        <v>5</v>
      </c>
      <c r="J22" t="n">
        <v>151.69</v>
      </c>
      <c r="K22" t="n">
        <v>45</v>
      </c>
      <c r="L22" t="n">
        <v>21</v>
      </c>
      <c r="M22" t="n">
        <v>2</v>
      </c>
      <c r="N22" t="n">
        <v>25.7</v>
      </c>
      <c r="O22" t="n">
        <v>18942.82</v>
      </c>
      <c r="P22" t="n">
        <v>105.87</v>
      </c>
      <c r="Q22" t="n">
        <v>194.63</v>
      </c>
      <c r="R22" t="n">
        <v>25.02</v>
      </c>
      <c r="S22" t="n">
        <v>17.82</v>
      </c>
      <c r="T22" t="n">
        <v>1450.15</v>
      </c>
      <c r="U22" t="n">
        <v>0.71</v>
      </c>
      <c r="V22" t="n">
        <v>0.77</v>
      </c>
      <c r="W22" t="n">
        <v>1.15</v>
      </c>
      <c r="X22" t="n">
        <v>0.09</v>
      </c>
      <c r="Y22" t="n">
        <v>0.5</v>
      </c>
      <c r="Z22" t="n">
        <v>10</v>
      </c>
      <c r="AA22" t="n">
        <v>246.2355809800882</v>
      </c>
      <c r="AB22" t="n">
        <v>336.9103850439493</v>
      </c>
      <c r="AC22" t="n">
        <v>304.7561307521503</v>
      </c>
      <c r="AD22" t="n">
        <v>246235.5809800882</v>
      </c>
      <c r="AE22" t="n">
        <v>336910.3850439493</v>
      </c>
      <c r="AF22" t="n">
        <v>1.792564630304553e-06</v>
      </c>
      <c r="AG22" t="n">
        <v>13</v>
      </c>
      <c r="AH22" t="n">
        <v>304756.1307521503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7.1289</v>
      </c>
      <c r="E23" t="n">
        <v>14.03</v>
      </c>
      <c r="F23" t="n">
        <v>11.77</v>
      </c>
      <c r="G23" t="n">
        <v>141.21</v>
      </c>
      <c r="H23" t="n">
        <v>2.54</v>
      </c>
      <c r="I23" t="n">
        <v>5</v>
      </c>
      <c r="J23" t="n">
        <v>153.09</v>
      </c>
      <c r="K23" t="n">
        <v>45</v>
      </c>
      <c r="L23" t="n">
        <v>22</v>
      </c>
      <c r="M23" t="n">
        <v>2</v>
      </c>
      <c r="N23" t="n">
        <v>26.09</v>
      </c>
      <c r="O23" t="n">
        <v>19115.09</v>
      </c>
      <c r="P23" t="n">
        <v>105.11</v>
      </c>
      <c r="Q23" t="n">
        <v>194.63</v>
      </c>
      <c r="R23" t="n">
        <v>24.85</v>
      </c>
      <c r="S23" t="n">
        <v>17.82</v>
      </c>
      <c r="T23" t="n">
        <v>1364.44</v>
      </c>
      <c r="U23" t="n">
        <v>0.72</v>
      </c>
      <c r="V23" t="n">
        <v>0.77</v>
      </c>
      <c r="W23" t="n">
        <v>1.15</v>
      </c>
      <c r="X23" t="n">
        <v>0.08</v>
      </c>
      <c r="Y23" t="n">
        <v>0.5</v>
      </c>
      <c r="Z23" t="n">
        <v>10</v>
      </c>
      <c r="AA23" t="n">
        <v>245.6060237580503</v>
      </c>
      <c r="AB23" t="n">
        <v>336.0489970786531</v>
      </c>
      <c r="AC23" t="n">
        <v>303.9769524452961</v>
      </c>
      <c r="AD23" t="n">
        <v>245606.0237580503</v>
      </c>
      <c r="AE23" t="n">
        <v>336048.9970786531</v>
      </c>
      <c r="AF23" t="n">
        <v>1.793319299032842e-06</v>
      </c>
      <c r="AG23" t="n">
        <v>13</v>
      </c>
      <c r="AH23" t="n">
        <v>303976.9524452961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7.1279</v>
      </c>
      <c r="E24" t="n">
        <v>14.03</v>
      </c>
      <c r="F24" t="n">
        <v>11.77</v>
      </c>
      <c r="G24" t="n">
        <v>141.23</v>
      </c>
      <c r="H24" t="n">
        <v>2.64</v>
      </c>
      <c r="I24" t="n">
        <v>5</v>
      </c>
      <c r="J24" t="n">
        <v>154.49</v>
      </c>
      <c r="K24" t="n">
        <v>45</v>
      </c>
      <c r="L24" t="n">
        <v>23</v>
      </c>
      <c r="M24" t="n">
        <v>1</v>
      </c>
      <c r="N24" t="n">
        <v>26.49</v>
      </c>
      <c r="O24" t="n">
        <v>19287.9</v>
      </c>
      <c r="P24" t="n">
        <v>104.81</v>
      </c>
      <c r="Q24" t="n">
        <v>194.63</v>
      </c>
      <c r="R24" t="n">
        <v>24.87</v>
      </c>
      <c r="S24" t="n">
        <v>17.82</v>
      </c>
      <c r="T24" t="n">
        <v>1373.93</v>
      </c>
      <c r="U24" t="n">
        <v>0.72</v>
      </c>
      <c r="V24" t="n">
        <v>0.77</v>
      </c>
      <c r="W24" t="n">
        <v>1.15</v>
      </c>
      <c r="X24" t="n">
        <v>0.08</v>
      </c>
      <c r="Y24" t="n">
        <v>0.5</v>
      </c>
      <c r="Z24" t="n">
        <v>10</v>
      </c>
      <c r="AA24" t="n">
        <v>245.3933622723097</v>
      </c>
      <c r="AB24" t="n">
        <v>335.7580242519003</v>
      </c>
      <c r="AC24" t="n">
        <v>303.7137496567456</v>
      </c>
      <c r="AD24" t="n">
        <v>245393.3622723097</v>
      </c>
      <c r="AE24" t="n">
        <v>335758.0242519003</v>
      </c>
      <c r="AF24" t="n">
        <v>1.793067742790079e-06</v>
      </c>
      <c r="AG24" t="n">
        <v>13</v>
      </c>
      <c r="AH24" t="n">
        <v>303713.7496567456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7.1274</v>
      </c>
      <c r="E25" t="n">
        <v>14.03</v>
      </c>
      <c r="F25" t="n">
        <v>11.77</v>
      </c>
      <c r="G25" t="n">
        <v>141.24</v>
      </c>
      <c r="H25" t="n">
        <v>2.73</v>
      </c>
      <c r="I25" t="n">
        <v>5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105.64</v>
      </c>
      <c r="Q25" t="n">
        <v>194.63</v>
      </c>
      <c r="R25" t="n">
        <v>24.88</v>
      </c>
      <c r="S25" t="n">
        <v>17.82</v>
      </c>
      <c r="T25" t="n">
        <v>1376.59</v>
      </c>
      <c r="U25" t="n">
        <v>0.72</v>
      </c>
      <c r="V25" t="n">
        <v>0.77</v>
      </c>
      <c r="W25" t="n">
        <v>1.15</v>
      </c>
      <c r="X25" t="n">
        <v>0.08</v>
      </c>
      <c r="Y25" t="n">
        <v>0.5</v>
      </c>
      <c r="Z25" t="n">
        <v>10</v>
      </c>
      <c r="AA25" t="n">
        <v>246.0352650928012</v>
      </c>
      <c r="AB25" t="n">
        <v>336.6363040096501</v>
      </c>
      <c r="AC25" t="n">
        <v>304.5082076270895</v>
      </c>
      <c r="AD25" t="n">
        <v>246035.2650928012</v>
      </c>
      <c r="AE25" t="n">
        <v>336636.3040096501</v>
      </c>
      <c r="AF25" t="n">
        <v>1.792941964668697e-06</v>
      </c>
      <c r="AG25" t="n">
        <v>13</v>
      </c>
      <c r="AH25" t="n">
        <v>304508.2076270895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2024-09-25T21:10:00Z</dcterms:created>
  <dcterms:modified xmlns:dcterms="http://purl.org/dc/terms/" xmlns:xsi="http://www.w3.org/2001/XMLSchema-instance" xsi:type="dcterms:W3CDTF">2024-09-25T21:10:00Z</dcterms:modified>
</cp:coreProperties>
</file>