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xVal>
          <yVal>
            <numRef>
              <f>gráficos!$B$7:$B$295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  <c r="AA2" t="n">
        <v>580.3746599028066</v>
      </c>
      <c r="AB2" t="n">
        <v>794.0942140019531</v>
      </c>
      <c r="AC2" t="n">
        <v>718.3069767358353</v>
      </c>
      <c r="AD2" t="n">
        <v>580374.6599028066</v>
      </c>
      <c r="AE2" t="n">
        <v>794094.2140019531</v>
      </c>
      <c r="AF2" t="n">
        <v>1.414740494930507e-06</v>
      </c>
      <c r="AG2" t="n">
        <v>15</v>
      </c>
      <c r="AH2" t="n">
        <v>718306.9767358353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  <c r="AA3" t="n">
        <v>363.9206341401435</v>
      </c>
      <c r="AB3" t="n">
        <v>497.9322666758154</v>
      </c>
      <c r="AC3" t="n">
        <v>450.4103099966003</v>
      </c>
      <c r="AD3" t="n">
        <v>363920.6341401435</v>
      </c>
      <c r="AE3" t="n">
        <v>497932.2666758154</v>
      </c>
      <c r="AF3" t="n">
        <v>1.961929640994838e-06</v>
      </c>
      <c r="AG3" t="n">
        <v>11</v>
      </c>
      <c r="AH3" t="n">
        <v>450410.3099966003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  <c r="AA4" t="n">
        <v>316.3679014859916</v>
      </c>
      <c r="AB4" t="n">
        <v>432.8685199799009</v>
      </c>
      <c r="AC4" t="n">
        <v>391.5561559678018</v>
      </c>
      <c r="AD4" t="n">
        <v>316367.9014859916</v>
      </c>
      <c r="AE4" t="n">
        <v>432868.5199799009</v>
      </c>
      <c r="AF4" t="n">
        <v>2.172370845359918e-06</v>
      </c>
      <c r="AG4" t="n">
        <v>10</v>
      </c>
      <c r="AH4" t="n">
        <v>391556.1559678018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  <c r="AA5" t="n">
        <v>289.9909602604425</v>
      </c>
      <c r="AB5" t="n">
        <v>396.7784253265854</v>
      </c>
      <c r="AC5" t="n">
        <v>358.9104492954328</v>
      </c>
      <c r="AD5" t="n">
        <v>289990.9602604425</v>
      </c>
      <c r="AE5" t="n">
        <v>396778.4253265854</v>
      </c>
      <c r="AF5" t="n">
        <v>2.280821328767428e-06</v>
      </c>
      <c r="AG5" t="n">
        <v>9</v>
      </c>
      <c r="AH5" t="n">
        <v>358910.4492954328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  <c r="AA6" t="n">
        <v>280.5024927313525</v>
      </c>
      <c r="AB6" t="n">
        <v>383.7958854516405</v>
      </c>
      <c r="AC6" t="n">
        <v>347.1669448050435</v>
      </c>
      <c r="AD6" t="n">
        <v>280502.4927313525</v>
      </c>
      <c r="AE6" t="n">
        <v>383795.8854516405</v>
      </c>
      <c r="AF6" t="n">
        <v>2.351090939808226e-06</v>
      </c>
      <c r="AG6" t="n">
        <v>9</v>
      </c>
      <c r="AH6" t="n">
        <v>347166.9448050435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  <c r="AA7" t="n">
        <v>274.5942133645193</v>
      </c>
      <c r="AB7" t="n">
        <v>375.7119169670498</v>
      </c>
      <c r="AC7" t="n">
        <v>339.8544989267011</v>
      </c>
      <c r="AD7" t="n">
        <v>274594.2133645193</v>
      </c>
      <c r="AE7" t="n">
        <v>375711.9169670498</v>
      </c>
      <c r="AF7" t="n">
        <v>2.395153872291955e-06</v>
      </c>
      <c r="AG7" t="n">
        <v>9</v>
      </c>
      <c r="AH7" t="n">
        <v>339854.4989267011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  <c r="AA8" t="n">
        <v>269.0126540451848</v>
      </c>
      <c r="AB8" t="n">
        <v>368.0749812653179</v>
      </c>
      <c r="AC8" t="n">
        <v>332.9464216498359</v>
      </c>
      <c r="AD8" t="n">
        <v>269012.6540451848</v>
      </c>
      <c r="AE8" t="n">
        <v>368074.9812653179</v>
      </c>
      <c r="AF8" t="n">
        <v>2.437693771352528e-06</v>
      </c>
      <c r="AG8" t="n">
        <v>9</v>
      </c>
      <c r="AH8" t="n">
        <v>332946.4216498359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  <c r="AA9" t="n">
        <v>267.1187400552154</v>
      </c>
      <c r="AB9" t="n">
        <v>365.4836445906535</v>
      </c>
      <c r="AC9" t="n">
        <v>330.6023985104377</v>
      </c>
      <c r="AD9" t="n">
        <v>267118.7400552154</v>
      </c>
      <c r="AE9" t="n">
        <v>365483.6445906535</v>
      </c>
      <c r="AF9" t="n">
        <v>2.453239215947503e-06</v>
      </c>
      <c r="AG9" t="n">
        <v>9</v>
      </c>
      <c r="AH9" t="n">
        <v>330602.3985104377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  <c r="AA10" t="n">
        <v>263.6623788148896</v>
      </c>
      <c r="AB10" t="n">
        <v>360.7544986577436</v>
      </c>
      <c r="AC10" t="n">
        <v>326.3245956279666</v>
      </c>
      <c r="AD10" t="n">
        <v>263662.3788148896</v>
      </c>
      <c r="AE10" t="n">
        <v>360754.4986577436</v>
      </c>
      <c r="AF10" t="n">
        <v>2.478658118596043e-06</v>
      </c>
      <c r="AG10" t="n">
        <v>9</v>
      </c>
      <c r="AH10" t="n">
        <v>326324.5956279666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  <c r="AA11" t="n">
        <v>261.4821378135733</v>
      </c>
      <c r="AB11" t="n">
        <v>357.7713967342982</v>
      </c>
      <c r="AC11" t="n">
        <v>323.626196765285</v>
      </c>
      <c r="AD11" t="n">
        <v>261482.1378135734</v>
      </c>
      <c r="AE11" t="n">
        <v>357771.3967342982</v>
      </c>
      <c r="AF11" t="n">
        <v>2.493888452827606e-06</v>
      </c>
      <c r="AG11" t="n">
        <v>9</v>
      </c>
      <c r="AH11" t="n">
        <v>323626.196765285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  <c r="AA12" t="n">
        <v>259.9353802443576</v>
      </c>
      <c r="AB12" t="n">
        <v>355.6550547899692</v>
      </c>
      <c r="AC12" t="n">
        <v>321.7118355258182</v>
      </c>
      <c r="AD12" t="n">
        <v>259935.3802443576</v>
      </c>
      <c r="AE12" t="n">
        <v>355655.0547899692</v>
      </c>
      <c r="AF12" t="n">
        <v>2.501766211912897e-06</v>
      </c>
      <c r="AG12" t="n">
        <v>9</v>
      </c>
      <c r="AH12" t="n">
        <v>321711.8355258182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  <c r="AA13" t="n">
        <v>257.9959435313429</v>
      </c>
      <c r="AB13" t="n">
        <v>353.0014319171464</v>
      </c>
      <c r="AC13" t="n">
        <v>319.3114706957008</v>
      </c>
      <c r="AD13" t="n">
        <v>257995.9435313429</v>
      </c>
      <c r="AE13" t="n">
        <v>353001.4319171464</v>
      </c>
      <c r="AF13" t="n">
        <v>2.517836840446891e-06</v>
      </c>
      <c r="AG13" t="n">
        <v>9</v>
      </c>
      <c r="AH13" t="n">
        <v>319311.4706957008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  <c r="AA14" t="n">
        <v>244.4712425494458</v>
      </c>
      <c r="AB14" t="n">
        <v>334.4963393660274</v>
      </c>
      <c r="AC14" t="n">
        <v>302.5724782055942</v>
      </c>
      <c r="AD14" t="n">
        <v>244471.2425494458</v>
      </c>
      <c r="AE14" t="n">
        <v>334496.3393660274</v>
      </c>
      <c r="AF14" t="n">
        <v>2.538581606038158e-06</v>
      </c>
      <c r="AG14" t="n">
        <v>8</v>
      </c>
      <c r="AH14" t="n">
        <v>302572.4782055942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  <c r="AA15" t="n">
        <v>244.6452417160012</v>
      </c>
      <c r="AB15" t="n">
        <v>334.7344127020099</v>
      </c>
      <c r="AC15" t="n">
        <v>302.7878301565286</v>
      </c>
      <c r="AD15" t="n">
        <v>244645.2417160012</v>
      </c>
      <c r="AE15" t="n">
        <v>334734.41270201</v>
      </c>
      <c r="AF15" t="n">
        <v>2.533329766647964e-06</v>
      </c>
      <c r="AG15" t="n">
        <v>8</v>
      </c>
      <c r="AH15" t="n">
        <v>302787.8301565286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242.9971915799476</v>
      </c>
      <c r="AB16" t="n">
        <v>332.4794777990219</v>
      </c>
      <c r="AC16" t="n">
        <v>300.74810307586</v>
      </c>
      <c r="AD16" t="n">
        <v>242997.1915799476</v>
      </c>
      <c r="AE16" t="n">
        <v>332479.4777990219</v>
      </c>
      <c r="AF16" t="n">
        <v>2.543465816671039e-06</v>
      </c>
      <c r="AG16" t="n">
        <v>8</v>
      </c>
      <c r="AH16" t="n">
        <v>300748.10307586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  <c r="AA17" t="n">
        <v>242.803230228956</v>
      </c>
      <c r="AB17" t="n">
        <v>332.2140913216245</v>
      </c>
      <c r="AC17" t="n">
        <v>300.5080447113931</v>
      </c>
      <c r="AD17" t="n">
        <v>242803.230228956</v>
      </c>
      <c r="AE17" t="n">
        <v>332214.0913216245</v>
      </c>
      <c r="AF17" t="n">
        <v>2.54078737858204e-06</v>
      </c>
      <c r="AG17" t="n">
        <v>8</v>
      </c>
      <c r="AH17" t="n">
        <v>300508.0447113931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  <c r="AA18" t="n">
        <v>240.9290183089976</v>
      </c>
      <c r="AB18" t="n">
        <v>329.6497118883443</v>
      </c>
      <c r="AC18" t="n">
        <v>298.1884060520952</v>
      </c>
      <c r="AD18" t="n">
        <v>240929.0183089976</v>
      </c>
      <c r="AE18" t="n">
        <v>329649.7118883443</v>
      </c>
      <c r="AF18" t="n">
        <v>2.551973796483153e-06</v>
      </c>
      <c r="AG18" t="n">
        <v>8</v>
      </c>
      <c r="AH18" t="n">
        <v>298188.4060520952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  <c r="AA19" t="n">
        <v>239.581330425089</v>
      </c>
      <c r="AB19" t="n">
        <v>327.8057458697883</v>
      </c>
      <c r="AC19" t="n">
        <v>296.520425562327</v>
      </c>
      <c r="AD19" t="n">
        <v>239581.3304250891</v>
      </c>
      <c r="AE19" t="n">
        <v>327805.7458697883</v>
      </c>
      <c r="AF19" t="n">
        <v>2.560691849870876e-06</v>
      </c>
      <c r="AG19" t="n">
        <v>8</v>
      </c>
      <c r="AH19" t="n">
        <v>296520.425562327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  <c r="AA20" t="n">
        <v>238.4319976666615</v>
      </c>
      <c r="AB20" t="n">
        <v>326.2331780847257</v>
      </c>
      <c r="AC20" t="n">
        <v>295.0979414395576</v>
      </c>
      <c r="AD20" t="n">
        <v>238431.9976666615</v>
      </c>
      <c r="AE20" t="n">
        <v>326233.1780847257</v>
      </c>
      <c r="AF20" t="n">
        <v>2.565733615685462e-06</v>
      </c>
      <c r="AG20" t="n">
        <v>8</v>
      </c>
      <c r="AH20" t="n">
        <v>295097.9414395576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237.3421632873682</v>
      </c>
      <c r="AB21" t="n">
        <v>324.7420186068779</v>
      </c>
      <c r="AC21" t="n">
        <v>293.7490961294196</v>
      </c>
      <c r="AD21" t="n">
        <v>237342.1632873682</v>
      </c>
      <c r="AE21" t="n">
        <v>324742.0186068779</v>
      </c>
      <c r="AF21" t="n">
        <v>2.56783435144154e-06</v>
      </c>
      <c r="AG21" t="n">
        <v>8</v>
      </c>
      <c r="AH21" t="n">
        <v>293749.0961294196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237.4362836850584</v>
      </c>
      <c r="AB22" t="n">
        <v>324.8707982872965</v>
      </c>
      <c r="AC22" t="n">
        <v>293.8655852578826</v>
      </c>
      <c r="AD22" t="n">
        <v>237436.2836850584</v>
      </c>
      <c r="AE22" t="n">
        <v>324870.7982872965</v>
      </c>
      <c r="AF22" t="n">
        <v>2.567414204290324e-06</v>
      </c>
      <c r="AG22" t="n">
        <v>8</v>
      </c>
      <c r="AH22" t="n">
        <v>293865.5852578825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  <c r="AA23" t="n">
        <v>236.3231393991442</v>
      </c>
      <c r="AB23" t="n">
        <v>323.3477451668495</v>
      </c>
      <c r="AC23" t="n">
        <v>292.487890189632</v>
      </c>
      <c r="AD23" t="n">
        <v>236323.1393991442</v>
      </c>
      <c r="AE23" t="n">
        <v>323347.7451668495</v>
      </c>
      <c r="AF23" t="n">
        <v>2.56783435144154e-06</v>
      </c>
      <c r="AG23" t="n">
        <v>8</v>
      </c>
      <c r="AH23" t="n">
        <v>292487.890189632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  <c r="AA24" t="n">
        <v>235.129828664461</v>
      </c>
      <c r="AB24" t="n">
        <v>321.7150047745026</v>
      </c>
      <c r="AC24" t="n">
        <v>291.0109762487647</v>
      </c>
      <c r="AD24" t="n">
        <v>235129.828664461</v>
      </c>
      <c r="AE24" t="n">
        <v>321715.0047745026</v>
      </c>
      <c r="AF24" t="n">
        <v>2.576342331253654e-06</v>
      </c>
      <c r="AG24" t="n">
        <v>8</v>
      </c>
      <c r="AH24" t="n">
        <v>291010.9762487647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  <c r="AA25" t="n">
        <v>233.3969033140858</v>
      </c>
      <c r="AB25" t="n">
        <v>319.3439398588496</v>
      </c>
      <c r="AC25" t="n">
        <v>288.8662024408503</v>
      </c>
      <c r="AD25" t="n">
        <v>233396.9033140858</v>
      </c>
      <c r="AE25" t="n">
        <v>319343.9398588496</v>
      </c>
      <c r="AF25" t="n">
        <v>2.582224391370672e-06</v>
      </c>
      <c r="AG25" t="n">
        <v>8</v>
      </c>
      <c r="AH25" t="n">
        <v>288866.2024408503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  <c r="AA26" t="n">
        <v>233.0550443427449</v>
      </c>
      <c r="AB26" t="n">
        <v>318.8761933325079</v>
      </c>
      <c r="AC26" t="n">
        <v>288.4430969864961</v>
      </c>
      <c r="AD26" t="n">
        <v>233055.0443427449</v>
      </c>
      <c r="AE26" t="n">
        <v>318876.1933325079</v>
      </c>
      <c r="AF26" t="n">
        <v>2.57434663228538e-06</v>
      </c>
      <c r="AG26" t="n">
        <v>8</v>
      </c>
      <c r="AH26" t="n">
        <v>288443.0969864961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231.8507112152474</v>
      </c>
      <c r="AB27" t="n">
        <v>317.2283716160389</v>
      </c>
      <c r="AC27" t="n">
        <v>286.9525410619141</v>
      </c>
      <c r="AD27" t="n">
        <v>231850.7112152474</v>
      </c>
      <c r="AE27" t="n">
        <v>317228.3716160389</v>
      </c>
      <c r="AF27" t="n">
        <v>2.585375495004788e-06</v>
      </c>
      <c r="AG27" t="n">
        <v>8</v>
      </c>
      <c r="AH27" t="n">
        <v>286952.5410619141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  <c r="AA28" t="n">
        <v>231.8665906604703</v>
      </c>
      <c r="AB28" t="n">
        <v>317.2500985735445</v>
      </c>
      <c r="AC28" t="n">
        <v>286.9721944290894</v>
      </c>
      <c r="AD28" t="n">
        <v>231866.5906604703</v>
      </c>
      <c r="AE28" t="n">
        <v>317250.0985735445</v>
      </c>
      <c r="AF28" t="n">
        <v>2.585007866247475e-06</v>
      </c>
      <c r="AG28" t="n">
        <v>8</v>
      </c>
      <c r="AH28" t="n">
        <v>286972.1944290894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  <c r="AA29" t="n">
        <v>230.4907728470071</v>
      </c>
      <c r="AB29" t="n">
        <v>315.367643944367</v>
      </c>
      <c r="AC29" t="n">
        <v>285.2693986276783</v>
      </c>
      <c r="AD29" t="n">
        <v>230490.7728470071</v>
      </c>
      <c r="AE29" t="n">
        <v>315367.643944367</v>
      </c>
      <c r="AF29" t="n">
        <v>2.586058234125513e-06</v>
      </c>
      <c r="AG29" t="n">
        <v>8</v>
      </c>
      <c r="AH29" t="n">
        <v>285269.3986276783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  <c r="AA30" t="n">
        <v>228.3863339384054</v>
      </c>
      <c r="AB30" t="n">
        <v>312.4882577883272</v>
      </c>
      <c r="AC30" t="n">
        <v>282.6648170451262</v>
      </c>
      <c r="AD30" t="n">
        <v>228386.3339384054</v>
      </c>
      <c r="AE30" t="n">
        <v>312488.2577883272</v>
      </c>
      <c r="AF30" t="n">
        <v>2.58920933775963e-06</v>
      </c>
      <c r="AG30" t="n">
        <v>8</v>
      </c>
      <c r="AH30" t="n">
        <v>282664.8170451262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  <c r="AA31" t="n">
        <v>228.8577056684806</v>
      </c>
      <c r="AB31" t="n">
        <v>313.133209384869</v>
      </c>
      <c r="AC31" t="n">
        <v>283.2482153664894</v>
      </c>
      <c r="AD31" t="n">
        <v>228857.7056684806</v>
      </c>
      <c r="AE31" t="n">
        <v>313133.209384869</v>
      </c>
      <c r="AF31" t="n">
        <v>2.591415110303512e-06</v>
      </c>
      <c r="AG31" t="n">
        <v>8</v>
      </c>
      <c r="AH31" t="n">
        <v>283248.2153664894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228.8600608135142</v>
      </c>
      <c r="AB32" t="n">
        <v>313.1364317982056</v>
      </c>
      <c r="AC32" t="n">
        <v>283.2511302372199</v>
      </c>
      <c r="AD32" t="n">
        <v>228860.0608135142</v>
      </c>
      <c r="AE32" t="n">
        <v>313136.4317982056</v>
      </c>
      <c r="AF32" t="n">
        <v>2.593410809271786e-06</v>
      </c>
      <c r="AG32" t="n">
        <v>8</v>
      </c>
      <c r="AH32" t="n">
        <v>283251.1302372199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  <c r="AA33" t="n">
        <v>229.5485850685793</v>
      </c>
      <c r="AB33" t="n">
        <v>314.0785010595314</v>
      </c>
      <c r="AC33" t="n">
        <v>284.1032897304476</v>
      </c>
      <c r="AD33" t="n">
        <v>229548.5850685793</v>
      </c>
      <c r="AE33" t="n">
        <v>314078.5010595315</v>
      </c>
      <c r="AF33" t="n">
        <v>2.593095698908373e-06</v>
      </c>
      <c r="AG33" t="n">
        <v>8</v>
      </c>
      <c r="AH33" t="n">
        <v>284103.2897304476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  <c r="AA34" t="n">
        <v>229.9365874835705</v>
      </c>
      <c r="AB34" t="n">
        <v>314.6093830811807</v>
      </c>
      <c r="AC34" t="n">
        <v>284.5835051170485</v>
      </c>
      <c r="AD34" t="n">
        <v>229936.5874835705</v>
      </c>
      <c r="AE34" t="n">
        <v>314609.3830811807</v>
      </c>
      <c r="AF34" t="n">
        <v>2.59325325409008e-06</v>
      </c>
      <c r="AG34" t="n">
        <v>8</v>
      </c>
      <c r="AH34" t="n">
        <v>284583.5051170485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  <c r="AA35" t="n">
        <v>230.5919715550037</v>
      </c>
      <c r="AB35" t="n">
        <v>315.5061084812198</v>
      </c>
      <c r="AC35" t="n">
        <v>285.3946483034701</v>
      </c>
      <c r="AD35" t="n">
        <v>230591.9715550037</v>
      </c>
      <c r="AE35" t="n">
        <v>315506.1084812198</v>
      </c>
      <c r="AF35" t="n">
        <v>2.593095698908373e-06</v>
      </c>
      <c r="AG35" t="n">
        <v>8</v>
      </c>
      <c r="AH35" t="n">
        <v>285394.6483034701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3.074</v>
      </c>
      <c r="E2" t="n">
        <v>32.53</v>
      </c>
      <c r="F2" t="n">
        <v>23.5</v>
      </c>
      <c r="G2" t="n">
        <v>6.78</v>
      </c>
      <c r="H2" t="n">
        <v>0.11</v>
      </c>
      <c r="I2" t="n">
        <v>208</v>
      </c>
      <c r="J2" t="n">
        <v>159.12</v>
      </c>
      <c r="K2" t="n">
        <v>50.28</v>
      </c>
      <c r="L2" t="n">
        <v>1</v>
      </c>
      <c r="M2" t="n">
        <v>206</v>
      </c>
      <c r="N2" t="n">
        <v>27.84</v>
      </c>
      <c r="O2" t="n">
        <v>19859.16</v>
      </c>
      <c r="P2" t="n">
        <v>286.33</v>
      </c>
      <c r="Q2" t="n">
        <v>446.33</v>
      </c>
      <c r="R2" t="n">
        <v>231.64</v>
      </c>
      <c r="S2" t="n">
        <v>28.73</v>
      </c>
      <c r="T2" t="n">
        <v>99785.06</v>
      </c>
      <c r="U2" t="n">
        <v>0.12</v>
      </c>
      <c r="V2" t="n">
        <v>0.6899999999999999</v>
      </c>
      <c r="W2" t="n">
        <v>0.41</v>
      </c>
      <c r="X2" t="n">
        <v>6.14</v>
      </c>
      <c r="Y2" t="n">
        <v>0.5</v>
      </c>
      <c r="Z2" t="n">
        <v>10</v>
      </c>
      <c r="AA2" t="n">
        <v>443.4367336207071</v>
      </c>
      <c r="AB2" t="n">
        <v>606.729701987849</v>
      </c>
      <c r="AC2" t="n">
        <v>548.8242707806128</v>
      </c>
      <c r="AD2" t="n">
        <v>443436.7336207071</v>
      </c>
      <c r="AE2" t="n">
        <v>606729.701987849</v>
      </c>
      <c r="AF2" t="n">
        <v>1.670090173826253e-06</v>
      </c>
      <c r="AG2" t="n">
        <v>13</v>
      </c>
      <c r="AH2" t="n">
        <v>548824.2707806128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3.9931</v>
      </c>
      <c r="E3" t="n">
        <v>25.04</v>
      </c>
      <c r="F3" t="n">
        <v>19.88</v>
      </c>
      <c r="G3" t="n">
        <v>13.56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</v>
      </c>
      <c r="Q3" t="n">
        <v>446.3</v>
      </c>
      <c r="R3" t="n">
        <v>112.93</v>
      </c>
      <c r="S3" t="n">
        <v>28.73</v>
      </c>
      <c r="T3" t="n">
        <v>41029.74</v>
      </c>
      <c r="U3" t="n">
        <v>0.25</v>
      </c>
      <c r="V3" t="n">
        <v>0.82</v>
      </c>
      <c r="W3" t="n">
        <v>0.22</v>
      </c>
      <c r="X3" t="n">
        <v>2.52</v>
      </c>
      <c r="Y3" t="n">
        <v>0.5</v>
      </c>
      <c r="Z3" t="n">
        <v>10</v>
      </c>
      <c r="AA3" t="n">
        <v>303.556089529691</v>
      </c>
      <c r="AB3" t="n">
        <v>415.3388336440379</v>
      </c>
      <c r="AC3" t="n">
        <v>375.6994782927644</v>
      </c>
      <c r="AD3" t="n">
        <v>303556.089529691</v>
      </c>
      <c r="AE3" t="n">
        <v>415338.8336440379</v>
      </c>
      <c r="AF3" t="n">
        <v>2.169433010118937e-06</v>
      </c>
      <c r="AG3" t="n">
        <v>10</v>
      </c>
      <c r="AH3" t="n">
        <v>375699.4782927644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4.3349</v>
      </c>
      <c r="E4" t="n">
        <v>23.07</v>
      </c>
      <c r="F4" t="n">
        <v>18.94</v>
      </c>
      <c r="G4" t="n">
        <v>20.29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226.74</v>
      </c>
      <c r="Q4" t="n">
        <v>446.28</v>
      </c>
      <c r="R4" t="n">
        <v>82.29000000000001</v>
      </c>
      <c r="S4" t="n">
        <v>28.73</v>
      </c>
      <c r="T4" t="n">
        <v>25869.51</v>
      </c>
      <c r="U4" t="n">
        <v>0.35</v>
      </c>
      <c r="V4" t="n">
        <v>0.86</v>
      </c>
      <c r="W4" t="n">
        <v>0.17</v>
      </c>
      <c r="X4" t="n">
        <v>1.58</v>
      </c>
      <c r="Y4" t="n">
        <v>0.5</v>
      </c>
      <c r="Z4" t="n">
        <v>10</v>
      </c>
      <c r="AA4" t="n">
        <v>267.791640256507</v>
      </c>
      <c r="AB4" t="n">
        <v>366.4043363323224</v>
      </c>
      <c r="AC4" t="n">
        <v>331.4352207244806</v>
      </c>
      <c r="AD4" t="n">
        <v>267791.640256507</v>
      </c>
      <c r="AE4" t="n">
        <v>366404.3363323224</v>
      </c>
      <c r="AF4" t="n">
        <v>2.355131390539827e-06</v>
      </c>
      <c r="AG4" t="n">
        <v>9</v>
      </c>
      <c r="AH4" t="n">
        <v>331435.2207244806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4.5155</v>
      </c>
      <c r="E5" t="n">
        <v>22.15</v>
      </c>
      <c r="F5" t="n">
        <v>18.5</v>
      </c>
      <c r="G5" t="n">
        <v>27.07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219.69</v>
      </c>
      <c r="Q5" t="n">
        <v>446.28</v>
      </c>
      <c r="R5" t="n">
        <v>67.78</v>
      </c>
      <c r="S5" t="n">
        <v>28.73</v>
      </c>
      <c r="T5" t="n">
        <v>18688.03</v>
      </c>
      <c r="U5" t="n">
        <v>0.42</v>
      </c>
      <c r="V5" t="n">
        <v>0.88</v>
      </c>
      <c r="W5" t="n">
        <v>0.15</v>
      </c>
      <c r="X5" t="n">
        <v>1.14</v>
      </c>
      <c r="Y5" t="n">
        <v>0.5</v>
      </c>
      <c r="Z5" t="n">
        <v>10</v>
      </c>
      <c r="AA5" t="n">
        <v>255.950465492918</v>
      </c>
      <c r="AB5" t="n">
        <v>350.2027186248527</v>
      </c>
      <c r="AC5" t="n">
        <v>316.7798626720039</v>
      </c>
      <c r="AD5" t="n">
        <v>255950.465492918</v>
      </c>
      <c r="AE5" t="n">
        <v>350202.7186248527</v>
      </c>
      <c r="AF5" t="n">
        <v>2.453250546490712e-06</v>
      </c>
      <c r="AG5" t="n">
        <v>9</v>
      </c>
      <c r="AH5" t="n">
        <v>316779.8626720039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4.6312</v>
      </c>
      <c r="E6" t="n">
        <v>21.59</v>
      </c>
      <c r="F6" t="n">
        <v>18.24</v>
      </c>
      <c r="G6" t="n">
        <v>34.19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214.66</v>
      </c>
      <c r="Q6" t="n">
        <v>446.28</v>
      </c>
      <c r="R6" t="n">
        <v>59.21</v>
      </c>
      <c r="S6" t="n">
        <v>28.73</v>
      </c>
      <c r="T6" t="n">
        <v>14451.93</v>
      </c>
      <c r="U6" t="n">
        <v>0.49</v>
      </c>
      <c r="V6" t="n">
        <v>0.89</v>
      </c>
      <c r="W6" t="n">
        <v>0.13</v>
      </c>
      <c r="X6" t="n">
        <v>0.88</v>
      </c>
      <c r="Y6" t="n">
        <v>0.5</v>
      </c>
      <c r="Z6" t="n">
        <v>10</v>
      </c>
      <c r="AA6" t="n">
        <v>248.633857256551</v>
      </c>
      <c r="AB6" t="n">
        <v>340.1918124498861</v>
      </c>
      <c r="AC6" t="n">
        <v>307.7243833319778</v>
      </c>
      <c r="AD6" t="n">
        <v>248633.857256551</v>
      </c>
      <c r="AE6" t="n">
        <v>340191.8124498861</v>
      </c>
      <c r="AF6" t="n">
        <v>2.516109828569989e-06</v>
      </c>
      <c r="AG6" t="n">
        <v>9</v>
      </c>
      <c r="AH6" t="n">
        <v>307724.3833319778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4.7433</v>
      </c>
      <c r="E7" t="n">
        <v>21.08</v>
      </c>
      <c r="F7" t="n">
        <v>17.92</v>
      </c>
      <c r="G7" t="n">
        <v>41.35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208.93</v>
      </c>
      <c r="Q7" t="n">
        <v>446.28</v>
      </c>
      <c r="R7" t="n">
        <v>48.98</v>
      </c>
      <c r="S7" t="n">
        <v>28.73</v>
      </c>
      <c r="T7" t="n">
        <v>9367.27</v>
      </c>
      <c r="U7" t="n">
        <v>0.59</v>
      </c>
      <c r="V7" t="n">
        <v>0.91</v>
      </c>
      <c r="W7" t="n">
        <v>0.11</v>
      </c>
      <c r="X7" t="n">
        <v>0.5600000000000001</v>
      </c>
      <c r="Y7" t="n">
        <v>0.5</v>
      </c>
      <c r="Z7" t="n">
        <v>10</v>
      </c>
      <c r="AA7" t="n">
        <v>241.2901274001636</v>
      </c>
      <c r="AB7" t="n">
        <v>330.1437972778861</v>
      </c>
      <c r="AC7" t="n">
        <v>298.6353366255125</v>
      </c>
      <c r="AD7" t="n">
        <v>241290.1274001636</v>
      </c>
      <c r="AE7" t="n">
        <v>330143.7972778861</v>
      </c>
      <c r="AF7" t="n">
        <v>2.577013247075494e-06</v>
      </c>
      <c r="AG7" t="n">
        <v>9</v>
      </c>
      <c r="AH7" t="n">
        <v>298635.3366255125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4.7456</v>
      </c>
      <c r="E8" t="n">
        <v>21.07</v>
      </c>
      <c r="F8" t="n">
        <v>18.01</v>
      </c>
      <c r="G8" t="n">
        <v>46.97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208.45</v>
      </c>
      <c r="Q8" t="n">
        <v>446.27</v>
      </c>
      <c r="R8" t="n">
        <v>51.81</v>
      </c>
      <c r="S8" t="n">
        <v>28.73</v>
      </c>
      <c r="T8" t="n">
        <v>10794.17</v>
      </c>
      <c r="U8" t="n">
        <v>0.55</v>
      </c>
      <c r="V8" t="n">
        <v>0.9</v>
      </c>
      <c r="W8" t="n">
        <v>0.12</v>
      </c>
      <c r="X8" t="n">
        <v>0.65</v>
      </c>
      <c r="Y8" t="n">
        <v>0.5</v>
      </c>
      <c r="Z8" t="n">
        <v>10</v>
      </c>
      <c r="AA8" t="n">
        <v>241.1830265022332</v>
      </c>
      <c r="AB8" t="n">
        <v>329.9972571043797</v>
      </c>
      <c r="AC8" t="n">
        <v>298.502782040495</v>
      </c>
      <c r="AD8" t="n">
        <v>241183.0265022332</v>
      </c>
      <c r="AE8" t="n">
        <v>329997.2571043797</v>
      </c>
      <c r="AF8" t="n">
        <v>2.578262826580959e-06</v>
      </c>
      <c r="AG8" t="n">
        <v>9</v>
      </c>
      <c r="AH8" t="n">
        <v>298502.7820404951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4.7901</v>
      </c>
      <c r="E9" t="n">
        <v>20.88</v>
      </c>
      <c r="F9" t="n">
        <v>17.91</v>
      </c>
      <c r="G9" t="n">
        <v>53.72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205.73</v>
      </c>
      <c r="Q9" t="n">
        <v>446.28</v>
      </c>
      <c r="R9" t="n">
        <v>48.65</v>
      </c>
      <c r="S9" t="n">
        <v>28.73</v>
      </c>
      <c r="T9" t="n">
        <v>9232.41</v>
      </c>
      <c r="U9" t="n">
        <v>0.59</v>
      </c>
      <c r="V9" t="n">
        <v>0.91</v>
      </c>
      <c r="W9" t="n">
        <v>0.11</v>
      </c>
      <c r="X9" t="n">
        <v>0.55</v>
      </c>
      <c r="Y9" t="n">
        <v>0.5</v>
      </c>
      <c r="Z9" t="n">
        <v>10</v>
      </c>
      <c r="AA9" t="n">
        <v>238.2029246653046</v>
      </c>
      <c r="AB9" t="n">
        <v>325.9197502982818</v>
      </c>
      <c r="AC9" t="n">
        <v>294.8144267611531</v>
      </c>
      <c r="AD9" t="n">
        <v>238202.9246653045</v>
      </c>
      <c r="AE9" t="n">
        <v>325919.7502982818</v>
      </c>
      <c r="AF9" t="n">
        <v>2.602439473534527e-06</v>
      </c>
      <c r="AG9" t="n">
        <v>9</v>
      </c>
      <c r="AH9" t="n">
        <v>294814.4267611531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4.8197</v>
      </c>
      <c r="E10" t="n">
        <v>20.75</v>
      </c>
      <c r="F10" t="n">
        <v>17.84</v>
      </c>
      <c r="G10" t="n">
        <v>59.48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202.61</v>
      </c>
      <c r="Q10" t="n">
        <v>446.27</v>
      </c>
      <c r="R10" t="n">
        <v>46.52</v>
      </c>
      <c r="S10" t="n">
        <v>28.73</v>
      </c>
      <c r="T10" t="n">
        <v>8173.61</v>
      </c>
      <c r="U10" t="n">
        <v>0.62</v>
      </c>
      <c r="V10" t="n">
        <v>0.91</v>
      </c>
      <c r="W10" t="n">
        <v>0.11</v>
      </c>
      <c r="X10" t="n">
        <v>0.49</v>
      </c>
      <c r="Y10" t="n">
        <v>0.5</v>
      </c>
      <c r="Z10" t="n">
        <v>10</v>
      </c>
      <c r="AA10" t="n">
        <v>235.5853884071143</v>
      </c>
      <c r="AB10" t="n">
        <v>322.3383217122779</v>
      </c>
      <c r="AC10" t="n">
        <v>291.5748046928297</v>
      </c>
      <c r="AD10" t="n">
        <v>235585.3884071143</v>
      </c>
      <c r="AE10" t="n">
        <v>322338.3217122779</v>
      </c>
      <c r="AF10" t="n">
        <v>2.618521018474429e-06</v>
      </c>
      <c r="AG10" t="n">
        <v>9</v>
      </c>
      <c r="AH10" t="n">
        <v>291574.8046928297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4.8474</v>
      </c>
      <c r="E11" t="n">
        <v>20.63</v>
      </c>
      <c r="F11" t="n">
        <v>17.79</v>
      </c>
      <c r="G11" t="n">
        <v>66.70999999999999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200.38</v>
      </c>
      <c r="Q11" t="n">
        <v>446.27</v>
      </c>
      <c r="R11" t="n">
        <v>44.68</v>
      </c>
      <c r="S11" t="n">
        <v>28.73</v>
      </c>
      <c r="T11" t="n">
        <v>7265.35</v>
      </c>
      <c r="U11" t="n">
        <v>0.64</v>
      </c>
      <c r="V11" t="n">
        <v>0.91</v>
      </c>
      <c r="W11" t="n">
        <v>0.11</v>
      </c>
      <c r="X11" t="n">
        <v>0.43</v>
      </c>
      <c r="Y11" t="n">
        <v>0.5</v>
      </c>
      <c r="Z11" t="n">
        <v>10</v>
      </c>
      <c r="AA11" t="n">
        <v>223.3685601638146</v>
      </c>
      <c r="AB11" t="n">
        <v>305.6227183413801</v>
      </c>
      <c r="AC11" t="n">
        <v>276.4545150471484</v>
      </c>
      <c r="AD11" t="n">
        <v>223368.5601638146</v>
      </c>
      <c r="AE11" t="n">
        <v>305622.7183413801</v>
      </c>
      <c r="AF11" t="n">
        <v>2.633570302083729e-06</v>
      </c>
      <c r="AG11" t="n">
        <v>8</v>
      </c>
      <c r="AH11" t="n">
        <v>276454.5150471485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4.8863</v>
      </c>
      <c r="E12" t="n">
        <v>20.47</v>
      </c>
      <c r="F12" t="n">
        <v>17.69</v>
      </c>
      <c r="G12" t="n">
        <v>75.81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197.64</v>
      </c>
      <c r="Q12" t="n">
        <v>446.27</v>
      </c>
      <c r="R12" t="n">
        <v>41.13</v>
      </c>
      <c r="S12" t="n">
        <v>28.73</v>
      </c>
      <c r="T12" t="n">
        <v>5499.77</v>
      </c>
      <c r="U12" t="n">
        <v>0.7</v>
      </c>
      <c r="V12" t="n">
        <v>0.92</v>
      </c>
      <c r="W12" t="n">
        <v>0.11</v>
      </c>
      <c r="X12" t="n">
        <v>0.33</v>
      </c>
      <c r="Y12" t="n">
        <v>0.5</v>
      </c>
      <c r="Z12" t="n">
        <v>10</v>
      </c>
      <c r="AA12" t="n">
        <v>220.6678188725911</v>
      </c>
      <c r="AB12" t="n">
        <v>301.9274449584332</v>
      </c>
      <c r="AC12" t="n">
        <v>273.11191336952</v>
      </c>
      <c r="AD12" t="n">
        <v>220667.818872591</v>
      </c>
      <c r="AE12" t="n">
        <v>301927.4449584332</v>
      </c>
      <c r="AF12" t="n">
        <v>2.654704494589207e-06</v>
      </c>
      <c r="AG12" t="n">
        <v>8</v>
      </c>
      <c r="AH12" t="n">
        <v>273111.91336952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4.8888</v>
      </c>
      <c r="E13" t="n">
        <v>20.45</v>
      </c>
      <c r="F13" t="n">
        <v>17.71</v>
      </c>
      <c r="G13" t="n">
        <v>81.73999999999999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195.36</v>
      </c>
      <c r="Q13" t="n">
        <v>446.28</v>
      </c>
      <c r="R13" t="n">
        <v>42.24</v>
      </c>
      <c r="S13" t="n">
        <v>28.73</v>
      </c>
      <c r="T13" t="n">
        <v>6059.84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219.5145288732655</v>
      </c>
      <c r="AB13" t="n">
        <v>300.349462701793</v>
      </c>
      <c r="AC13" t="n">
        <v>271.684531524741</v>
      </c>
      <c r="AD13" t="n">
        <v>219514.5288732655</v>
      </c>
      <c r="AE13" t="n">
        <v>300349.462701793</v>
      </c>
      <c r="AF13" t="n">
        <v>2.656062733182104e-06</v>
      </c>
      <c r="AG13" t="n">
        <v>8</v>
      </c>
      <c r="AH13" t="n">
        <v>271684.531524741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4.9041</v>
      </c>
      <c r="E14" t="n">
        <v>20.39</v>
      </c>
      <c r="F14" t="n">
        <v>17.68</v>
      </c>
      <c r="G14" t="n">
        <v>88.40000000000001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193.55</v>
      </c>
      <c r="Q14" t="n">
        <v>446.31</v>
      </c>
      <c r="R14" t="n">
        <v>41.13</v>
      </c>
      <c r="S14" t="n">
        <v>28.73</v>
      </c>
      <c r="T14" t="n">
        <v>5507.86</v>
      </c>
      <c r="U14" t="n">
        <v>0.7</v>
      </c>
      <c r="V14" t="n">
        <v>0.92</v>
      </c>
      <c r="W14" t="n">
        <v>0.1</v>
      </c>
      <c r="X14" t="n">
        <v>0.32</v>
      </c>
      <c r="Y14" t="n">
        <v>0.5</v>
      </c>
      <c r="Z14" t="n">
        <v>10</v>
      </c>
      <c r="AA14" t="n">
        <v>218.1280024413855</v>
      </c>
      <c r="AB14" t="n">
        <v>298.4523560684665</v>
      </c>
      <c r="AC14" t="n">
        <v>269.9684820858927</v>
      </c>
      <c r="AD14" t="n">
        <v>218128.0024413855</v>
      </c>
      <c r="AE14" t="n">
        <v>298452.3560684665</v>
      </c>
      <c r="AF14" t="n">
        <v>2.664375153370634e-06</v>
      </c>
      <c r="AG14" t="n">
        <v>8</v>
      </c>
      <c r="AH14" t="n">
        <v>269968.4820858928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4.9208</v>
      </c>
      <c r="E15" t="n">
        <v>20.32</v>
      </c>
      <c r="F15" t="n">
        <v>17.64</v>
      </c>
      <c r="G15" t="n">
        <v>96.23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190.53</v>
      </c>
      <c r="Q15" t="n">
        <v>446.28</v>
      </c>
      <c r="R15" t="n">
        <v>39.87</v>
      </c>
      <c r="S15" t="n">
        <v>28.73</v>
      </c>
      <c r="T15" t="n">
        <v>4885.54</v>
      </c>
      <c r="U15" t="n">
        <v>0.72</v>
      </c>
      <c r="V15" t="n">
        <v>0.92</v>
      </c>
      <c r="W15" t="n">
        <v>0.1</v>
      </c>
      <c r="X15" t="n">
        <v>0.28</v>
      </c>
      <c r="Y15" t="n">
        <v>0.5</v>
      </c>
      <c r="Z15" t="n">
        <v>10</v>
      </c>
      <c r="AA15" t="n">
        <v>216.0948400763716</v>
      </c>
      <c r="AB15" t="n">
        <v>295.6704936238629</v>
      </c>
      <c r="AC15" t="n">
        <v>267.4521166886328</v>
      </c>
      <c r="AD15" t="n">
        <v>216094.8400763716</v>
      </c>
      <c r="AE15" t="n">
        <v>295670.4936238629</v>
      </c>
      <c r="AF15" t="n">
        <v>2.673448187171187e-06</v>
      </c>
      <c r="AG15" t="n">
        <v>8</v>
      </c>
      <c r="AH15" t="n">
        <v>267452.1166886328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4.937</v>
      </c>
      <c r="E16" t="n">
        <v>20.26</v>
      </c>
      <c r="F16" t="n">
        <v>17.61</v>
      </c>
      <c r="G16" t="n">
        <v>105.65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188.54</v>
      </c>
      <c r="Q16" t="n">
        <v>446.27</v>
      </c>
      <c r="R16" t="n">
        <v>38.8</v>
      </c>
      <c r="S16" t="n">
        <v>28.73</v>
      </c>
      <c r="T16" t="n">
        <v>4356.95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214.6156819182321</v>
      </c>
      <c r="AB16" t="n">
        <v>293.646644176045</v>
      </c>
      <c r="AC16" t="n">
        <v>265.6214205916234</v>
      </c>
      <c r="AD16" t="n">
        <v>214615.6819182321</v>
      </c>
      <c r="AE16" t="n">
        <v>293646.644176045</v>
      </c>
      <c r="AF16" t="n">
        <v>2.68224957325316e-06</v>
      </c>
      <c r="AG16" t="n">
        <v>8</v>
      </c>
      <c r="AH16" t="n">
        <v>265621.4205916234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4.9452</v>
      </c>
      <c r="E17" t="n">
        <v>20.22</v>
      </c>
      <c r="F17" t="n">
        <v>17.57</v>
      </c>
      <c r="G17" t="n">
        <v>105.45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186.17</v>
      </c>
      <c r="Q17" t="n">
        <v>446.27</v>
      </c>
      <c r="R17" t="n">
        <v>37.75</v>
      </c>
      <c r="S17" t="n">
        <v>28.73</v>
      </c>
      <c r="T17" t="n">
        <v>3830.13</v>
      </c>
      <c r="U17" t="n">
        <v>0.76</v>
      </c>
      <c r="V17" t="n">
        <v>0.92</v>
      </c>
      <c r="W17" t="n">
        <v>0.09</v>
      </c>
      <c r="X17" t="n">
        <v>0.22</v>
      </c>
      <c r="Y17" t="n">
        <v>0.5</v>
      </c>
      <c r="Z17" t="n">
        <v>10</v>
      </c>
      <c r="AA17" t="n">
        <v>213.1487739202563</v>
      </c>
      <c r="AB17" t="n">
        <v>291.6395559378021</v>
      </c>
      <c r="AC17" t="n">
        <v>263.8058860378717</v>
      </c>
      <c r="AD17" t="n">
        <v>213148.7739202563</v>
      </c>
      <c r="AE17" t="n">
        <v>291639.5559378021</v>
      </c>
      <c r="AF17" t="n">
        <v>2.686704595837862e-06</v>
      </c>
      <c r="AG17" t="n">
        <v>8</v>
      </c>
      <c r="AH17" t="n">
        <v>263805.8860378717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4.9511</v>
      </c>
      <c r="E18" t="n">
        <v>20.2</v>
      </c>
      <c r="F18" t="n">
        <v>17.58</v>
      </c>
      <c r="G18" t="n">
        <v>117.22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183.4</v>
      </c>
      <c r="Q18" t="n">
        <v>446.27</v>
      </c>
      <c r="R18" t="n">
        <v>37.93</v>
      </c>
      <c r="S18" t="n">
        <v>28.73</v>
      </c>
      <c r="T18" t="n">
        <v>3925.57</v>
      </c>
      <c r="U18" t="n">
        <v>0.76</v>
      </c>
      <c r="V18" t="n">
        <v>0.92</v>
      </c>
      <c r="W18" t="n">
        <v>0.1</v>
      </c>
      <c r="X18" t="n">
        <v>0.23</v>
      </c>
      <c r="Y18" t="n">
        <v>0.5</v>
      </c>
      <c r="Z18" t="n">
        <v>10</v>
      </c>
      <c r="AA18" t="n">
        <v>211.6626586618763</v>
      </c>
      <c r="AB18" t="n">
        <v>289.6061874785096</v>
      </c>
      <c r="AC18" t="n">
        <v>261.9665794104829</v>
      </c>
      <c r="AD18" t="n">
        <v>211662.6586618763</v>
      </c>
      <c r="AE18" t="n">
        <v>289606.1874785096</v>
      </c>
      <c r="AF18" t="n">
        <v>2.6899100389171e-06</v>
      </c>
      <c r="AG18" t="n">
        <v>8</v>
      </c>
      <c r="AH18" t="n">
        <v>261966.5794104829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4.9471</v>
      </c>
      <c r="E19" t="n">
        <v>20.21</v>
      </c>
      <c r="F19" t="n">
        <v>17.6</v>
      </c>
      <c r="G19" t="n">
        <v>117.33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182.57</v>
      </c>
      <c r="Q19" t="n">
        <v>446.27</v>
      </c>
      <c r="R19" t="n">
        <v>38.52</v>
      </c>
      <c r="S19" t="n">
        <v>28.73</v>
      </c>
      <c r="T19" t="n">
        <v>4221.24</v>
      </c>
      <c r="U19" t="n">
        <v>0.75</v>
      </c>
      <c r="V19" t="n">
        <v>0.92</v>
      </c>
      <c r="W19" t="n">
        <v>0.1</v>
      </c>
      <c r="X19" t="n">
        <v>0.24</v>
      </c>
      <c r="Y19" t="n">
        <v>0.5</v>
      </c>
      <c r="Z19" t="n">
        <v>10</v>
      </c>
      <c r="AA19" t="n">
        <v>211.4056421537132</v>
      </c>
      <c r="AB19" t="n">
        <v>289.2545261532728</v>
      </c>
      <c r="AC19" t="n">
        <v>261.6484801485668</v>
      </c>
      <c r="AD19" t="n">
        <v>211405.6421537132</v>
      </c>
      <c r="AE19" t="n">
        <v>289254.5261532728</v>
      </c>
      <c r="AF19" t="n">
        <v>2.687736857168464e-06</v>
      </c>
      <c r="AG19" t="n">
        <v>8</v>
      </c>
      <c r="AH19" t="n">
        <v>261648.4801485668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17.56</v>
      </c>
      <c r="G20" t="n">
        <v>131.71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179.09</v>
      </c>
      <c r="Q20" t="n">
        <v>446.27</v>
      </c>
      <c r="R20" t="n">
        <v>37.25</v>
      </c>
      <c r="S20" t="n">
        <v>28.73</v>
      </c>
      <c r="T20" t="n">
        <v>3590.37</v>
      </c>
      <c r="U20" t="n">
        <v>0.77</v>
      </c>
      <c r="V20" t="n">
        <v>0.93</v>
      </c>
      <c r="W20" t="n">
        <v>0.09</v>
      </c>
      <c r="X20" t="n">
        <v>0.2</v>
      </c>
      <c r="Y20" t="n">
        <v>0.5</v>
      </c>
      <c r="Z20" t="n">
        <v>10</v>
      </c>
      <c r="AA20" t="n">
        <v>209.1733033622435</v>
      </c>
      <c r="AB20" t="n">
        <v>286.2001417349487</v>
      </c>
      <c r="AC20" t="n">
        <v>258.8856018922712</v>
      </c>
      <c r="AD20" t="n">
        <v>209173.3033622435</v>
      </c>
      <c r="AE20" t="n">
        <v>286200.1417349487</v>
      </c>
      <c r="AF20" t="n">
        <v>2.697135868231312e-06</v>
      </c>
      <c r="AG20" t="n">
        <v>8</v>
      </c>
      <c r="AH20" t="n">
        <v>258885.6018922711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4.9753</v>
      </c>
      <c r="E21" t="n">
        <v>20.1</v>
      </c>
      <c r="F21" t="n">
        <v>17.52</v>
      </c>
      <c r="G21" t="n">
        <v>131.38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175.59</v>
      </c>
      <c r="Q21" t="n">
        <v>446.27</v>
      </c>
      <c r="R21" t="n">
        <v>35.8</v>
      </c>
      <c r="S21" t="n">
        <v>28.73</v>
      </c>
      <c r="T21" t="n">
        <v>2863.87</v>
      </c>
      <c r="U21" t="n">
        <v>0.8</v>
      </c>
      <c r="V21" t="n">
        <v>0.93</v>
      </c>
      <c r="W21" t="n">
        <v>0.09</v>
      </c>
      <c r="X21" t="n">
        <v>0.16</v>
      </c>
      <c r="Y21" t="n">
        <v>0.5</v>
      </c>
      <c r="Z21" t="n">
        <v>10</v>
      </c>
      <c r="AA21" t="n">
        <v>207.1063681785956</v>
      </c>
      <c r="AB21" t="n">
        <v>283.3720698299384</v>
      </c>
      <c r="AC21" t="n">
        <v>256.3274372006503</v>
      </c>
      <c r="AD21" t="n">
        <v>207106.3681785956</v>
      </c>
      <c r="AE21" t="n">
        <v>283372.0698299384</v>
      </c>
      <c r="AF21" t="n">
        <v>2.703057788496343e-06</v>
      </c>
      <c r="AG21" t="n">
        <v>8</v>
      </c>
      <c r="AH21" t="n">
        <v>256327.4372006503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4.981</v>
      </c>
      <c r="E22" t="n">
        <v>20.08</v>
      </c>
      <c r="F22" t="n">
        <v>17.53</v>
      </c>
      <c r="G22" t="n">
        <v>150.23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5</v>
      </c>
      <c r="N22" t="n">
        <v>37.21</v>
      </c>
      <c r="O22" t="n">
        <v>23481.16</v>
      </c>
      <c r="P22" t="n">
        <v>173.25</v>
      </c>
      <c r="Q22" t="n">
        <v>446.27</v>
      </c>
      <c r="R22" t="n">
        <v>36.14</v>
      </c>
      <c r="S22" t="n">
        <v>28.73</v>
      </c>
      <c r="T22" t="n">
        <v>3038.54</v>
      </c>
      <c r="U22" t="n">
        <v>0.8</v>
      </c>
      <c r="V22" t="n">
        <v>0.93</v>
      </c>
      <c r="W22" t="n">
        <v>0.09</v>
      </c>
      <c r="X22" t="n">
        <v>0.17</v>
      </c>
      <c r="Y22" t="n">
        <v>0.5</v>
      </c>
      <c r="Z22" t="n">
        <v>10</v>
      </c>
      <c r="AA22" t="n">
        <v>205.8501166927165</v>
      </c>
      <c r="AB22" t="n">
        <v>281.6532111250553</v>
      </c>
      <c r="AC22" t="n">
        <v>254.7726239581274</v>
      </c>
      <c r="AD22" t="n">
        <v>205850.1166927165</v>
      </c>
      <c r="AE22" t="n">
        <v>281653.2111250553</v>
      </c>
      <c r="AF22" t="n">
        <v>2.706154572488148e-06</v>
      </c>
      <c r="AG22" t="n">
        <v>8</v>
      </c>
      <c r="AH22" t="n">
        <v>254772.6239581274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4.9795</v>
      </c>
      <c r="E23" t="n">
        <v>20.08</v>
      </c>
      <c r="F23" t="n">
        <v>17.53</v>
      </c>
      <c r="G23" t="n">
        <v>150.28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1</v>
      </c>
      <c r="N23" t="n">
        <v>37.74</v>
      </c>
      <c r="O23" t="n">
        <v>23669.2</v>
      </c>
      <c r="P23" t="n">
        <v>173.44</v>
      </c>
      <c r="Q23" t="n">
        <v>446.27</v>
      </c>
      <c r="R23" t="n">
        <v>36.16</v>
      </c>
      <c r="S23" t="n">
        <v>28.73</v>
      </c>
      <c r="T23" t="n">
        <v>3047.53</v>
      </c>
      <c r="U23" t="n">
        <v>0.79</v>
      </c>
      <c r="V23" t="n">
        <v>0.93</v>
      </c>
      <c r="W23" t="n">
        <v>0.1</v>
      </c>
      <c r="X23" t="n">
        <v>0.17</v>
      </c>
      <c r="Y23" t="n">
        <v>0.5</v>
      </c>
      <c r="Z23" t="n">
        <v>10</v>
      </c>
      <c r="AA23" t="n">
        <v>205.979450211834</v>
      </c>
      <c r="AB23" t="n">
        <v>281.8301709517041</v>
      </c>
      <c r="AC23" t="n">
        <v>254.9326949872855</v>
      </c>
      <c r="AD23" t="n">
        <v>205979.450211834</v>
      </c>
      <c r="AE23" t="n">
        <v>281830.1709517041</v>
      </c>
      <c r="AF23" t="n">
        <v>2.70533962933241e-06</v>
      </c>
      <c r="AG23" t="n">
        <v>8</v>
      </c>
      <c r="AH23" t="n">
        <v>254932.6949872855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4.9781</v>
      </c>
      <c r="E24" t="n">
        <v>20.09</v>
      </c>
      <c r="F24" t="n">
        <v>17.54</v>
      </c>
      <c r="G24" t="n">
        <v>150.33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0</v>
      </c>
      <c r="N24" t="n">
        <v>38.27</v>
      </c>
      <c r="O24" t="n">
        <v>23857.96</v>
      </c>
      <c r="P24" t="n">
        <v>174.68</v>
      </c>
      <c r="Q24" t="n">
        <v>446.27</v>
      </c>
      <c r="R24" t="n">
        <v>36.33</v>
      </c>
      <c r="S24" t="n">
        <v>28.73</v>
      </c>
      <c r="T24" t="n">
        <v>3135.45</v>
      </c>
      <c r="U24" t="n">
        <v>0.79</v>
      </c>
      <c r="V24" t="n">
        <v>0.93</v>
      </c>
      <c r="W24" t="n">
        <v>0.1</v>
      </c>
      <c r="X24" t="n">
        <v>0.18</v>
      </c>
      <c r="Y24" t="n">
        <v>0.5</v>
      </c>
      <c r="Z24" t="n">
        <v>10</v>
      </c>
      <c r="AA24" t="n">
        <v>206.6387150759435</v>
      </c>
      <c r="AB24" t="n">
        <v>282.7322062234913</v>
      </c>
      <c r="AC24" t="n">
        <v>255.7486412787481</v>
      </c>
      <c r="AD24" t="n">
        <v>206638.7150759435</v>
      </c>
      <c r="AE24" t="n">
        <v>282732.2062234913</v>
      </c>
      <c r="AF24" t="n">
        <v>2.704579015720388e-06</v>
      </c>
      <c r="AG24" t="n">
        <v>8</v>
      </c>
      <c r="AH24" t="n">
        <v>255748.6412787481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4.0735</v>
      </c>
      <c r="E2" t="n">
        <v>24.55</v>
      </c>
      <c r="F2" t="n">
        <v>20.68</v>
      </c>
      <c r="G2" t="n">
        <v>10.79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113</v>
      </c>
      <c r="N2" t="n">
        <v>9.74</v>
      </c>
      <c r="O2" t="n">
        <v>10204.21</v>
      </c>
      <c r="P2" t="n">
        <v>158.31</v>
      </c>
      <c r="Q2" t="n">
        <v>446.28</v>
      </c>
      <c r="R2" t="n">
        <v>139.01</v>
      </c>
      <c r="S2" t="n">
        <v>28.73</v>
      </c>
      <c r="T2" t="n">
        <v>53932.59</v>
      </c>
      <c r="U2" t="n">
        <v>0.21</v>
      </c>
      <c r="V2" t="n">
        <v>0.79</v>
      </c>
      <c r="W2" t="n">
        <v>0.26</v>
      </c>
      <c r="X2" t="n">
        <v>3.32</v>
      </c>
      <c r="Y2" t="n">
        <v>0.5</v>
      </c>
      <c r="Z2" t="n">
        <v>10</v>
      </c>
      <c r="AA2" t="n">
        <v>227.6212380197057</v>
      </c>
      <c r="AB2" t="n">
        <v>311.4414197987132</v>
      </c>
      <c r="AC2" t="n">
        <v>281.7178878039942</v>
      </c>
      <c r="AD2" t="n">
        <v>227621.2380197057</v>
      </c>
      <c r="AE2" t="n">
        <v>311441.4197987132</v>
      </c>
      <c r="AF2" t="n">
        <v>2.46951278175496e-06</v>
      </c>
      <c r="AG2" t="n">
        <v>10</v>
      </c>
      <c r="AH2" t="n">
        <v>281717.8878039942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4.6443</v>
      </c>
      <c r="E3" t="n">
        <v>21.53</v>
      </c>
      <c r="F3" t="n">
        <v>18.76</v>
      </c>
      <c r="G3" t="n">
        <v>22.07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139.18</v>
      </c>
      <c r="Q3" t="n">
        <v>446.27</v>
      </c>
      <c r="R3" t="n">
        <v>76.15000000000001</v>
      </c>
      <c r="S3" t="n">
        <v>28.73</v>
      </c>
      <c r="T3" t="n">
        <v>22825.26</v>
      </c>
      <c r="U3" t="n">
        <v>0.38</v>
      </c>
      <c r="V3" t="n">
        <v>0.87</v>
      </c>
      <c r="W3" t="n">
        <v>0.17</v>
      </c>
      <c r="X3" t="n">
        <v>1.4</v>
      </c>
      <c r="Y3" t="n">
        <v>0.5</v>
      </c>
      <c r="Z3" t="n">
        <v>10</v>
      </c>
      <c r="AA3" t="n">
        <v>188.7002093192413</v>
      </c>
      <c r="AB3" t="n">
        <v>258.1879512561633</v>
      </c>
      <c r="AC3" t="n">
        <v>233.5468555574158</v>
      </c>
      <c r="AD3" t="n">
        <v>188700.2093192413</v>
      </c>
      <c r="AE3" t="n">
        <v>258187.9512561633</v>
      </c>
      <c r="AF3" t="n">
        <v>2.815553752867204e-06</v>
      </c>
      <c r="AG3" t="n">
        <v>9</v>
      </c>
      <c r="AH3" t="n">
        <v>233546.8555574158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4.8259</v>
      </c>
      <c r="E4" t="n">
        <v>20.72</v>
      </c>
      <c r="F4" t="n">
        <v>18.26</v>
      </c>
      <c r="G4" t="n">
        <v>33.2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131.19</v>
      </c>
      <c r="Q4" t="n">
        <v>446.28</v>
      </c>
      <c r="R4" t="n">
        <v>60.05</v>
      </c>
      <c r="S4" t="n">
        <v>28.73</v>
      </c>
      <c r="T4" t="n">
        <v>14865.29</v>
      </c>
      <c r="U4" t="n">
        <v>0.48</v>
      </c>
      <c r="V4" t="n">
        <v>0.89</v>
      </c>
      <c r="W4" t="n">
        <v>0.13</v>
      </c>
      <c r="X4" t="n">
        <v>0.9</v>
      </c>
      <c r="Y4" t="n">
        <v>0.5</v>
      </c>
      <c r="Z4" t="n">
        <v>10</v>
      </c>
      <c r="AA4" t="n">
        <v>170.7458570565813</v>
      </c>
      <c r="AB4" t="n">
        <v>233.6220144002853</v>
      </c>
      <c r="AC4" t="n">
        <v>211.3254572365461</v>
      </c>
      <c r="AD4" t="n">
        <v>170745.8570565813</v>
      </c>
      <c r="AE4" t="n">
        <v>233622.0144002853</v>
      </c>
      <c r="AF4" t="n">
        <v>2.925646675701794e-06</v>
      </c>
      <c r="AG4" t="n">
        <v>8</v>
      </c>
      <c r="AH4" t="n">
        <v>211325.4572365461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4.9153</v>
      </c>
      <c r="E5" t="n">
        <v>20.34</v>
      </c>
      <c r="F5" t="n">
        <v>18.04</v>
      </c>
      <c r="G5" t="n">
        <v>45.1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125.19</v>
      </c>
      <c r="Q5" t="n">
        <v>446.27</v>
      </c>
      <c r="R5" t="n">
        <v>52.99</v>
      </c>
      <c r="S5" t="n">
        <v>28.73</v>
      </c>
      <c r="T5" t="n">
        <v>11380.94</v>
      </c>
      <c r="U5" t="n">
        <v>0.54</v>
      </c>
      <c r="V5" t="n">
        <v>0.9</v>
      </c>
      <c r="W5" t="n">
        <v>0.12</v>
      </c>
      <c r="X5" t="n">
        <v>0.68</v>
      </c>
      <c r="Y5" t="n">
        <v>0.5</v>
      </c>
      <c r="Z5" t="n">
        <v>10</v>
      </c>
      <c r="AA5" t="n">
        <v>165.6992001994464</v>
      </c>
      <c r="AB5" t="n">
        <v>226.7169558455695</v>
      </c>
      <c r="AC5" t="n">
        <v>205.0794077789796</v>
      </c>
      <c r="AD5" t="n">
        <v>165699.2001994463</v>
      </c>
      <c r="AE5" t="n">
        <v>226716.9558455695</v>
      </c>
      <c r="AF5" t="n">
        <v>2.979844403132479e-06</v>
      </c>
      <c r="AG5" t="n">
        <v>8</v>
      </c>
      <c r="AH5" t="n">
        <v>205079.4077789796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4.9875</v>
      </c>
      <c r="E6" t="n">
        <v>20.05</v>
      </c>
      <c r="F6" t="n">
        <v>17.85</v>
      </c>
      <c r="G6" t="n">
        <v>59.49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118</v>
      </c>
      <c r="Q6" t="n">
        <v>446.27</v>
      </c>
      <c r="R6" t="n">
        <v>46.73</v>
      </c>
      <c r="S6" t="n">
        <v>28.73</v>
      </c>
      <c r="T6" t="n">
        <v>8280.049999999999</v>
      </c>
      <c r="U6" t="n">
        <v>0.61</v>
      </c>
      <c r="V6" t="n">
        <v>0.91</v>
      </c>
      <c r="W6" t="n">
        <v>0.11</v>
      </c>
      <c r="X6" t="n">
        <v>0.49</v>
      </c>
      <c r="Y6" t="n">
        <v>0.5</v>
      </c>
      <c r="Z6" t="n">
        <v>10</v>
      </c>
      <c r="AA6" t="n">
        <v>160.599116220049</v>
      </c>
      <c r="AB6" t="n">
        <v>219.7387959451361</v>
      </c>
      <c r="AC6" t="n">
        <v>198.7672336655324</v>
      </c>
      <c r="AD6" t="n">
        <v>160599.116220049</v>
      </c>
      <c r="AE6" t="n">
        <v>219738.7959451361</v>
      </c>
      <c r="AF6" t="n">
        <v>3.023614827299094e-06</v>
      </c>
      <c r="AG6" t="n">
        <v>8</v>
      </c>
      <c r="AH6" t="n">
        <v>198767.2336655324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5.024</v>
      </c>
      <c r="E7" t="n">
        <v>19.9</v>
      </c>
      <c r="F7" t="n">
        <v>17.75</v>
      </c>
      <c r="G7" t="n">
        <v>71.02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7</v>
      </c>
      <c r="N7" t="n">
        <v>10.78</v>
      </c>
      <c r="O7" t="n">
        <v>10949.33</v>
      </c>
      <c r="P7" t="n">
        <v>112.78</v>
      </c>
      <c r="Q7" t="n">
        <v>446.27</v>
      </c>
      <c r="R7" t="n">
        <v>43.19</v>
      </c>
      <c r="S7" t="n">
        <v>28.73</v>
      </c>
      <c r="T7" t="n">
        <v>6525.59</v>
      </c>
      <c r="U7" t="n">
        <v>0.67</v>
      </c>
      <c r="V7" t="n">
        <v>0.92</v>
      </c>
      <c r="W7" t="n">
        <v>0.11</v>
      </c>
      <c r="X7" t="n">
        <v>0.4</v>
      </c>
      <c r="Y7" t="n">
        <v>0.5</v>
      </c>
      <c r="Z7" t="n">
        <v>10</v>
      </c>
      <c r="AA7" t="n">
        <v>157.3072595443313</v>
      </c>
      <c r="AB7" t="n">
        <v>215.2347324149544</v>
      </c>
      <c r="AC7" t="n">
        <v>194.6930316371769</v>
      </c>
      <c r="AD7" t="n">
        <v>157307.2595443313</v>
      </c>
      <c r="AE7" t="n">
        <v>215234.7324149543</v>
      </c>
      <c r="AF7" t="n">
        <v>3.045742534807148e-06</v>
      </c>
      <c r="AG7" t="n">
        <v>8</v>
      </c>
      <c r="AH7" t="n">
        <v>194693.0316371769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5.0284</v>
      </c>
      <c r="E8" t="n">
        <v>19.89</v>
      </c>
      <c r="F8" t="n">
        <v>17.75</v>
      </c>
      <c r="G8" t="n">
        <v>76.09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112.59</v>
      </c>
      <c r="Q8" t="n">
        <v>446.29</v>
      </c>
      <c r="R8" t="n">
        <v>42.84</v>
      </c>
      <c r="S8" t="n">
        <v>28.73</v>
      </c>
      <c r="T8" t="n">
        <v>6354.69</v>
      </c>
      <c r="U8" t="n">
        <v>0.67</v>
      </c>
      <c r="V8" t="n">
        <v>0.92</v>
      </c>
      <c r="W8" t="n">
        <v>0.12</v>
      </c>
      <c r="X8" t="n">
        <v>0.4</v>
      </c>
      <c r="Y8" t="n">
        <v>0.5</v>
      </c>
      <c r="Z8" t="n">
        <v>10</v>
      </c>
      <c r="AA8" t="n">
        <v>157.1439068316132</v>
      </c>
      <c r="AB8" t="n">
        <v>215.0112260268006</v>
      </c>
      <c r="AC8" t="n">
        <v>194.4908563850153</v>
      </c>
      <c r="AD8" t="n">
        <v>157143.9068316132</v>
      </c>
      <c r="AE8" t="n">
        <v>215011.2260268006</v>
      </c>
      <c r="AF8" t="n">
        <v>3.048409984479351e-06</v>
      </c>
      <c r="AG8" t="n">
        <v>8</v>
      </c>
      <c r="AH8" t="n">
        <v>194490.8563850153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3.7119</v>
      </c>
      <c r="E2" t="n">
        <v>26.94</v>
      </c>
      <c r="F2" t="n">
        <v>21.64</v>
      </c>
      <c r="G2" t="n">
        <v>8.83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202.38</v>
      </c>
      <c r="Q2" t="n">
        <v>446.29</v>
      </c>
      <c r="R2" t="n">
        <v>170.43</v>
      </c>
      <c r="S2" t="n">
        <v>28.73</v>
      </c>
      <c r="T2" t="n">
        <v>69486.57000000001</v>
      </c>
      <c r="U2" t="n">
        <v>0.17</v>
      </c>
      <c r="V2" t="n">
        <v>0.75</v>
      </c>
      <c r="W2" t="n">
        <v>0.31</v>
      </c>
      <c r="X2" t="n">
        <v>4.28</v>
      </c>
      <c r="Y2" t="n">
        <v>0.5</v>
      </c>
      <c r="Z2" t="n">
        <v>10</v>
      </c>
      <c r="AA2" t="n">
        <v>291.9814724538339</v>
      </c>
      <c r="AB2" t="n">
        <v>399.5019319247837</v>
      </c>
      <c r="AC2" t="n">
        <v>361.3740282463646</v>
      </c>
      <c r="AD2" t="n">
        <v>291981.4724538338</v>
      </c>
      <c r="AE2" t="n">
        <v>399501.9319247837</v>
      </c>
      <c r="AF2" t="n">
        <v>2.152787653967514e-06</v>
      </c>
      <c r="AG2" t="n">
        <v>11</v>
      </c>
      <c r="AH2" t="n">
        <v>361374.0282463646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4.4069</v>
      </c>
      <c r="E3" t="n">
        <v>22.69</v>
      </c>
      <c r="F3" t="n">
        <v>19.21</v>
      </c>
      <c r="G3" t="n">
        <v>17.73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176.55</v>
      </c>
      <c r="Q3" t="n">
        <v>446.3</v>
      </c>
      <c r="R3" t="n">
        <v>90.90000000000001</v>
      </c>
      <c r="S3" t="n">
        <v>28.73</v>
      </c>
      <c r="T3" t="n">
        <v>30131.21</v>
      </c>
      <c r="U3" t="n">
        <v>0.32</v>
      </c>
      <c r="V3" t="n">
        <v>0.85</v>
      </c>
      <c r="W3" t="n">
        <v>0.19</v>
      </c>
      <c r="X3" t="n">
        <v>1.85</v>
      </c>
      <c r="Y3" t="n">
        <v>0.5</v>
      </c>
      <c r="Z3" t="n">
        <v>10</v>
      </c>
      <c r="AA3" t="n">
        <v>224.4103185063388</v>
      </c>
      <c r="AB3" t="n">
        <v>307.0480980647554</v>
      </c>
      <c r="AC3" t="n">
        <v>277.7438585302582</v>
      </c>
      <c r="AD3" t="n">
        <v>224410.3185063388</v>
      </c>
      <c r="AE3" t="n">
        <v>307048.0980647554</v>
      </c>
      <c r="AF3" t="n">
        <v>2.555866244314081e-06</v>
      </c>
      <c r="AG3" t="n">
        <v>9</v>
      </c>
      <c r="AH3" t="n">
        <v>277743.8585302582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4.6618</v>
      </c>
      <c r="E4" t="n">
        <v>21.45</v>
      </c>
      <c r="F4" t="n">
        <v>18.5</v>
      </c>
      <c r="G4" t="n">
        <v>27.08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166.85</v>
      </c>
      <c r="Q4" t="n">
        <v>446.27</v>
      </c>
      <c r="R4" t="n">
        <v>67.92</v>
      </c>
      <c r="S4" t="n">
        <v>28.73</v>
      </c>
      <c r="T4" t="n">
        <v>18759.44</v>
      </c>
      <c r="U4" t="n">
        <v>0.42</v>
      </c>
      <c r="V4" t="n">
        <v>0.88</v>
      </c>
      <c r="W4" t="n">
        <v>0.15</v>
      </c>
      <c r="X4" t="n">
        <v>1.15</v>
      </c>
      <c r="Y4" t="n">
        <v>0.5</v>
      </c>
      <c r="Z4" t="n">
        <v>10</v>
      </c>
      <c r="AA4" t="n">
        <v>210.5114192014015</v>
      </c>
      <c r="AB4" t="n">
        <v>288.0310108595882</v>
      </c>
      <c r="AC4" t="n">
        <v>260.5417354372966</v>
      </c>
      <c r="AD4" t="n">
        <v>210511.4192014015</v>
      </c>
      <c r="AE4" t="n">
        <v>288031.0108595882</v>
      </c>
      <c r="AF4" t="n">
        <v>2.703700392054138e-06</v>
      </c>
      <c r="AG4" t="n">
        <v>9</v>
      </c>
      <c r="AH4" t="n">
        <v>260541.7354372966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4.7907</v>
      </c>
      <c r="E5" t="n">
        <v>20.87</v>
      </c>
      <c r="F5" t="n">
        <v>18.17</v>
      </c>
      <c r="G5" t="n">
        <v>36.34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28</v>
      </c>
      <c r="N5" t="n">
        <v>15.58</v>
      </c>
      <c r="O5" t="n">
        <v>13952.52</v>
      </c>
      <c r="P5" t="n">
        <v>160.63</v>
      </c>
      <c r="Q5" t="n">
        <v>446.28</v>
      </c>
      <c r="R5" t="n">
        <v>57.01</v>
      </c>
      <c r="S5" t="n">
        <v>28.73</v>
      </c>
      <c r="T5" t="n">
        <v>13358.01</v>
      </c>
      <c r="U5" t="n">
        <v>0.5</v>
      </c>
      <c r="V5" t="n">
        <v>0.89</v>
      </c>
      <c r="W5" t="n">
        <v>0.13</v>
      </c>
      <c r="X5" t="n">
        <v>0.8100000000000001</v>
      </c>
      <c r="Y5" t="n">
        <v>0.5</v>
      </c>
      <c r="Z5" t="n">
        <v>10</v>
      </c>
      <c r="AA5" t="n">
        <v>203.4375453605407</v>
      </c>
      <c r="AB5" t="n">
        <v>278.3522245932387</v>
      </c>
      <c r="AC5" t="n">
        <v>251.7866789479426</v>
      </c>
      <c r="AD5" t="n">
        <v>203437.5453605407</v>
      </c>
      <c r="AE5" t="n">
        <v>278352.2245932387</v>
      </c>
      <c r="AF5" t="n">
        <v>2.778458421256545e-06</v>
      </c>
      <c r="AG5" t="n">
        <v>9</v>
      </c>
      <c r="AH5" t="n">
        <v>251786.6789479426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4.8529</v>
      </c>
      <c r="E6" t="n">
        <v>20.61</v>
      </c>
      <c r="F6" t="n">
        <v>18.04</v>
      </c>
      <c r="G6" t="n">
        <v>45.09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156.78</v>
      </c>
      <c r="Q6" t="n">
        <v>446.32</v>
      </c>
      <c r="R6" t="n">
        <v>52.86</v>
      </c>
      <c r="S6" t="n">
        <v>28.73</v>
      </c>
      <c r="T6" t="n">
        <v>11315.89</v>
      </c>
      <c r="U6" t="n">
        <v>0.54</v>
      </c>
      <c r="V6" t="n">
        <v>0.9</v>
      </c>
      <c r="W6" t="n">
        <v>0.12</v>
      </c>
      <c r="X6" t="n">
        <v>0.68</v>
      </c>
      <c r="Y6" t="n">
        <v>0.5</v>
      </c>
      <c r="Z6" t="n">
        <v>10</v>
      </c>
      <c r="AA6" t="n">
        <v>190.2088220396888</v>
      </c>
      <c r="AB6" t="n">
        <v>260.2521017355745</v>
      </c>
      <c r="AC6" t="n">
        <v>235.4140064121261</v>
      </c>
      <c r="AD6" t="n">
        <v>190208.8220396888</v>
      </c>
      <c r="AE6" t="n">
        <v>260252.1017355745</v>
      </c>
      <c r="AF6" t="n">
        <v>2.814532505169576e-06</v>
      </c>
      <c r="AG6" t="n">
        <v>8</v>
      </c>
      <c r="AH6" t="n">
        <v>235414.0064121261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4.9038</v>
      </c>
      <c r="E7" t="n">
        <v>20.39</v>
      </c>
      <c r="F7" t="n">
        <v>17.91</v>
      </c>
      <c r="G7" t="n">
        <v>53.73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152.22</v>
      </c>
      <c r="Q7" t="n">
        <v>446.29</v>
      </c>
      <c r="R7" t="n">
        <v>48.64</v>
      </c>
      <c r="S7" t="n">
        <v>28.73</v>
      </c>
      <c r="T7" t="n">
        <v>9223.07</v>
      </c>
      <c r="U7" t="n">
        <v>0.59</v>
      </c>
      <c r="V7" t="n">
        <v>0.91</v>
      </c>
      <c r="W7" t="n">
        <v>0.11</v>
      </c>
      <c r="X7" t="n">
        <v>0.55</v>
      </c>
      <c r="Y7" t="n">
        <v>0.5</v>
      </c>
      <c r="Z7" t="n">
        <v>10</v>
      </c>
      <c r="AA7" t="n">
        <v>186.5541157667687</v>
      </c>
      <c r="AB7" t="n">
        <v>255.2515713787064</v>
      </c>
      <c r="AC7" t="n">
        <v>230.8907196542274</v>
      </c>
      <c r="AD7" t="n">
        <v>186554.1157667688</v>
      </c>
      <c r="AE7" t="n">
        <v>255251.5713787064</v>
      </c>
      <c r="AF7" t="n">
        <v>2.844052937182008e-06</v>
      </c>
      <c r="AG7" t="n">
        <v>8</v>
      </c>
      <c r="AH7" t="n">
        <v>230890.7196542274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4.9592</v>
      </c>
      <c r="E8" t="n">
        <v>20.16</v>
      </c>
      <c r="F8" t="n">
        <v>17.77</v>
      </c>
      <c r="G8" t="n">
        <v>66.65000000000001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146.7</v>
      </c>
      <c r="Q8" t="n">
        <v>446.27</v>
      </c>
      <c r="R8" t="n">
        <v>44.2</v>
      </c>
      <c r="S8" t="n">
        <v>28.73</v>
      </c>
      <c r="T8" t="n">
        <v>7025.73</v>
      </c>
      <c r="U8" t="n">
        <v>0.65</v>
      </c>
      <c r="V8" t="n">
        <v>0.91</v>
      </c>
      <c r="W8" t="n">
        <v>0.1</v>
      </c>
      <c r="X8" t="n">
        <v>0.41</v>
      </c>
      <c r="Y8" t="n">
        <v>0.5</v>
      </c>
      <c r="Z8" t="n">
        <v>10</v>
      </c>
      <c r="AA8" t="n">
        <v>182.3927318495886</v>
      </c>
      <c r="AB8" t="n">
        <v>249.5577823159219</v>
      </c>
      <c r="AC8" t="n">
        <v>225.7403378283101</v>
      </c>
      <c r="AD8" t="n">
        <v>182392.7318495886</v>
      </c>
      <c r="AE8" t="n">
        <v>249557.7823159219</v>
      </c>
      <c r="AF8" t="n">
        <v>2.876183230570784e-06</v>
      </c>
      <c r="AG8" t="n">
        <v>8</v>
      </c>
      <c r="AH8" t="n">
        <v>225740.3378283101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4.9949</v>
      </c>
      <c r="E9" t="n">
        <v>20.02</v>
      </c>
      <c r="F9" t="n">
        <v>17.67</v>
      </c>
      <c r="G9" t="n">
        <v>75.73999999999999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143.46</v>
      </c>
      <c r="Q9" t="n">
        <v>446.27</v>
      </c>
      <c r="R9" t="n">
        <v>40.53</v>
      </c>
      <c r="S9" t="n">
        <v>28.73</v>
      </c>
      <c r="T9" t="n">
        <v>5200.19</v>
      </c>
      <c r="U9" t="n">
        <v>0.71</v>
      </c>
      <c r="V9" t="n">
        <v>0.92</v>
      </c>
      <c r="W9" t="n">
        <v>0.11</v>
      </c>
      <c r="X9" t="n">
        <v>0.32</v>
      </c>
      <c r="Y9" t="n">
        <v>0.5</v>
      </c>
      <c r="Z9" t="n">
        <v>10</v>
      </c>
      <c r="AA9" t="n">
        <v>179.8956894777157</v>
      </c>
      <c r="AB9" t="n">
        <v>246.1412187809924</v>
      </c>
      <c r="AC9" t="n">
        <v>222.6498463219762</v>
      </c>
      <c r="AD9" t="n">
        <v>179895.6894777157</v>
      </c>
      <c r="AE9" t="n">
        <v>246141.2187809924</v>
      </c>
      <c r="AF9" t="n">
        <v>2.896888130823119e-06</v>
      </c>
      <c r="AG9" t="n">
        <v>8</v>
      </c>
      <c r="AH9" t="n">
        <v>222649.8463219762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5.0064</v>
      </c>
      <c r="E10" t="n">
        <v>19.97</v>
      </c>
      <c r="F10" t="n">
        <v>17.67</v>
      </c>
      <c r="G10" t="n">
        <v>88.36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138.17</v>
      </c>
      <c r="Q10" t="n">
        <v>446.27</v>
      </c>
      <c r="R10" t="n">
        <v>40.86</v>
      </c>
      <c r="S10" t="n">
        <v>28.73</v>
      </c>
      <c r="T10" t="n">
        <v>5373.24</v>
      </c>
      <c r="U10" t="n">
        <v>0.7</v>
      </c>
      <c r="V10" t="n">
        <v>0.92</v>
      </c>
      <c r="W10" t="n">
        <v>0.1</v>
      </c>
      <c r="X10" t="n">
        <v>0.31</v>
      </c>
      <c r="Y10" t="n">
        <v>0.5</v>
      </c>
      <c r="Z10" t="n">
        <v>10</v>
      </c>
      <c r="AA10" t="n">
        <v>177.1062381265755</v>
      </c>
      <c r="AB10" t="n">
        <v>242.3245683804561</v>
      </c>
      <c r="AC10" t="n">
        <v>219.1974516789634</v>
      </c>
      <c r="AD10" t="n">
        <v>177106.2381265755</v>
      </c>
      <c r="AE10" t="n">
        <v>242324.5683804561</v>
      </c>
      <c r="AF10" t="n">
        <v>2.903557776562666e-06</v>
      </c>
      <c r="AG10" t="n">
        <v>8</v>
      </c>
      <c r="AH10" t="n">
        <v>219197.4516789634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5.0192</v>
      </c>
      <c r="E11" t="n">
        <v>19.92</v>
      </c>
      <c r="F11" t="n">
        <v>17.64</v>
      </c>
      <c r="G11" t="n">
        <v>96.23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134.76</v>
      </c>
      <c r="Q11" t="n">
        <v>446.27</v>
      </c>
      <c r="R11" t="n">
        <v>39.78</v>
      </c>
      <c r="S11" t="n">
        <v>28.73</v>
      </c>
      <c r="T11" t="n">
        <v>4840.93</v>
      </c>
      <c r="U11" t="n">
        <v>0.72</v>
      </c>
      <c r="V11" t="n">
        <v>0.92</v>
      </c>
      <c r="W11" t="n">
        <v>0.1</v>
      </c>
      <c r="X11" t="n">
        <v>0.28</v>
      </c>
      <c r="Y11" t="n">
        <v>0.5</v>
      </c>
      <c r="Z11" t="n">
        <v>10</v>
      </c>
      <c r="AA11" t="n">
        <v>175.1559915531667</v>
      </c>
      <c r="AB11" t="n">
        <v>239.656154979913</v>
      </c>
      <c r="AC11" t="n">
        <v>216.7837079082254</v>
      </c>
      <c r="AD11" t="n">
        <v>175155.9915531667</v>
      </c>
      <c r="AE11" t="n">
        <v>239656.154979913</v>
      </c>
      <c r="AF11" t="n">
        <v>2.91098138225538e-06</v>
      </c>
      <c r="AG11" t="n">
        <v>8</v>
      </c>
      <c r="AH11" t="n">
        <v>216783.7079082254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5.0148</v>
      </c>
      <c r="E12" t="n">
        <v>19.94</v>
      </c>
      <c r="F12" t="n">
        <v>17.66</v>
      </c>
      <c r="G12" t="n">
        <v>96.33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133.25</v>
      </c>
      <c r="Q12" t="n">
        <v>446.27</v>
      </c>
      <c r="R12" t="n">
        <v>40.16</v>
      </c>
      <c r="S12" t="n">
        <v>28.73</v>
      </c>
      <c r="T12" t="n">
        <v>5028.94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174.5492862193828</v>
      </c>
      <c r="AB12" t="n">
        <v>238.8260339762799</v>
      </c>
      <c r="AC12" t="n">
        <v>216.0328124880968</v>
      </c>
      <c r="AD12" t="n">
        <v>174549.2862193828</v>
      </c>
      <c r="AE12" t="n">
        <v>238826.0339762799</v>
      </c>
      <c r="AF12" t="n">
        <v>2.90842951779851e-06</v>
      </c>
      <c r="AG12" t="n">
        <v>8</v>
      </c>
      <c r="AH12" t="n">
        <v>216032.8124880968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5.0333</v>
      </c>
      <c r="E13" t="n">
        <v>19.87</v>
      </c>
      <c r="F13" t="n">
        <v>17.61</v>
      </c>
      <c r="G13" t="n">
        <v>105.66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134.22</v>
      </c>
      <c r="Q13" t="n">
        <v>446.27</v>
      </c>
      <c r="R13" t="n">
        <v>38.46</v>
      </c>
      <c r="S13" t="n">
        <v>28.73</v>
      </c>
      <c r="T13" t="n">
        <v>4184.16</v>
      </c>
      <c r="U13" t="n">
        <v>0.75</v>
      </c>
      <c r="V13" t="n">
        <v>0.92</v>
      </c>
      <c r="W13" t="n">
        <v>0.11</v>
      </c>
      <c r="X13" t="n">
        <v>0.25</v>
      </c>
      <c r="Y13" t="n">
        <v>0.5</v>
      </c>
      <c r="Z13" t="n">
        <v>10</v>
      </c>
      <c r="AA13" t="n">
        <v>174.5702237222776</v>
      </c>
      <c r="AB13" t="n">
        <v>238.8546815914381</v>
      </c>
      <c r="AC13" t="n">
        <v>216.0587260150714</v>
      </c>
      <c r="AD13" t="n">
        <v>174570.2237222776</v>
      </c>
      <c r="AE13" t="n">
        <v>238854.6815914381</v>
      </c>
      <c r="AF13" t="n">
        <v>2.919158947901259e-06</v>
      </c>
      <c r="AG13" t="n">
        <v>8</v>
      </c>
      <c r="AH13" t="n">
        <v>216058.7260150714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4.342</v>
      </c>
      <c r="E2" t="n">
        <v>23.03</v>
      </c>
      <c r="F2" t="n">
        <v>19.97</v>
      </c>
      <c r="G2" t="n">
        <v>13.17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</v>
      </c>
      <c r="Q2" t="n">
        <v>446.27</v>
      </c>
      <c r="R2" t="n">
        <v>115.74</v>
      </c>
      <c r="S2" t="n">
        <v>28.73</v>
      </c>
      <c r="T2" t="n">
        <v>42421.35</v>
      </c>
      <c r="U2" t="n">
        <v>0.25</v>
      </c>
      <c r="V2" t="n">
        <v>0.8100000000000001</v>
      </c>
      <c r="W2" t="n">
        <v>0.23</v>
      </c>
      <c r="X2" t="n">
        <v>2.61</v>
      </c>
      <c r="Y2" t="n">
        <v>0.5</v>
      </c>
      <c r="Z2" t="n">
        <v>10</v>
      </c>
      <c r="AA2" t="n">
        <v>182.8450072889257</v>
      </c>
      <c r="AB2" t="n">
        <v>250.1766055250068</v>
      </c>
      <c r="AC2" t="n">
        <v>226.300101418844</v>
      </c>
      <c r="AD2" t="n">
        <v>182845.0072889257</v>
      </c>
      <c r="AE2" t="n">
        <v>250176.6055250068</v>
      </c>
      <c r="AF2" t="n">
        <v>2.733852404503448e-06</v>
      </c>
      <c r="AG2" t="n">
        <v>9</v>
      </c>
      <c r="AH2" t="n">
        <v>226300.101418844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4.7924</v>
      </c>
      <c r="E3" t="n">
        <v>20.87</v>
      </c>
      <c r="F3" t="n">
        <v>18.5</v>
      </c>
      <c r="G3" t="n">
        <v>27.07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109.88</v>
      </c>
      <c r="Q3" t="n">
        <v>446.29</v>
      </c>
      <c r="R3" t="n">
        <v>67.8</v>
      </c>
      <c r="S3" t="n">
        <v>28.73</v>
      </c>
      <c r="T3" t="n">
        <v>18699.68</v>
      </c>
      <c r="U3" t="n">
        <v>0.42</v>
      </c>
      <c r="V3" t="n">
        <v>0.88</v>
      </c>
      <c r="W3" t="n">
        <v>0.15</v>
      </c>
      <c r="X3" t="n">
        <v>1.14</v>
      </c>
      <c r="Y3" t="n">
        <v>0.5</v>
      </c>
      <c r="Z3" t="n">
        <v>10</v>
      </c>
      <c r="AA3" t="n">
        <v>163.56674894167</v>
      </c>
      <c r="AB3" t="n">
        <v>223.7992419575715</v>
      </c>
      <c r="AC3" t="n">
        <v>202.440156409414</v>
      </c>
      <c r="AD3" t="n">
        <v>163566.74894167</v>
      </c>
      <c r="AE3" t="n">
        <v>223799.2419575715</v>
      </c>
      <c r="AF3" t="n">
        <v>3.017437647015736e-06</v>
      </c>
      <c r="AG3" t="n">
        <v>9</v>
      </c>
      <c r="AH3" t="n">
        <v>202440.156409414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4.9468</v>
      </c>
      <c r="E4" t="n">
        <v>20.22</v>
      </c>
      <c r="F4" t="n">
        <v>18.07</v>
      </c>
      <c r="G4" t="n">
        <v>43.37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100.52</v>
      </c>
      <c r="Q4" t="n">
        <v>446.27</v>
      </c>
      <c r="R4" t="n">
        <v>53.77</v>
      </c>
      <c r="S4" t="n">
        <v>28.73</v>
      </c>
      <c r="T4" t="n">
        <v>11762.58</v>
      </c>
      <c r="U4" t="n">
        <v>0.53</v>
      </c>
      <c r="V4" t="n">
        <v>0.9</v>
      </c>
      <c r="W4" t="n">
        <v>0.13</v>
      </c>
      <c r="X4" t="n">
        <v>0.71</v>
      </c>
      <c r="Y4" t="n">
        <v>0.5</v>
      </c>
      <c r="Z4" t="n">
        <v>10</v>
      </c>
      <c r="AA4" t="n">
        <v>146.9392643272333</v>
      </c>
      <c r="AB4" t="n">
        <v>201.048783955261</v>
      </c>
      <c r="AC4" t="n">
        <v>181.8609701883685</v>
      </c>
      <c r="AD4" t="n">
        <v>146939.2643272333</v>
      </c>
      <c r="AE4" t="n">
        <v>201048.783955261</v>
      </c>
      <c r="AF4" t="n">
        <v>3.114652481482648e-06</v>
      </c>
      <c r="AG4" t="n">
        <v>8</v>
      </c>
      <c r="AH4" t="n">
        <v>181860.9701883685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5.0128</v>
      </c>
      <c r="E5" t="n">
        <v>19.95</v>
      </c>
      <c r="F5" t="n">
        <v>17.89</v>
      </c>
      <c r="G5" t="n">
        <v>56.49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2</v>
      </c>
      <c r="N5" t="n">
        <v>7.33</v>
      </c>
      <c r="O5" t="n">
        <v>8281.25</v>
      </c>
      <c r="P5" t="n">
        <v>94.73999999999999</v>
      </c>
      <c r="Q5" t="n">
        <v>446.27</v>
      </c>
      <c r="R5" t="n">
        <v>47.34</v>
      </c>
      <c r="S5" t="n">
        <v>28.73</v>
      </c>
      <c r="T5" t="n">
        <v>8580.709999999999</v>
      </c>
      <c r="U5" t="n">
        <v>0.61</v>
      </c>
      <c r="V5" t="n">
        <v>0.91</v>
      </c>
      <c r="W5" t="n">
        <v>0.13</v>
      </c>
      <c r="X5" t="n">
        <v>0.53</v>
      </c>
      <c r="Y5" t="n">
        <v>0.5</v>
      </c>
      <c r="Z5" t="n">
        <v>10</v>
      </c>
      <c r="AA5" t="n">
        <v>142.9232237808502</v>
      </c>
      <c r="AB5" t="n">
        <v>195.5538601044979</v>
      </c>
      <c r="AC5" t="n">
        <v>176.8904741577464</v>
      </c>
      <c r="AD5" t="n">
        <v>142923.2237808502</v>
      </c>
      <c r="AE5" t="n">
        <v>195553.8601044979</v>
      </c>
      <c r="AF5" t="n">
        <v>3.156208045438712e-06</v>
      </c>
      <c r="AG5" t="n">
        <v>8</v>
      </c>
      <c r="AH5" t="n">
        <v>176890.4741577464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5.0137</v>
      </c>
      <c r="E6" t="n">
        <v>19.95</v>
      </c>
      <c r="F6" t="n">
        <v>17.89</v>
      </c>
      <c r="G6" t="n">
        <v>56.48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96.31</v>
      </c>
      <c r="Q6" t="n">
        <v>446.27</v>
      </c>
      <c r="R6" t="n">
        <v>47.07</v>
      </c>
      <c r="S6" t="n">
        <v>28.73</v>
      </c>
      <c r="T6" t="n">
        <v>8446.459999999999</v>
      </c>
      <c r="U6" t="n">
        <v>0.61</v>
      </c>
      <c r="V6" t="n">
        <v>0.91</v>
      </c>
      <c r="W6" t="n">
        <v>0.13</v>
      </c>
      <c r="X6" t="n">
        <v>0.53</v>
      </c>
      <c r="Y6" t="n">
        <v>0.5</v>
      </c>
      <c r="Z6" t="n">
        <v>10</v>
      </c>
      <c r="AA6" t="n">
        <v>143.667974183981</v>
      </c>
      <c r="AB6" t="n">
        <v>196.5728604621299</v>
      </c>
      <c r="AC6" t="n">
        <v>177.8122225514223</v>
      </c>
      <c r="AD6" t="n">
        <v>143667.974183981</v>
      </c>
      <c r="AE6" t="n">
        <v>196572.8604621298</v>
      </c>
      <c r="AF6" t="n">
        <v>3.156774712219931e-06</v>
      </c>
      <c r="AG6" t="n">
        <v>8</v>
      </c>
      <c r="AH6" t="n">
        <v>177812.2225514223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2.9726</v>
      </c>
      <c r="E2" t="n">
        <v>33.64</v>
      </c>
      <c r="F2" t="n">
        <v>23.85</v>
      </c>
      <c r="G2" t="n">
        <v>6.53</v>
      </c>
      <c r="H2" t="n">
        <v>0.11</v>
      </c>
      <c r="I2" t="n">
        <v>219</v>
      </c>
      <c r="J2" t="n">
        <v>167.88</v>
      </c>
      <c r="K2" t="n">
        <v>51.39</v>
      </c>
      <c r="L2" t="n">
        <v>1</v>
      </c>
      <c r="M2" t="n">
        <v>217</v>
      </c>
      <c r="N2" t="n">
        <v>30.49</v>
      </c>
      <c r="O2" t="n">
        <v>20939.59</v>
      </c>
      <c r="P2" t="n">
        <v>300.86</v>
      </c>
      <c r="Q2" t="n">
        <v>446.39</v>
      </c>
      <c r="R2" t="n">
        <v>243.05</v>
      </c>
      <c r="S2" t="n">
        <v>28.73</v>
      </c>
      <c r="T2" t="n">
        <v>105434.24</v>
      </c>
      <c r="U2" t="n">
        <v>0.12</v>
      </c>
      <c r="V2" t="n">
        <v>0.68</v>
      </c>
      <c r="W2" t="n">
        <v>0.43</v>
      </c>
      <c r="X2" t="n">
        <v>6.49</v>
      </c>
      <c r="Y2" t="n">
        <v>0.5</v>
      </c>
      <c r="Z2" t="n">
        <v>10</v>
      </c>
      <c r="AA2" t="n">
        <v>470.4226890765156</v>
      </c>
      <c r="AB2" t="n">
        <v>643.6530767788172</v>
      </c>
      <c r="AC2" t="n">
        <v>582.2237305038132</v>
      </c>
      <c r="AD2" t="n">
        <v>470422.6890765156</v>
      </c>
      <c r="AE2" t="n">
        <v>643653.0767788172</v>
      </c>
      <c r="AF2" t="n">
        <v>1.600492587225716e-06</v>
      </c>
      <c r="AG2" t="n">
        <v>13</v>
      </c>
      <c r="AH2" t="n">
        <v>582223.7305038131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3.9332</v>
      </c>
      <c r="E3" t="n">
        <v>25.42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249.85</v>
      </c>
      <c r="Q3" t="n">
        <v>446.3</v>
      </c>
      <c r="R3" t="n">
        <v>115.69</v>
      </c>
      <c r="S3" t="n">
        <v>28.73</v>
      </c>
      <c r="T3" t="n">
        <v>42396.37</v>
      </c>
      <c r="U3" t="n">
        <v>0.25</v>
      </c>
      <c r="V3" t="n">
        <v>0.8100000000000001</v>
      </c>
      <c r="W3" t="n">
        <v>0.23</v>
      </c>
      <c r="X3" t="n">
        <v>2.61</v>
      </c>
      <c r="Y3" t="n">
        <v>0.5</v>
      </c>
      <c r="Z3" t="n">
        <v>10</v>
      </c>
      <c r="AA3" t="n">
        <v>315.1558859270161</v>
      </c>
      <c r="AB3" t="n">
        <v>431.2101868217579</v>
      </c>
      <c r="AC3" t="n">
        <v>390.0560917987868</v>
      </c>
      <c r="AD3" t="n">
        <v>315155.8859270161</v>
      </c>
      <c r="AE3" t="n">
        <v>431210.1868217579</v>
      </c>
      <c r="AF3" t="n">
        <v>2.117694087356585e-06</v>
      </c>
      <c r="AG3" t="n">
        <v>10</v>
      </c>
      <c r="AH3" t="n">
        <v>390056.0917987868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4.2853</v>
      </c>
      <c r="E4" t="n">
        <v>23.34</v>
      </c>
      <c r="F4" t="n">
        <v>19</v>
      </c>
      <c r="G4" t="n">
        <v>19.65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235.96</v>
      </c>
      <c r="Q4" t="n">
        <v>446.27</v>
      </c>
      <c r="R4" t="n">
        <v>84.09</v>
      </c>
      <c r="S4" t="n">
        <v>28.73</v>
      </c>
      <c r="T4" t="n">
        <v>26761.05</v>
      </c>
      <c r="U4" t="n">
        <v>0.34</v>
      </c>
      <c r="V4" t="n">
        <v>0.86</v>
      </c>
      <c r="W4" t="n">
        <v>0.17</v>
      </c>
      <c r="X4" t="n">
        <v>1.64</v>
      </c>
      <c r="Y4" t="n">
        <v>0.5</v>
      </c>
      <c r="Z4" t="n">
        <v>10</v>
      </c>
      <c r="AA4" t="n">
        <v>287.4115954013234</v>
      </c>
      <c r="AB4" t="n">
        <v>393.2492245327923</v>
      </c>
      <c r="AC4" t="n">
        <v>355.7180704721349</v>
      </c>
      <c r="AD4" t="n">
        <v>287411.5954013235</v>
      </c>
      <c r="AE4" t="n">
        <v>393249.2245327922</v>
      </c>
      <c r="AF4" t="n">
        <v>2.307270027598183e-06</v>
      </c>
      <c r="AG4" t="n">
        <v>10</v>
      </c>
      <c r="AH4" t="n">
        <v>355718.0704721349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4.4788</v>
      </c>
      <c r="E5" t="n">
        <v>22.33</v>
      </c>
      <c r="F5" t="n">
        <v>18.53</v>
      </c>
      <c r="G5" t="n">
        <v>26.47</v>
      </c>
      <c r="H5" t="n">
        <v>0.41</v>
      </c>
      <c r="I5" t="n">
        <v>42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228.31</v>
      </c>
      <c r="Q5" t="n">
        <v>446.27</v>
      </c>
      <c r="R5" t="n">
        <v>69</v>
      </c>
      <c r="S5" t="n">
        <v>28.73</v>
      </c>
      <c r="T5" t="n">
        <v>19297.33</v>
      </c>
      <c r="U5" t="n">
        <v>0.42</v>
      </c>
      <c r="V5" t="n">
        <v>0.88</v>
      </c>
      <c r="W5" t="n">
        <v>0.15</v>
      </c>
      <c r="X5" t="n">
        <v>1.17</v>
      </c>
      <c r="Y5" t="n">
        <v>0.5</v>
      </c>
      <c r="Z5" t="n">
        <v>10</v>
      </c>
      <c r="AA5" t="n">
        <v>263.9113205019865</v>
      </c>
      <c r="AB5" t="n">
        <v>361.0951116565616</v>
      </c>
      <c r="AC5" t="n">
        <v>326.6327010002308</v>
      </c>
      <c r="AD5" t="n">
        <v>263911.3205019865</v>
      </c>
      <c r="AE5" t="n">
        <v>361095.1116565616</v>
      </c>
      <c r="AF5" t="n">
        <v>2.411453340397811e-06</v>
      </c>
      <c r="AG5" t="n">
        <v>9</v>
      </c>
      <c r="AH5" t="n">
        <v>326632.7010002308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4.5963</v>
      </c>
      <c r="E6" t="n">
        <v>21.76</v>
      </c>
      <c r="F6" t="n">
        <v>18.27</v>
      </c>
      <c r="G6" t="n">
        <v>33.21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223.29</v>
      </c>
      <c r="Q6" t="n">
        <v>446.28</v>
      </c>
      <c r="R6" t="n">
        <v>60.08</v>
      </c>
      <c r="S6" t="n">
        <v>28.73</v>
      </c>
      <c r="T6" t="n">
        <v>14878.68</v>
      </c>
      <c r="U6" t="n">
        <v>0.48</v>
      </c>
      <c r="V6" t="n">
        <v>0.89</v>
      </c>
      <c r="W6" t="n">
        <v>0.13</v>
      </c>
      <c r="X6" t="n">
        <v>0.91</v>
      </c>
      <c r="Y6" t="n">
        <v>0.5</v>
      </c>
      <c r="Z6" t="n">
        <v>10</v>
      </c>
      <c r="AA6" t="n">
        <v>256.2812375295834</v>
      </c>
      <c r="AB6" t="n">
        <v>350.6552955180504</v>
      </c>
      <c r="AC6" t="n">
        <v>317.1892462617106</v>
      </c>
      <c r="AD6" t="n">
        <v>256281.2375295834</v>
      </c>
      <c r="AE6" t="n">
        <v>350655.2955180504</v>
      </c>
      <c r="AF6" t="n">
        <v>2.474717109152108e-06</v>
      </c>
      <c r="AG6" t="n">
        <v>9</v>
      </c>
      <c r="AH6" t="n">
        <v>317189.2462617106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4.6827</v>
      </c>
      <c r="E7" t="n">
        <v>21.36</v>
      </c>
      <c r="F7" t="n">
        <v>18.03</v>
      </c>
      <c r="G7" t="n">
        <v>38.64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</v>
      </c>
      <c r="Q7" t="n">
        <v>446.27</v>
      </c>
      <c r="R7" t="n">
        <v>52.19</v>
      </c>
      <c r="S7" t="n">
        <v>28.73</v>
      </c>
      <c r="T7" t="n">
        <v>10960.04</v>
      </c>
      <c r="U7" t="n">
        <v>0.55</v>
      </c>
      <c r="V7" t="n">
        <v>0.9</v>
      </c>
      <c r="W7" t="n">
        <v>0.13</v>
      </c>
      <c r="X7" t="n">
        <v>0.68</v>
      </c>
      <c r="Y7" t="n">
        <v>0.5</v>
      </c>
      <c r="Z7" t="n">
        <v>10</v>
      </c>
      <c r="AA7" t="n">
        <v>250.4878131493664</v>
      </c>
      <c r="AB7" t="n">
        <v>342.7284766931962</v>
      </c>
      <c r="AC7" t="n">
        <v>310.0189519001379</v>
      </c>
      <c r="AD7" t="n">
        <v>250487.8131493664</v>
      </c>
      <c r="AE7" t="n">
        <v>342728.4766931962</v>
      </c>
      <c r="AF7" t="n">
        <v>2.521236169751012e-06</v>
      </c>
      <c r="AG7" t="n">
        <v>9</v>
      </c>
      <c r="AH7" t="n">
        <v>310018.9519001379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4.7115</v>
      </c>
      <c r="E8" t="n">
        <v>21.22</v>
      </c>
      <c r="F8" t="n">
        <v>18.04</v>
      </c>
      <c r="G8" t="n">
        <v>45.1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217.36</v>
      </c>
      <c r="Q8" t="n">
        <v>446.28</v>
      </c>
      <c r="R8" t="n">
        <v>52.91</v>
      </c>
      <c r="S8" t="n">
        <v>28.73</v>
      </c>
      <c r="T8" t="n">
        <v>11341.64</v>
      </c>
      <c r="U8" t="n">
        <v>0.54</v>
      </c>
      <c r="V8" t="n">
        <v>0.9</v>
      </c>
      <c r="W8" t="n">
        <v>0.12</v>
      </c>
      <c r="X8" t="n">
        <v>0.68</v>
      </c>
      <c r="Y8" t="n">
        <v>0.5</v>
      </c>
      <c r="Z8" t="n">
        <v>10</v>
      </c>
      <c r="AA8" t="n">
        <v>248.7122080613298</v>
      </c>
      <c r="AB8" t="n">
        <v>340.2990154775779</v>
      </c>
      <c r="AC8" t="n">
        <v>307.8213550531672</v>
      </c>
      <c r="AD8" t="n">
        <v>248712.2080613298</v>
      </c>
      <c r="AE8" t="n">
        <v>340299.0154775779</v>
      </c>
      <c r="AF8" t="n">
        <v>2.53674252328398e-06</v>
      </c>
      <c r="AG8" t="n">
        <v>9</v>
      </c>
      <c r="AH8" t="n">
        <v>307821.3550531671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4.7567</v>
      </c>
      <c r="E9" t="n">
        <v>21.02</v>
      </c>
      <c r="F9" t="n">
        <v>17.94</v>
      </c>
      <c r="G9" t="n">
        <v>51.25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214.46</v>
      </c>
      <c r="Q9" t="n">
        <v>446.27</v>
      </c>
      <c r="R9" t="n">
        <v>49.48</v>
      </c>
      <c r="S9" t="n">
        <v>28.73</v>
      </c>
      <c r="T9" t="n">
        <v>9638.389999999999</v>
      </c>
      <c r="U9" t="n">
        <v>0.58</v>
      </c>
      <c r="V9" t="n">
        <v>0.91</v>
      </c>
      <c r="W9" t="n">
        <v>0.12</v>
      </c>
      <c r="X9" t="n">
        <v>0.58</v>
      </c>
      <c r="Y9" t="n">
        <v>0.5</v>
      </c>
      <c r="Z9" t="n">
        <v>10</v>
      </c>
      <c r="AA9" t="n">
        <v>245.5278457373574</v>
      </c>
      <c r="AB9" t="n">
        <v>335.9420304617702</v>
      </c>
      <c r="AC9" t="n">
        <v>303.8801945722</v>
      </c>
      <c r="AD9" t="n">
        <v>245527.8457373574</v>
      </c>
      <c r="AE9" t="n">
        <v>335942.0304617702</v>
      </c>
      <c r="AF9" t="n">
        <v>2.561078883689889e-06</v>
      </c>
      <c r="AG9" t="n">
        <v>9</v>
      </c>
      <c r="AH9" t="n">
        <v>303880.1945722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4.7995</v>
      </c>
      <c r="E10" t="n">
        <v>20.84</v>
      </c>
      <c r="F10" t="n">
        <v>17.85</v>
      </c>
      <c r="G10" t="n">
        <v>59.51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211.78</v>
      </c>
      <c r="Q10" t="n">
        <v>446.28</v>
      </c>
      <c r="R10" t="n">
        <v>46.8</v>
      </c>
      <c r="S10" t="n">
        <v>28.73</v>
      </c>
      <c r="T10" t="n">
        <v>8315.26</v>
      </c>
      <c r="U10" t="n">
        <v>0.61</v>
      </c>
      <c r="V10" t="n">
        <v>0.91</v>
      </c>
      <c r="W10" t="n">
        <v>0.11</v>
      </c>
      <c r="X10" t="n">
        <v>0.5</v>
      </c>
      <c r="Y10" t="n">
        <v>0.5</v>
      </c>
      <c r="Z10" t="n">
        <v>10</v>
      </c>
      <c r="AA10" t="n">
        <v>242.6121757885332</v>
      </c>
      <c r="AB10" t="n">
        <v>331.952682207511</v>
      </c>
      <c r="AC10" t="n">
        <v>300.2715841162405</v>
      </c>
      <c r="AD10" t="n">
        <v>242612.1757885332</v>
      </c>
      <c r="AE10" t="n">
        <v>331952.682207511</v>
      </c>
      <c r="AF10" t="n">
        <v>2.584123047968049e-06</v>
      </c>
      <c r="AG10" t="n">
        <v>9</v>
      </c>
      <c r="AH10" t="n">
        <v>300271.5841162405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4.8321</v>
      </c>
      <c r="E11" t="n">
        <v>20.7</v>
      </c>
      <c r="F11" t="n">
        <v>17.78</v>
      </c>
      <c r="G11" t="n">
        <v>66.68000000000001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208.88</v>
      </c>
      <c r="Q11" t="n">
        <v>446.27</v>
      </c>
      <c r="R11" t="n">
        <v>44.51</v>
      </c>
      <c r="S11" t="n">
        <v>28.73</v>
      </c>
      <c r="T11" t="n">
        <v>7177.78</v>
      </c>
      <c r="U11" t="n">
        <v>0.65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229.7319476793958</v>
      </c>
      <c r="AB11" t="n">
        <v>314.3293858730379</v>
      </c>
      <c r="AC11" t="n">
        <v>284.3302304494723</v>
      </c>
      <c r="AD11" t="n">
        <v>229731.9476793958</v>
      </c>
      <c r="AE11" t="n">
        <v>314329.385873038</v>
      </c>
      <c r="AF11" t="n">
        <v>2.601675378703283e-06</v>
      </c>
      <c r="AG11" t="n">
        <v>8</v>
      </c>
      <c r="AH11" t="n">
        <v>284330.2304494723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4.8457</v>
      </c>
      <c r="E12" t="n">
        <v>20.64</v>
      </c>
      <c r="F12" t="n">
        <v>17.76</v>
      </c>
      <c r="G12" t="n">
        <v>71.02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207.46</v>
      </c>
      <c r="Q12" t="n">
        <v>446.27</v>
      </c>
      <c r="R12" t="n">
        <v>43.59</v>
      </c>
      <c r="S12" t="n">
        <v>28.73</v>
      </c>
      <c r="T12" t="n">
        <v>6724.52</v>
      </c>
      <c r="U12" t="n">
        <v>0.66</v>
      </c>
      <c r="V12" t="n">
        <v>0.92</v>
      </c>
      <c r="W12" t="n">
        <v>0.11</v>
      </c>
      <c r="X12" t="n">
        <v>0.4</v>
      </c>
      <c r="Y12" t="n">
        <v>0.5</v>
      </c>
      <c r="Z12" t="n">
        <v>10</v>
      </c>
      <c r="AA12" t="n">
        <v>228.5662036243368</v>
      </c>
      <c r="AB12" t="n">
        <v>312.734363427909</v>
      </c>
      <c r="AC12" t="n">
        <v>282.8874347078777</v>
      </c>
      <c r="AD12" t="n">
        <v>228566.2036243368</v>
      </c>
      <c r="AE12" t="n">
        <v>312734.363427909</v>
      </c>
      <c r="AF12" t="n">
        <v>2.608997823427185e-06</v>
      </c>
      <c r="AG12" t="n">
        <v>8</v>
      </c>
      <c r="AH12" t="n">
        <v>282887.4347078778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4.8514</v>
      </c>
      <c r="E13" t="n">
        <v>20.61</v>
      </c>
      <c r="F13" t="n">
        <v>17.77</v>
      </c>
      <c r="G13" t="n">
        <v>76.14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205.48</v>
      </c>
      <c r="Q13" t="n">
        <v>446.27</v>
      </c>
      <c r="R13" t="n">
        <v>44.28</v>
      </c>
      <c r="S13" t="n">
        <v>28.73</v>
      </c>
      <c r="T13" t="n">
        <v>7073.45</v>
      </c>
      <c r="U13" t="n">
        <v>0.65</v>
      </c>
      <c r="V13" t="n">
        <v>0.92</v>
      </c>
      <c r="W13" t="n">
        <v>0.1</v>
      </c>
      <c r="X13" t="n">
        <v>0.41</v>
      </c>
      <c r="Y13" t="n">
        <v>0.5</v>
      </c>
      <c r="Z13" t="n">
        <v>10</v>
      </c>
      <c r="AA13" t="n">
        <v>227.4320195021488</v>
      </c>
      <c r="AB13" t="n">
        <v>311.1825226752601</v>
      </c>
      <c r="AC13" t="n">
        <v>281.483699458639</v>
      </c>
      <c r="AD13" t="n">
        <v>227432.0195021488</v>
      </c>
      <c r="AE13" t="n">
        <v>311182.5226752601</v>
      </c>
      <c r="AF13" t="n">
        <v>2.612066789230585e-06</v>
      </c>
      <c r="AG13" t="n">
        <v>8</v>
      </c>
      <c r="AH13" t="n">
        <v>281483.699458639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4.8709</v>
      </c>
      <c r="E14" t="n">
        <v>20.53</v>
      </c>
      <c r="F14" t="n">
        <v>17.72</v>
      </c>
      <c r="G14" t="n">
        <v>81.77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203.55</v>
      </c>
      <c r="Q14" t="n">
        <v>446.27</v>
      </c>
      <c r="R14" t="n">
        <v>42.4</v>
      </c>
      <c r="S14" t="n">
        <v>28.73</v>
      </c>
      <c r="T14" t="n">
        <v>6138.89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225.7815225078618</v>
      </c>
      <c r="AB14" t="n">
        <v>308.9242398728894</v>
      </c>
      <c r="AC14" t="n">
        <v>279.4409439974061</v>
      </c>
      <c r="AD14" t="n">
        <v>225781.5225078618</v>
      </c>
      <c r="AE14" t="n">
        <v>308924.2398728894</v>
      </c>
      <c r="AF14" t="n">
        <v>2.622565882768532e-06</v>
      </c>
      <c r="AG14" t="n">
        <v>8</v>
      </c>
      <c r="AH14" t="n">
        <v>279440.9439974061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4.8876</v>
      </c>
      <c r="E15" t="n">
        <v>20.46</v>
      </c>
      <c r="F15" t="n">
        <v>17.68</v>
      </c>
      <c r="G15" t="n">
        <v>88.40000000000001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201.72</v>
      </c>
      <c r="Q15" t="n">
        <v>446.27</v>
      </c>
      <c r="R15" t="n">
        <v>41.2</v>
      </c>
      <c r="S15" t="n">
        <v>28.73</v>
      </c>
      <c r="T15" t="n">
        <v>5546.3</v>
      </c>
      <c r="U15" t="n">
        <v>0.7</v>
      </c>
      <c r="V15" t="n">
        <v>0.92</v>
      </c>
      <c r="W15" t="n">
        <v>0.1</v>
      </c>
      <c r="X15" t="n">
        <v>0.32</v>
      </c>
      <c r="Y15" t="n">
        <v>0.5</v>
      </c>
      <c r="Z15" t="n">
        <v>10</v>
      </c>
      <c r="AA15" t="n">
        <v>224.2973654804327</v>
      </c>
      <c r="AB15" t="n">
        <v>306.893550751575</v>
      </c>
      <c r="AC15" t="n">
        <v>277.6040609957392</v>
      </c>
      <c r="AD15" t="n">
        <v>224297.3654804328</v>
      </c>
      <c r="AE15" t="n">
        <v>306893.550751575</v>
      </c>
      <c r="AF15" t="n">
        <v>2.631557414157441e-06</v>
      </c>
      <c r="AG15" t="n">
        <v>8</v>
      </c>
      <c r="AH15" t="n">
        <v>277604.0609957392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4.9076</v>
      </c>
      <c r="E16" t="n">
        <v>20.38</v>
      </c>
      <c r="F16" t="n">
        <v>17.63</v>
      </c>
      <c r="G16" t="n">
        <v>96.17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198.49</v>
      </c>
      <c r="Q16" t="n">
        <v>446.27</v>
      </c>
      <c r="R16" t="n">
        <v>39.54</v>
      </c>
      <c r="S16" t="n">
        <v>28.73</v>
      </c>
      <c r="T16" t="n">
        <v>4721.02</v>
      </c>
      <c r="U16" t="n">
        <v>0.73</v>
      </c>
      <c r="V16" t="n">
        <v>0.92</v>
      </c>
      <c r="W16" t="n">
        <v>0.1</v>
      </c>
      <c r="X16" t="n">
        <v>0.27</v>
      </c>
      <c r="Y16" t="n">
        <v>0.5</v>
      </c>
      <c r="Z16" t="n">
        <v>10</v>
      </c>
      <c r="AA16" t="n">
        <v>222.0166382647623</v>
      </c>
      <c r="AB16" t="n">
        <v>303.7729591565129</v>
      </c>
      <c r="AC16" t="n">
        <v>274.781294282731</v>
      </c>
      <c r="AD16" t="n">
        <v>222016.6382647623</v>
      </c>
      <c r="AE16" t="n">
        <v>303772.9591565129</v>
      </c>
      <c r="AF16" t="n">
        <v>2.642325715222002e-06</v>
      </c>
      <c r="AG16" t="n">
        <v>8</v>
      </c>
      <c r="AH16" t="n">
        <v>274781.294282731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4.9235</v>
      </c>
      <c r="E17" t="n">
        <v>20.31</v>
      </c>
      <c r="F17" t="n">
        <v>17.6</v>
      </c>
      <c r="G17" t="n">
        <v>105.59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196.79</v>
      </c>
      <c r="Q17" t="n">
        <v>446.27</v>
      </c>
      <c r="R17" t="n">
        <v>38.37</v>
      </c>
      <c r="S17" t="n">
        <v>28.73</v>
      </c>
      <c r="T17" t="n">
        <v>4141.78</v>
      </c>
      <c r="U17" t="n">
        <v>0.75</v>
      </c>
      <c r="V17" t="n">
        <v>0.92</v>
      </c>
      <c r="W17" t="n">
        <v>0.1</v>
      </c>
      <c r="X17" t="n">
        <v>0.24</v>
      </c>
      <c r="Y17" t="n">
        <v>0.5</v>
      </c>
      <c r="Z17" t="n">
        <v>10</v>
      </c>
      <c r="AA17" t="n">
        <v>220.6654136758587</v>
      </c>
      <c r="AB17" t="n">
        <v>301.9241540621542</v>
      </c>
      <c r="AC17" t="n">
        <v>273.108936551763</v>
      </c>
      <c r="AD17" t="n">
        <v>220665.4136758587</v>
      </c>
      <c r="AE17" t="n">
        <v>301924.1540621542</v>
      </c>
      <c r="AF17" t="n">
        <v>2.650886514568328e-06</v>
      </c>
      <c r="AG17" t="n">
        <v>8</v>
      </c>
      <c r="AH17" t="n">
        <v>273108.936551763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4.9133</v>
      </c>
      <c r="E18" t="n">
        <v>20.35</v>
      </c>
      <c r="F18" t="n">
        <v>17.64</v>
      </c>
      <c r="G18" t="n">
        <v>105.85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195.21</v>
      </c>
      <c r="Q18" t="n">
        <v>446.27</v>
      </c>
      <c r="R18" t="n">
        <v>40.05</v>
      </c>
      <c r="S18" t="n">
        <v>28.73</v>
      </c>
      <c r="T18" t="n">
        <v>4978.03</v>
      </c>
      <c r="U18" t="n">
        <v>0.72</v>
      </c>
      <c r="V18" t="n">
        <v>0.92</v>
      </c>
      <c r="W18" t="n">
        <v>0.09</v>
      </c>
      <c r="X18" t="n">
        <v>0.28</v>
      </c>
      <c r="Y18" t="n">
        <v>0.5</v>
      </c>
      <c r="Z18" t="n">
        <v>10</v>
      </c>
      <c r="AA18" t="n">
        <v>220.2643961758589</v>
      </c>
      <c r="AB18" t="n">
        <v>301.3754642270113</v>
      </c>
      <c r="AC18" t="n">
        <v>272.612612904395</v>
      </c>
      <c r="AD18" t="n">
        <v>220264.3961758589</v>
      </c>
      <c r="AE18" t="n">
        <v>301375.4642270113</v>
      </c>
      <c r="AF18" t="n">
        <v>2.645394681025401e-06</v>
      </c>
      <c r="AG18" t="n">
        <v>8</v>
      </c>
      <c r="AH18" t="n">
        <v>272612.612904395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4.9365</v>
      </c>
      <c r="E19" t="n">
        <v>20.26</v>
      </c>
      <c r="F19" t="n">
        <v>17.58</v>
      </c>
      <c r="G19" t="n">
        <v>117.2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192.06</v>
      </c>
      <c r="Q19" t="n">
        <v>446.27</v>
      </c>
      <c r="R19" t="n">
        <v>37.84</v>
      </c>
      <c r="S19" t="n">
        <v>28.73</v>
      </c>
      <c r="T19" t="n">
        <v>3878.36</v>
      </c>
      <c r="U19" t="n">
        <v>0.76</v>
      </c>
      <c r="V19" t="n">
        <v>0.92</v>
      </c>
      <c r="W19" t="n">
        <v>0.1</v>
      </c>
      <c r="X19" t="n">
        <v>0.22</v>
      </c>
      <c r="Y19" t="n">
        <v>0.5</v>
      </c>
      <c r="Z19" t="n">
        <v>10</v>
      </c>
      <c r="AA19" t="n">
        <v>217.9410143908806</v>
      </c>
      <c r="AB19" t="n">
        <v>298.1965107684352</v>
      </c>
      <c r="AC19" t="n">
        <v>269.7370543022152</v>
      </c>
      <c r="AD19" t="n">
        <v>217941.0143908806</v>
      </c>
      <c r="AE19" t="n">
        <v>298196.5107684353</v>
      </c>
      <c r="AF19" t="n">
        <v>2.657885910260292e-06</v>
      </c>
      <c r="AG19" t="n">
        <v>8</v>
      </c>
      <c r="AH19" t="n">
        <v>269737.0543022152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4.9313</v>
      </c>
      <c r="E20" t="n">
        <v>20.28</v>
      </c>
      <c r="F20" t="n">
        <v>17.6</v>
      </c>
      <c r="G20" t="n">
        <v>117.34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191.05</v>
      </c>
      <c r="Q20" t="n">
        <v>446.27</v>
      </c>
      <c r="R20" t="n">
        <v>38.58</v>
      </c>
      <c r="S20" t="n">
        <v>28.73</v>
      </c>
      <c r="T20" t="n">
        <v>4251.71</v>
      </c>
      <c r="U20" t="n">
        <v>0.74</v>
      </c>
      <c r="V20" t="n">
        <v>0.92</v>
      </c>
      <c r="W20" t="n">
        <v>0.1</v>
      </c>
      <c r="X20" t="n">
        <v>0.24</v>
      </c>
      <c r="Y20" t="n">
        <v>0.5</v>
      </c>
      <c r="Z20" t="n">
        <v>10</v>
      </c>
      <c r="AA20" t="n">
        <v>217.6332420979208</v>
      </c>
      <c r="AB20" t="n">
        <v>297.7754031392525</v>
      </c>
      <c r="AC20" t="n">
        <v>269.3561365941333</v>
      </c>
      <c r="AD20" t="n">
        <v>217633.2420979208</v>
      </c>
      <c r="AE20" t="n">
        <v>297775.4031392526</v>
      </c>
      <c r="AF20" t="n">
        <v>2.655086151983507e-06</v>
      </c>
      <c r="AG20" t="n">
        <v>8</v>
      </c>
      <c r="AH20" t="n">
        <v>269356.1365941333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4.9495</v>
      </c>
      <c r="E21" t="n">
        <v>20.2</v>
      </c>
      <c r="F21" t="n">
        <v>17.56</v>
      </c>
      <c r="G21" t="n">
        <v>131.7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188.27</v>
      </c>
      <c r="Q21" t="n">
        <v>446.27</v>
      </c>
      <c r="R21" t="n">
        <v>37.21</v>
      </c>
      <c r="S21" t="n">
        <v>28.73</v>
      </c>
      <c r="T21" t="n">
        <v>3568.76</v>
      </c>
      <c r="U21" t="n">
        <v>0.77</v>
      </c>
      <c r="V21" t="n">
        <v>0.93</v>
      </c>
      <c r="W21" t="n">
        <v>0.09</v>
      </c>
      <c r="X21" t="n">
        <v>0.2</v>
      </c>
      <c r="Y21" t="n">
        <v>0.5</v>
      </c>
      <c r="Z21" t="n">
        <v>10</v>
      </c>
      <c r="AA21" t="n">
        <v>215.6902717860262</v>
      </c>
      <c r="AB21" t="n">
        <v>295.1169454407192</v>
      </c>
      <c r="AC21" t="n">
        <v>266.9513983671783</v>
      </c>
      <c r="AD21" t="n">
        <v>215690.2717860262</v>
      </c>
      <c r="AE21" t="n">
        <v>295116.9454407193</v>
      </c>
      <c r="AF21" t="n">
        <v>2.664885305952257e-06</v>
      </c>
      <c r="AG21" t="n">
        <v>8</v>
      </c>
      <c r="AH21" t="n">
        <v>266951.3983671783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4.9622</v>
      </c>
      <c r="E22" t="n">
        <v>20.15</v>
      </c>
      <c r="F22" t="n">
        <v>17.51</v>
      </c>
      <c r="G22" t="n">
        <v>131.31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184.96</v>
      </c>
      <c r="Q22" t="n">
        <v>446.27</v>
      </c>
      <c r="R22" t="n">
        <v>35.51</v>
      </c>
      <c r="S22" t="n">
        <v>28.73</v>
      </c>
      <c r="T22" t="n">
        <v>2719.75</v>
      </c>
      <c r="U22" t="n">
        <v>0.8100000000000001</v>
      </c>
      <c r="V22" t="n">
        <v>0.93</v>
      </c>
      <c r="W22" t="n">
        <v>0.09</v>
      </c>
      <c r="X22" t="n">
        <v>0.15</v>
      </c>
      <c r="Y22" t="n">
        <v>0.5</v>
      </c>
      <c r="Z22" t="n">
        <v>10</v>
      </c>
      <c r="AA22" t="n">
        <v>213.6247329536784</v>
      </c>
      <c r="AB22" t="n">
        <v>292.2907840851605</v>
      </c>
      <c r="AC22" t="n">
        <v>264.3949618848508</v>
      </c>
      <c r="AD22" t="n">
        <v>213624.7329536784</v>
      </c>
      <c r="AE22" t="n">
        <v>292290.7840851605</v>
      </c>
      <c r="AF22" t="n">
        <v>2.671723177128253e-06</v>
      </c>
      <c r="AG22" t="n">
        <v>8</v>
      </c>
      <c r="AH22" t="n">
        <v>264394.9618848508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4.9683</v>
      </c>
      <c r="E23" t="n">
        <v>20.13</v>
      </c>
      <c r="F23" t="n">
        <v>17.52</v>
      </c>
      <c r="G23" t="n">
        <v>150.15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183.01</v>
      </c>
      <c r="Q23" t="n">
        <v>446.27</v>
      </c>
      <c r="R23" t="n">
        <v>35.84</v>
      </c>
      <c r="S23" t="n">
        <v>28.73</v>
      </c>
      <c r="T23" t="n">
        <v>2891.98</v>
      </c>
      <c r="U23" t="n">
        <v>0.8</v>
      </c>
      <c r="V23" t="n">
        <v>0.93</v>
      </c>
      <c r="W23" t="n">
        <v>0.09</v>
      </c>
      <c r="X23" t="n">
        <v>0.16</v>
      </c>
      <c r="Y23" t="n">
        <v>0.5</v>
      </c>
      <c r="Z23" t="n">
        <v>10</v>
      </c>
      <c r="AA23" t="n">
        <v>212.5385092459737</v>
      </c>
      <c r="AB23" t="n">
        <v>290.8045648874717</v>
      </c>
      <c r="AC23" t="n">
        <v>263.0505853614673</v>
      </c>
      <c r="AD23" t="n">
        <v>212538.5092459737</v>
      </c>
      <c r="AE23" t="n">
        <v>290804.5648874717</v>
      </c>
      <c r="AF23" t="n">
        <v>2.675007508952945e-06</v>
      </c>
      <c r="AG23" t="n">
        <v>8</v>
      </c>
      <c r="AH23" t="n">
        <v>263050.5853614673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4.9627</v>
      </c>
      <c r="E24" t="n">
        <v>20.15</v>
      </c>
      <c r="F24" t="n">
        <v>17.54</v>
      </c>
      <c r="G24" t="n">
        <v>150.35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182.35</v>
      </c>
      <c r="Q24" t="n">
        <v>446.27</v>
      </c>
      <c r="R24" t="n">
        <v>36.72</v>
      </c>
      <c r="S24" t="n">
        <v>28.73</v>
      </c>
      <c r="T24" t="n">
        <v>3327.52</v>
      </c>
      <c r="U24" t="n">
        <v>0.78</v>
      </c>
      <c r="V24" t="n">
        <v>0.93</v>
      </c>
      <c r="W24" t="n">
        <v>0.09</v>
      </c>
      <c r="X24" t="n">
        <v>0.18</v>
      </c>
      <c r="Y24" t="n">
        <v>0.5</v>
      </c>
      <c r="Z24" t="n">
        <v>10</v>
      </c>
      <c r="AA24" t="n">
        <v>212.4079980505907</v>
      </c>
      <c r="AB24" t="n">
        <v>290.6259937122012</v>
      </c>
      <c r="AC24" t="n">
        <v>262.8890567685383</v>
      </c>
      <c r="AD24" t="n">
        <v>212407.9980505907</v>
      </c>
      <c r="AE24" t="n">
        <v>290625.9937122012</v>
      </c>
      <c r="AF24" t="n">
        <v>2.671992384654867e-06</v>
      </c>
      <c r="AG24" t="n">
        <v>8</v>
      </c>
      <c r="AH24" t="n">
        <v>262889.0567685383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4.9663</v>
      </c>
      <c r="E25" t="n">
        <v>20.14</v>
      </c>
      <c r="F25" t="n">
        <v>17.53</v>
      </c>
      <c r="G25" t="n">
        <v>150.22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181.47</v>
      </c>
      <c r="Q25" t="n">
        <v>446.27</v>
      </c>
      <c r="R25" t="n">
        <v>35.92</v>
      </c>
      <c r="S25" t="n">
        <v>28.73</v>
      </c>
      <c r="T25" t="n">
        <v>2930.02</v>
      </c>
      <c r="U25" t="n">
        <v>0.8</v>
      </c>
      <c r="V25" t="n">
        <v>0.93</v>
      </c>
      <c r="W25" t="n">
        <v>0.1</v>
      </c>
      <c r="X25" t="n">
        <v>0.17</v>
      </c>
      <c r="Y25" t="n">
        <v>0.5</v>
      </c>
      <c r="Z25" t="n">
        <v>10</v>
      </c>
      <c r="AA25" t="n">
        <v>211.8632379545551</v>
      </c>
      <c r="AB25" t="n">
        <v>289.8806289156864</v>
      </c>
      <c r="AC25" t="n">
        <v>262.2148285420766</v>
      </c>
      <c r="AD25" t="n">
        <v>211863.2379545551</v>
      </c>
      <c r="AE25" t="n">
        <v>289880.6289156864</v>
      </c>
      <c r="AF25" t="n">
        <v>2.673930678846489e-06</v>
      </c>
      <c r="AG25" t="n">
        <v>8</v>
      </c>
      <c r="AH25" t="n">
        <v>262214.8285420766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4.9652</v>
      </c>
      <c r="E26" t="n">
        <v>20.14</v>
      </c>
      <c r="F26" t="n">
        <v>17.53</v>
      </c>
      <c r="G26" t="n">
        <v>150.26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1</v>
      </c>
      <c r="N26" t="n">
        <v>42.79</v>
      </c>
      <c r="O26" t="n">
        <v>25417.05</v>
      </c>
      <c r="P26" t="n">
        <v>181.07</v>
      </c>
      <c r="Q26" t="n">
        <v>446.27</v>
      </c>
      <c r="R26" t="n">
        <v>36.09</v>
      </c>
      <c r="S26" t="n">
        <v>28.73</v>
      </c>
      <c r="T26" t="n">
        <v>3015.61</v>
      </c>
      <c r="U26" t="n">
        <v>0.8</v>
      </c>
      <c r="V26" t="n">
        <v>0.93</v>
      </c>
      <c r="W26" t="n">
        <v>0.1</v>
      </c>
      <c r="X26" t="n">
        <v>0.17</v>
      </c>
      <c r="Y26" t="n">
        <v>0.5</v>
      </c>
      <c r="Z26" t="n">
        <v>10</v>
      </c>
      <c r="AA26" t="n">
        <v>211.6968168997994</v>
      </c>
      <c r="AB26" t="n">
        <v>289.652924286591</v>
      </c>
      <c r="AC26" t="n">
        <v>262.0088557231965</v>
      </c>
      <c r="AD26" t="n">
        <v>211696.8168997994</v>
      </c>
      <c r="AE26" t="n">
        <v>289652.924286591</v>
      </c>
      <c r="AF26" t="n">
        <v>2.673338422287938e-06</v>
      </c>
      <c r="AG26" t="n">
        <v>8</v>
      </c>
      <c r="AH26" t="n">
        <v>262008.8557231965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4.9639</v>
      </c>
      <c r="E27" t="n">
        <v>20.15</v>
      </c>
      <c r="F27" t="n">
        <v>17.54</v>
      </c>
      <c r="G27" t="n">
        <v>150.31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181.96</v>
      </c>
      <c r="Q27" t="n">
        <v>446.28</v>
      </c>
      <c r="R27" t="n">
        <v>36.22</v>
      </c>
      <c r="S27" t="n">
        <v>28.73</v>
      </c>
      <c r="T27" t="n">
        <v>3080.19</v>
      </c>
      <c r="U27" t="n">
        <v>0.79</v>
      </c>
      <c r="V27" t="n">
        <v>0.93</v>
      </c>
      <c r="W27" t="n">
        <v>0.1</v>
      </c>
      <c r="X27" t="n">
        <v>0.18</v>
      </c>
      <c r="Y27" t="n">
        <v>0.5</v>
      </c>
      <c r="Z27" t="n">
        <v>10</v>
      </c>
      <c r="AA27" t="n">
        <v>212.1868204649514</v>
      </c>
      <c r="AB27" t="n">
        <v>290.3233687818632</v>
      </c>
      <c r="AC27" t="n">
        <v>262.615313936815</v>
      </c>
      <c r="AD27" t="n">
        <v>212186.8204649514</v>
      </c>
      <c r="AE27" t="n">
        <v>290323.3687818632</v>
      </c>
      <c r="AF27" t="n">
        <v>2.672638482718741e-06</v>
      </c>
      <c r="AG27" t="n">
        <v>8</v>
      </c>
      <c r="AH27" t="n">
        <v>262615.313936815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4.4925</v>
      </c>
      <c r="E2" t="n">
        <v>22.26</v>
      </c>
      <c r="F2" t="n">
        <v>19.57</v>
      </c>
      <c r="G2" t="n">
        <v>15.25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105.71</v>
      </c>
      <c r="Q2" t="n">
        <v>446.35</v>
      </c>
      <c r="R2" t="n">
        <v>102.78</v>
      </c>
      <c r="S2" t="n">
        <v>28.73</v>
      </c>
      <c r="T2" t="n">
        <v>36009.25</v>
      </c>
      <c r="U2" t="n">
        <v>0.28</v>
      </c>
      <c r="V2" t="n">
        <v>0.83</v>
      </c>
      <c r="W2" t="n">
        <v>0.21</v>
      </c>
      <c r="X2" t="n">
        <v>2.21</v>
      </c>
      <c r="Y2" t="n">
        <v>0.5</v>
      </c>
      <c r="Z2" t="n">
        <v>10</v>
      </c>
      <c r="AA2" t="n">
        <v>164.1920644155172</v>
      </c>
      <c r="AB2" t="n">
        <v>224.6548261758605</v>
      </c>
      <c r="AC2" t="n">
        <v>203.2140848707299</v>
      </c>
      <c r="AD2" t="n">
        <v>164192.0644155172</v>
      </c>
      <c r="AE2" t="n">
        <v>224654.8261758605</v>
      </c>
      <c r="AF2" t="n">
        <v>2.894749736390204e-06</v>
      </c>
      <c r="AG2" t="n">
        <v>9</v>
      </c>
      <c r="AH2" t="n">
        <v>203214.0848707299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4.8875</v>
      </c>
      <c r="E3" t="n">
        <v>20.46</v>
      </c>
      <c r="F3" t="n">
        <v>18.3</v>
      </c>
      <c r="G3" t="n">
        <v>32.29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32</v>
      </c>
      <c r="N3" t="n">
        <v>5.64</v>
      </c>
      <c r="O3" t="n">
        <v>6705.1</v>
      </c>
      <c r="P3" t="n">
        <v>91.08</v>
      </c>
      <c r="Q3" t="n">
        <v>446.3</v>
      </c>
      <c r="R3" t="n">
        <v>61.12</v>
      </c>
      <c r="S3" t="n">
        <v>28.73</v>
      </c>
      <c r="T3" t="n">
        <v>15395.39</v>
      </c>
      <c r="U3" t="n">
        <v>0.47</v>
      </c>
      <c r="V3" t="n">
        <v>0.89</v>
      </c>
      <c r="W3" t="n">
        <v>0.14</v>
      </c>
      <c r="X3" t="n">
        <v>0.9399999999999999</v>
      </c>
      <c r="Y3" t="n">
        <v>0.5</v>
      </c>
      <c r="Z3" t="n">
        <v>10</v>
      </c>
      <c r="AA3" t="n">
        <v>139.7879350212368</v>
      </c>
      <c r="AB3" t="n">
        <v>191.2640197044191</v>
      </c>
      <c r="AC3" t="n">
        <v>173.0100501046209</v>
      </c>
      <c r="AD3" t="n">
        <v>139787.9350212369</v>
      </c>
      <c r="AE3" t="n">
        <v>191264.0197044191</v>
      </c>
      <c r="AF3" t="n">
        <v>3.14926863363542e-06</v>
      </c>
      <c r="AG3" t="n">
        <v>8</v>
      </c>
      <c r="AH3" t="n">
        <v>173010.0501046209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4.9753</v>
      </c>
      <c r="E4" t="n">
        <v>20.1</v>
      </c>
      <c r="F4" t="n">
        <v>18.06</v>
      </c>
      <c r="G4" t="n">
        <v>45.15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84.93000000000001</v>
      </c>
      <c r="Q4" t="n">
        <v>446.28</v>
      </c>
      <c r="R4" t="n">
        <v>52.74</v>
      </c>
      <c r="S4" t="n">
        <v>28.73</v>
      </c>
      <c r="T4" t="n">
        <v>11257.2</v>
      </c>
      <c r="U4" t="n">
        <v>0.54</v>
      </c>
      <c r="V4" t="n">
        <v>0.9</v>
      </c>
      <c r="W4" t="n">
        <v>0.14</v>
      </c>
      <c r="X4" t="n">
        <v>0.7</v>
      </c>
      <c r="Y4" t="n">
        <v>0.5</v>
      </c>
      <c r="Z4" t="n">
        <v>10</v>
      </c>
      <c r="AA4" t="n">
        <v>135.281322350649</v>
      </c>
      <c r="AB4" t="n">
        <v>185.0978734308048</v>
      </c>
      <c r="AC4" t="n">
        <v>167.4323921771177</v>
      </c>
      <c r="AD4" t="n">
        <v>135281.322350649</v>
      </c>
      <c r="AE4" t="n">
        <v>185097.8734308048</v>
      </c>
      <c r="AF4" t="n">
        <v>3.205842707504103e-06</v>
      </c>
      <c r="AG4" t="n">
        <v>8</v>
      </c>
      <c r="AH4" t="n">
        <v>167432.3921771178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4.97</v>
      </c>
      <c r="E5" t="n">
        <v>20.12</v>
      </c>
      <c r="F5" t="n">
        <v>18.08</v>
      </c>
      <c r="G5" t="n">
        <v>45.2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86.77</v>
      </c>
      <c r="Q5" t="n">
        <v>446.28</v>
      </c>
      <c r="R5" t="n">
        <v>53.39</v>
      </c>
      <c r="S5" t="n">
        <v>28.73</v>
      </c>
      <c r="T5" t="n">
        <v>11578.52</v>
      </c>
      <c r="U5" t="n">
        <v>0.54</v>
      </c>
      <c r="V5" t="n">
        <v>0.9</v>
      </c>
      <c r="W5" t="n">
        <v>0.15</v>
      </c>
      <c r="X5" t="n">
        <v>0.72</v>
      </c>
      <c r="Y5" t="n">
        <v>0.5</v>
      </c>
      <c r="Z5" t="n">
        <v>10</v>
      </c>
      <c r="AA5" t="n">
        <v>136.2706171924058</v>
      </c>
      <c r="AB5" t="n">
        <v>186.4514702779038</v>
      </c>
      <c r="AC5" t="n">
        <v>168.6568036409152</v>
      </c>
      <c r="AD5" t="n">
        <v>136270.6171924058</v>
      </c>
      <c r="AE5" t="n">
        <v>186451.4702779038</v>
      </c>
      <c r="AF5" t="n">
        <v>3.202427643819547e-06</v>
      </c>
      <c r="AG5" t="n">
        <v>8</v>
      </c>
      <c r="AH5" t="n">
        <v>168656.8036409152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22.58</v>
      </c>
      <c r="G2" t="n">
        <v>7.61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244.52</v>
      </c>
      <c r="Q2" t="n">
        <v>446.3</v>
      </c>
      <c r="R2" t="n">
        <v>201.47</v>
      </c>
      <c r="S2" t="n">
        <v>28.73</v>
      </c>
      <c r="T2" t="n">
        <v>84851.95</v>
      </c>
      <c r="U2" t="n">
        <v>0.14</v>
      </c>
      <c r="V2" t="n">
        <v>0.72</v>
      </c>
      <c r="W2" t="n">
        <v>0.36</v>
      </c>
      <c r="X2" t="n">
        <v>5.22</v>
      </c>
      <c r="Y2" t="n">
        <v>0.5</v>
      </c>
      <c r="Z2" t="n">
        <v>10</v>
      </c>
      <c r="AA2" t="n">
        <v>363.2458135504617</v>
      </c>
      <c r="AB2" t="n">
        <v>497.0089473740293</v>
      </c>
      <c r="AC2" t="n">
        <v>449.57511099309</v>
      </c>
      <c r="AD2" t="n">
        <v>363245.8135504617</v>
      </c>
      <c r="AE2" t="n">
        <v>497008.9473740293</v>
      </c>
      <c r="AF2" t="n">
        <v>1.890542382407683e-06</v>
      </c>
      <c r="AG2" t="n">
        <v>12</v>
      </c>
      <c r="AH2" t="n">
        <v>449575.11099309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4.2088</v>
      </c>
      <c r="E3" t="n">
        <v>23.76</v>
      </c>
      <c r="F3" t="n">
        <v>19.51</v>
      </c>
      <c r="G3" t="n">
        <v>15.4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208.68</v>
      </c>
      <c r="Q3" t="n">
        <v>446.29</v>
      </c>
      <c r="R3" t="n">
        <v>100.84</v>
      </c>
      <c r="S3" t="n">
        <v>28.73</v>
      </c>
      <c r="T3" t="n">
        <v>35045.48</v>
      </c>
      <c r="U3" t="n">
        <v>0.28</v>
      </c>
      <c r="V3" t="n">
        <v>0.83</v>
      </c>
      <c r="W3" t="n">
        <v>0.2</v>
      </c>
      <c r="X3" t="n">
        <v>2.15</v>
      </c>
      <c r="Y3" t="n">
        <v>0.5</v>
      </c>
      <c r="Z3" t="n">
        <v>10</v>
      </c>
      <c r="AA3" t="n">
        <v>267.4447123263675</v>
      </c>
      <c r="AB3" t="n">
        <v>365.9296542329255</v>
      </c>
      <c r="AC3" t="n">
        <v>331.0058416184297</v>
      </c>
      <c r="AD3" t="n">
        <v>267444.7123263675</v>
      </c>
      <c r="AE3" t="n">
        <v>365929.6542329255</v>
      </c>
      <c r="AF3" t="n">
        <v>2.355929051660288e-06</v>
      </c>
      <c r="AG3" t="n">
        <v>10</v>
      </c>
      <c r="AH3" t="n">
        <v>331005.8416184296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4.4953</v>
      </c>
      <c r="E4" t="n">
        <v>22.25</v>
      </c>
      <c r="F4" t="n">
        <v>18.73</v>
      </c>
      <c r="G4" t="n">
        <v>22.94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197.74</v>
      </c>
      <c r="Q4" t="n">
        <v>446.27</v>
      </c>
      <c r="R4" t="n">
        <v>75.37</v>
      </c>
      <c r="S4" t="n">
        <v>28.73</v>
      </c>
      <c r="T4" t="n">
        <v>22447.05</v>
      </c>
      <c r="U4" t="n">
        <v>0.38</v>
      </c>
      <c r="V4" t="n">
        <v>0.87</v>
      </c>
      <c r="W4" t="n">
        <v>0.16</v>
      </c>
      <c r="X4" t="n">
        <v>1.37</v>
      </c>
      <c r="Y4" t="n">
        <v>0.5</v>
      </c>
      <c r="Z4" t="n">
        <v>10</v>
      </c>
      <c r="AA4" t="n">
        <v>239.2546400137342</v>
      </c>
      <c r="AB4" t="n">
        <v>327.3587536364091</v>
      </c>
      <c r="AC4" t="n">
        <v>296.1160936403438</v>
      </c>
      <c r="AD4" t="n">
        <v>239254.6400137342</v>
      </c>
      <c r="AE4" t="n">
        <v>327358.7536364091</v>
      </c>
      <c r="AF4" t="n">
        <v>2.516301051589168e-06</v>
      </c>
      <c r="AG4" t="n">
        <v>9</v>
      </c>
      <c r="AH4" t="n">
        <v>296116.0936403438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4.6479</v>
      </c>
      <c r="E5" t="n">
        <v>21.52</v>
      </c>
      <c r="F5" t="n">
        <v>18.35</v>
      </c>
      <c r="G5" t="n">
        <v>30.59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191.2</v>
      </c>
      <c r="Q5" t="n">
        <v>446.29</v>
      </c>
      <c r="R5" t="n">
        <v>63.08</v>
      </c>
      <c r="S5" t="n">
        <v>28.73</v>
      </c>
      <c r="T5" t="n">
        <v>16366.59</v>
      </c>
      <c r="U5" t="n">
        <v>0.46</v>
      </c>
      <c r="V5" t="n">
        <v>0.89</v>
      </c>
      <c r="W5" t="n">
        <v>0.14</v>
      </c>
      <c r="X5" t="n">
        <v>1</v>
      </c>
      <c r="Y5" t="n">
        <v>0.5</v>
      </c>
      <c r="Z5" t="n">
        <v>10</v>
      </c>
      <c r="AA5" t="n">
        <v>230.13921085861</v>
      </c>
      <c r="AB5" t="n">
        <v>314.8866213220219</v>
      </c>
      <c r="AC5" t="n">
        <v>284.8342841292903</v>
      </c>
      <c r="AD5" t="n">
        <v>230139.21085861</v>
      </c>
      <c r="AE5" t="n">
        <v>314886.6213220219</v>
      </c>
      <c r="AF5" t="n">
        <v>2.60172083235408e-06</v>
      </c>
      <c r="AG5" t="n">
        <v>9</v>
      </c>
      <c r="AH5" t="n">
        <v>284834.2841292903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4.7544</v>
      </c>
      <c r="E6" t="n">
        <v>21.03</v>
      </c>
      <c r="F6" t="n">
        <v>18.09</v>
      </c>
      <c r="G6" t="n">
        <v>38.77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186.19</v>
      </c>
      <c r="Q6" t="n">
        <v>446.29</v>
      </c>
      <c r="R6" t="n">
        <v>54.21</v>
      </c>
      <c r="S6" t="n">
        <v>28.73</v>
      </c>
      <c r="T6" t="n">
        <v>11970.59</v>
      </c>
      <c r="U6" t="n">
        <v>0.53</v>
      </c>
      <c r="V6" t="n">
        <v>0.9</v>
      </c>
      <c r="W6" t="n">
        <v>0.13</v>
      </c>
      <c r="X6" t="n">
        <v>0.73</v>
      </c>
      <c r="Y6" t="n">
        <v>0.5</v>
      </c>
      <c r="Z6" t="n">
        <v>10</v>
      </c>
      <c r="AA6" t="n">
        <v>223.9085865761113</v>
      </c>
      <c r="AB6" t="n">
        <v>306.3616063029679</v>
      </c>
      <c r="AC6" t="n">
        <v>277.1228845787182</v>
      </c>
      <c r="AD6" t="n">
        <v>223908.5865761113</v>
      </c>
      <c r="AE6" t="n">
        <v>306361.6063029679</v>
      </c>
      <c r="AF6" t="n">
        <v>2.661335554840732e-06</v>
      </c>
      <c r="AG6" t="n">
        <v>9</v>
      </c>
      <c r="AH6" t="n">
        <v>277122.8845787182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4.8085</v>
      </c>
      <c r="E7" t="n">
        <v>20.8</v>
      </c>
      <c r="F7" t="n">
        <v>17.99</v>
      </c>
      <c r="G7" t="n">
        <v>46.93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182.77</v>
      </c>
      <c r="Q7" t="n">
        <v>446.27</v>
      </c>
      <c r="R7" t="n">
        <v>51.21</v>
      </c>
      <c r="S7" t="n">
        <v>28.73</v>
      </c>
      <c r="T7" t="n">
        <v>10495.51</v>
      </c>
      <c r="U7" t="n">
        <v>0.5600000000000001</v>
      </c>
      <c r="V7" t="n">
        <v>0.9</v>
      </c>
      <c r="W7" t="n">
        <v>0.12</v>
      </c>
      <c r="X7" t="n">
        <v>0.63</v>
      </c>
      <c r="Y7" t="n">
        <v>0.5</v>
      </c>
      <c r="Z7" t="n">
        <v>10</v>
      </c>
      <c r="AA7" t="n">
        <v>220.4768588402636</v>
      </c>
      <c r="AB7" t="n">
        <v>301.6661650176409</v>
      </c>
      <c r="AC7" t="n">
        <v>272.8755696195681</v>
      </c>
      <c r="AD7" t="n">
        <v>220476.8588402637</v>
      </c>
      <c r="AE7" t="n">
        <v>301666.1650176409</v>
      </c>
      <c r="AF7" t="n">
        <v>2.691618714338646e-06</v>
      </c>
      <c r="AG7" t="n">
        <v>9</v>
      </c>
      <c r="AH7" t="n">
        <v>272875.5696195681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4.8469</v>
      </c>
      <c r="E8" t="n">
        <v>20.63</v>
      </c>
      <c r="F8" t="n">
        <v>17.91</v>
      </c>
      <c r="G8" t="n">
        <v>53.72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180.19</v>
      </c>
      <c r="Q8" t="n">
        <v>446.27</v>
      </c>
      <c r="R8" t="n">
        <v>48.63</v>
      </c>
      <c r="S8" t="n">
        <v>28.73</v>
      </c>
      <c r="T8" t="n">
        <v>9219.67</v>
      </c>
      <c r="U8" t="n">
        <v>0.59</v>
      </c>
      <c r="V8" t="n">
        <v>0.91</v>
      </c>
      <c r="W8" t="n">
        <v>0.11</v>
      </c>
      <c r="X8" t="n">
        <v>0.55</v>
      </c>
      <c r="Y8" t="n">
        <v>0.5</v>
      </c>
      <c r="Z8" t="n">
        <v>10</v>
      </c>
      <c r="AA8" t="n">
        <v>208.0931095486521</v>
      </c>
      <c r="AB8" t="n">
        <v>284.722172904406</v>
      </c>
      <c r="AC8" t="n">
        <v>257.5486883325727</v>
      </c>
      <c r="AD8" t="n">
        <v>208093.1095486521</v>
      </c>
      <c r="AE8" t="n">
        <v>284722.172904406</v>
      </c>
      <c r="AF8" t="n">
        <v>2.713113600192988e-06</v>
      </c>
      <c r="AG8" t="n">
        <v>8</v>
      </c>
      <c r="AH8" t="n">
        <v>257548.6883325727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4.8889</v>
      </c>
      <c r="E9" t="n">
        <v>20.45</v>
      </c>
      <c r="F9" t="n">
        <v>17.81</v>
      </c>
      <c r="G9" t="n">
        <v>62.86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176.39</v>
      </c>
      <c r="Q9" t="n">
        <v>446.27</v>
      </c>
      <c r="R9" t="n">
        <v>45.37</v>
      </c>
      <c r="S9" t="n">
        <v>28.73</v>
      </c>
      <c r="T9" t="n">
        <v>7604.1</v>
      </c>
      <c r="U9" t="n">
        <v>0.63</v>
      </c>
      <c r="V9" t="n">
        <v>0.91</v>
      </c>
      <c r="W9" t="n">
        <v>0.11</v>
      </c>
      <c r="X9" t="n">
        <v>0.45</v>
      </c>
      <c r="Y9" t="n">
        <v>0.5</v>
      </c>
      <c r="Z9" t="n">
        <v>10</v>
      </c>
      <c r="AA9" t="n">
        <v>204.9106923221643</v>
      </c>
      <c r="AB9" t="n">
        <v>280.3678492567883</v>
      </c>
      <c r="AC9" t="n">
        <v>253.6099352225506</v>
      </c>
      <c r="AD9" t="n">
        <v>204910.6923221643</v>
      </c>
      <c r="AE9" t="n">
        <v>280367.8492567883</v>
      </c>
      <c r="AF9" t="n">
        <v>2.736623631596174e-06</v>
      </c>
      <c r="AG9" t="n">
        <v>8</v>
      </c>
      <c r="AH9" t="n">
        <v>253609.9352225506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4.9166</v>
      </c>
      <c r="E10" t="n">
        <v>20.34</v>
      </c>
      <c r="F10" t="n">
        <v>17.75</v>
      </c>
      <c r="G10" t="n">
        <v>71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</v>
      </c>
      <c r="Q10" t="n">
        <v>446.3</v>
      </c>
      <c r="R10" t="n">
        <v>43.31</v>
      </c>
      <c r="S10" t="n">
        <v>28.73</v>
      </c>
      <c r="T10" t="n">
        <v>6582.69</v>
      </c>
      <c r="U10" t="n">
        <v>0.66</v>
      </c>
      <c r="V10" t="n">
        <v>0.92</v>
      </c>
      <c r="W10" t="n">
        <v>0.11</v>
      </c>
      <c r="X10" t="n">
        <v>0.39</v>
      </c>
      <c r="Y10" t="n">
        <v>0.5</v>
      </c>
      <c r="Z10" t="n">
        <v>10</v>
      </c>
      <c r="AA10" t="n">
        <v>202.615856865963</v>
      </c>
      <c r="AB10" t="n">
        <v>277.2279541446202</v>
      </c>
      <c r="AC10" t="n">
        <v>250.7697072930163</v>
      </c>
      <c r="AD10" t="n">
        <v>202615.856865963</v>
      </c>
      <c r="AE10" t="n">
        <v>277227.9541446202</v>
      </c>
      <c r="AF10" t="n">
        <v>2.752129057069229e-06</v>
      </c>
      <c r="AG10" t="n">
        <v>8</v>
      </c>
      <c r="AH10" t="n">
        <v>250769.7072930163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4.9164</v>
      </c>
      <c r="E11" t="n">
        <v>20.34</v>
      </c>
      <c r="F11" t="n">
        <v>17.78</v>
      </c>
      <c r="G11" t="n">
        <v>76.19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170.36</v>
      </c>
      <c r="Q11" t="n">
        <v>446.27</v>
      </c>
      <c r="R11" t="n">
        <v>44.56</v>
      </c>
      <c r="S11" t="n">
        <v>28.73</v>
      </c>
      <c r="T11" t="n">
        <v>7213.61</v>
      </c>
      <c r="U11" t="n">
        <v>0.64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201.1872321634479</v>
      </c>
      <c r="AB11" t="n">
        <v>275.2732468001662</v>
      </c>
      <c r="AC11" t="n">
        <v>249.0015544740675</v>
      </c>
      <c r="AD11" t="n">
        <v>201187.2321634479</v>
      </c>
      <c r="AE11" t="n">
        <v>275273.2468001663</v>
      </c>
      <c r="AF11" t="n">
        <v>2.752017104538738e-06</v>
      </c>
      <c r="AG11" t="n">
        <v>8</v>
      </c>
      <c r="AH11" t="n">
        <v>249001.5544740675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4.9574</v>
      </c>
      <c r="E12" t="n">
        <v>20.17</v>
      </c>
      <c r="F12" t="n">
        <v>17.66</v>
      </c>
      <c r="G12" t="n">
        <v>88.33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166.78</v>
      </c>
      <c r="Q12" t="n">
        <v>446.28</v>
      </c>
      <c r="R12" t="n">
        <v>40.66</v>
      </c>
      <c r="S12" t="n">
        <v>28.73</v>
      </c>
      <c r="T12" t="n">
        <v>5276.81</v>
      </c>
      <c r="U12" t="n">
        <v>0.71</v>
      </c>
      <c r="V12" t="n">
        <v>0.92</v>
      </c>
      <c r="W12" t="n">
        <v>0.1</v>
      </c>
      <c r="X12" t="n">
        <v>0.31</v>
      </c>
      <c r="Y12" t="n">
        <v>0.5</v>
      </c>
      <c r="Z12" t="n">
        <v>10</v>
      </c>
      <c r="AA12" t="n">
        <v>198.1979811924844</v>
      </c>
      <c r="AB12" t="n">
        <v>271.1832217452507</v>
      </c>
      <c r="AC12" t="n">
        <v>245.3018756700056</v>
      </c>
      <c r="AD12" t="n">
        <v>198197.9811924844</v>
      </c>
      <c r="AE12" t="n">
        <v>271183.2217452507</v>
      </c>
      <c r="AF12" t="n">
        <v>2.774967373289467e-06</v>
      </c>
      <c r="AG12" t="n">
        <v>8</v>
      </c>
      <c r="AH12" t="n">
        <v>245301.8756700056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4.9695</v>
      </c>
      <c r="E13" t="n">
        <v>20.12</v>
      </c>
      <c r="F13" t="n">
        <v>17.64</v>
      </c>
      <c r="G13" t="n">
        <v>96.23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163.84</v>
      </c>
      <c r="Q13" t="n">
        <v>446.27</v>
      </c>
      <c r="R13" t="n">
        <v>39.95</v>
      </c>
      <c r="S13" t="n">
        <v>28.73</v>
      </c>
      <c r="T13" t="n">
        <v>4922.94</v>
      </c>
      <c r="U13" t="n">
        <v>0.72</v>
      </c>
      <c r="V13" t="n">
        <v>0.92</v>
      </c>
      <c r="W13" t="n">
        <v>0.1</v>
      </c>
      <c r="X13" t="n">
        <v>0.29</v>
      </c>
      <c r="Y13" t="n">
        <v>0.5</v>
      </c>
      <c r="Z13" t="n">
        <v>10</v>
      </c>
      <c r="AA13" t="n">
        <v>196.4400301500366</v>
      </c>
      <c r="AB13" t="n">
        <v>268.7779155736484</v>
      </c>
      <c r="AC13" t="n">
        <v>243.1261285435518</v>
      </c>
      <c r="AD13" t="n">
        <v>196440.0301500366</v>
      </c>
      <c r="AE13" t="n">
        <v>268777.9155736484</v>
      </c>
      <c r="AF13" t="n">
        <v>2.781740501384195e-06</v>
      </c>
      <c r="AG13" t="n">
        <v>8</v>
      </c>
      <c r="AH13" t="n">
        <v>243126.1285435518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4.9868</v>
      </c>
      <c r="E14" t="n">
        <v>20.05</v>
      </c>
      <c r="F14" t="n">
        <v>17.6</v>
      </c>
      <c r="G14" t="n">
        <v>105.6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160.89</v>
      </c>
      <c r="Q14" t="n">
        <v>446.27</v>
      </c>
      <c r="R14" t="n">
        <v>38.5</v>
      </c>
      <c r="S14" t="n">
        <v>28.73</v>
      </c>
      <c r="T14" t="n">
        <v>4204.58</v>
      </c>
      <c r="U14" t="n">
        <v>0.75</v>
      </c>
      <c r="V14" t="n">
        <v>0.92</v>
      </c>
      <c r="W14" t="n">
        <v>0.1</v>
      </c>
      <c r="X14" t="n">
        <v>0.24</v>
      </c>
      <c r="Y14" t="n">
        <v>0.5</v>
      </c>
      <c r="Z14" t="n">
        <v>10</v>
      </c>
      <c r="AA14" t="n">
        <v>194.526138606525</v>
      </c>
      <c r="AB14" t="n">
        <v>266.1592447288813</v>
      </c>
      <c r="AC14" t="n">
        <v>240.7573799688808</v>
      </c>
      <c r="AD14" t="n">
        <v>194526.138606525</v>
      </c>
      <c r="AE14" t="n">
        <v>266159.2447288813</v>
      </c>
      <c r="AF14" t="n">
        <v>2.791424395271697e-06</v>
      </c>
      <c r="AG14" t="n">
        <v>8</v>
      </c>
      <c r="AH14" t="n">
        <v>240757.3799688808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4.9953</v>
      </c>
      <c r="E15" t="n">
        <v>20.02</v>
      </c>
      <c r="F15" t="n">
        <v>17.59</v>
      </c>
      <c r="G15" t="n">
        <v>117.29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156.35</v>
      </c>
      <c r="Q15" t="n">
        <v>446.27</v>
      </c>
      <c r="R15" t="n">
        <v>38.26</v>
      </c>
      <c r="S15" t="n">
        <v>28.73</v>
      </c>
      <c r="T15" t="n">
        <v>4092.26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192.1138545723666</v>
      </c>
      <c r="AB15" t="n">
        <v>262.8586512908868</v>
      </c>
      <c r="AC15" t="n">
        <v>237.7717905361955</v>
      </c>
      <c r="AD15" t="n">
        <v>192113.8545723666</v>
      </c>
      <c r="AE15" t="n">
        <v>262858.6512908868</v>
      </c>
      <c r="AF15" t="n">
        <v>2.796182377817581e-06</v>
      </c>
      <c r="AG15" t="n">
        <v>8</v>
      </c>
      <c r="AH15" t="n">
        <v>237771.7905361955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4.9956</v>
      </c>
      <c r="E16" t="n">
        <v>20.02</v>
      </c>
      <c r="F16" t="n">
        <v>17.59</v>
      </c>
      <c r="G16" t="n">
        <v>117.28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155.1</v>
      </c>
      <c r="Q16" t="n">
        <v>446.27</v>
      </c>
      <c r="R16" t="n">
        <v>38.23</v>
      </c>
      <c r="S16" t="n">
        <v>28.73</v>
      </c>
      <c r="T16" t="n">
        <v>4073.85</v>
      </c>
      <c r="U16" t="n">
        <v>0.75</v>
      </c>
      <c r="V16" t="n">
        <v>0.92</v>
      </c>
      <c r="W16" t="n">
        <v>0.1</v>
      </c>
      <c r="X16" t="n">
        <v>0.23</v>
      </c>
      <c r="Y16" t="n">
        <v>0.5</v>
      </c>
      <c r="Z16" t="n">
        <v>10</v>
      </c>
      <c r="AA16" t="n">
        <v>191.5019666683924</v>
      </c>
      <c r="AB16" t="n">
        <v>262.0214392660806</v>
      </c>
      <c r="AC16" t="n">
        <v>237.014480852002</v>
      </c>
      <c r="AD16" t="n">
        <v>191501.9666683924</v>
      </c>
      <c r="AE16" t="n">
        <v>262021.4392660806</v>
      </c>
      <c r="AF16" t="n">
        <v>2.796350306613317e-06</v>
      </c>
      <c r="AG16" t="n">
        <v>8</v>
      </c>
      <c r="AH16" t="n">
        <v>237014.480852002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5.012</v>
      </c>
      <c r="E17" t="n">
        <v>19.95</v>
      </c>
      <c r="F17" t="n">
        <v>17.55</v>
      </c>
      <c r="G17" t="n">
        <v>131.66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2</v>
      </c>
      <c r="N17" t="n">
        <v>26.28</v>
      </c>
      <c r="O17" t="n">
        <v>19196.18</v>
      </c>
      <c r="P17" t="n">
        <v>152.38</v>
      </c>
      <c r="Q17" t="n">
        <v>446.29</v>
      </c>
      <c r="R17" t="n">
        <v>36.87</v>
      </c>
      <c r="S17" t="n">
        <v>28.73</v>
      </c>
      <c r="T17" t="n">
        <v>3399.81</v>
      </c>
      <c r="U17" t="n">
        <v>0.78</v>
      </c>
      <c r="V17" t="n">
        <v>0.93</v>
      </c>
      <c r="W17" t="n">
        <v>0.1</v>
      </c>
      <c r="X17" t="n">
        <v>0.2</v>
      </c>
      <c r="Y17" t="n">
        <v>0.5</v>
      </c>
      <c r="Z17" t="n">
        <v>10</v>
      </c>
      <c r="AA17" t="n">
        <v>189.745638504434</v>
      </c>
      <c r="AB17" t="n">
        <v>259.6183535884239</v>
      </c>
      <c r="AC17" t="n">
        <v>234.8407422986682</v>
      </c>
      <c r="AD17" t="n">
        <v>189745.638504434</v>
      </c>
      <c r="AE17" t="n">
        <v>259618.3535884239</v>
      </c>
      <c r="AF17" t="n">
        <v>2.80553041411361e-06</v>
      </c>
      <c r="AG17" t="n">
        <v>8</v>
      </c>
      <c r="AH17" t="n">
        <v>234840.7422986682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5.0093</v>
      </c>
      <c r="E18" t="n">
        <v>19.96</v>
      </c>
      <c r="F18" t="n">
        <v>17.57</v>
      </c>
      <c r="G18" t="n">
        <v>131.74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153.49</v>
      </c>
      <c r="Q18" t="n">
        <v>446.27</v>
      </c>
      <c r="R18" t="n">
        <v>37.13</v>
      </c>
      <c r="S18" t="n">
        <v>28.73</v>
      </c>
      <c r="T18" t="n">
        <v>3528.55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190.3809188459002</v>
      </c>
      <c r="AB18" t="n">
        <v>260.487572178208</v>
      </c>
      <c r="AC18" t="n">
        <v>235.6270038861996</v>
      </c>
      <c r="AD18" t="n">
        <v>190380.9188459002</v>
      </c>
      <c r="AE18" t="n">
        <v>260487.572178208</v>
      </c>
      <c r="AF18" t="n">
        <v>2.804019054951976e-06</v>
      </c>
      <c r="AG18" t="n">
        <v>8</v>
      </c>
      <c r="AH18" t="n">
        <v>235627.0038861996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3.1718</v>
      </c>
      <c r="E2" t="n">
        <v>31.53</v>
      </c>
      <c r="F2" t="n">
        <v>23.2</v>
      </c>
      <c r="G2" t="n">
        <v>7.03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272.39</v>
      </c>
      <c r="Q2" t="n">
        <v>446.36</v>
      </c>
      <c r="R2" t="n">
        <v>221.56</v>
      </c>
      <c r="S2" t="n">
        <v>28.73</v>
      </c>
      <c r="T2" t="n">
        <v>94796.09</v>
      </c>
      <c r="U2" t="n">
        <v>0.13</v>
      </c>
      <c r="V2" t="n">
        <v>0.7</v>
      </c>
      <c r="W2" t="n">
        <v>0.4</v>
      </c>
      <c r="X2" t="n">
        <v>5.84</v>
      </c>
      <c r="Y2" t="n">
        <v>0.5</v>
      </c>
      <c r="Z2" t="n">
        <v>10</v>
      </c>
      <c r="AA2" t="n">
        <v>418.9894272138602</v>
      </c>
      <c r="AB2" t="n">
        <v>573.2798188229618</v>
      </c>
      <c r="AC2" t="n">
        <v>518.5667975177769</v>
      </c>
      <c r="AD2" t="n">
        <v>418989.4272138602</v>
      </c>
      <c r="AE2" t="n">
        <v>573279.8188229619</v>
      </c>
      <c r="AF2" t="n">
        <v>1.739592354789552e-06</v>
      </c>
      <c r="AG2" t="n">
        <v>13</v>
      </c>
      <c r="AH2" t="n">
        <v>518566.7975177768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4.0646</v>
      </c>
      <c r="E3" t="n">
        <v>24.6</v>
      </c>
      <c r="F3" t="n">
        <v>19.76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229.72</v>
      </c>
      <c r="Q3" t="n">
        <v>446.32</v>
      </c>
      <c r="R3" t="n">
        <v>108.9</v>
      </c>
      <c r="S3" t="n">
        <v>28.73</v>
      </c>
      <c r="T3" t="n">
        <v>39035.11</v>
      </c>
      <c r="U3" t="n">
        <v>0.26</v>
      </c>
      <c r="V3" t="n">
        <v>0.82</v>
      </c>
      <c r="W3" t="n">
        <v>0.21</v>
      </c>
      <c r="X3" t="n">
        <v>2.4</v>
      </c>
      <c r="Y3" t="n">
        <v>0.5</v>
      </c>
      <c r="Z3" t="n">
        <v>10</v>
      </c>
      <c r="AA3" t="n">
        <v>291.3258825340002</v>
      </c>
      <c r="AB3" t="n">
        <v>398.6049248738814</v>
      </c>
      <c r="AC3" t="n">
        <v>360.562630289443</v>
      </c>
      <c r="AD3" t="n">
        <v>291325.8825340002</v>
      </c>
      <c r="AE3" t="n">
        <v>398604.9248738814</v>
      </c>
      <c r="AF3" t="n">
        <v>2.22925376293512e-06</v>
      </c>
      <c r="AG3" t="n">
        <v>10</v>
      </c>
      <c r="AH3" t="n">
        <v>360562.630289443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4.3981</v>
      </c>
      <c r="E4" t="n">
        <v>22.74</v>
      </c>
      <c r="F4" t="n">
        <v>18.84</v>
      </c>
      <c r="G4" t="n">
        <v>21.33</v>
      </c>
      <c r="H4" t="n">
        <v>0.35</v>
      </c>
      <c r="I4" t="n">
        <v>53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216.85</v>
      </c>
      <c r="Q4" t="n">
        <v>446.28</v>
      </c>
      <c r="R4" t="n">
        <v>79</v>
      </c>
      <c r="S4" t="n">
        <v>28.73</v>
      </c>
      <c r="T4" t="n">
        <v>24242.47</v>
      </c>
      <c r="U4" t="n">
        <v>0.36</v>
      </c>
      <c r="V4" t="n">
        <v>0.86</v>
      </c>
      <c r="W4" t="n">
        <v>0.16</v>
      </c>
      <c r="X4" t="n">
        <v>1.48</v>
      </c>
      <c r="Y4" t="n">
        <v>0.5</v>
      </c>
      <c r="Z4" t="n">
        <v>10</v>
      </c>
      <c r="AA4" t="n">
        <v>257.5799928295271</v>
      </c>
      <c r="AB4" t="n">
        <v>352.4323098164725</v>
      </c>
      <c r="AC4" t="n">
        <v>318.7966648095471</v>
      </c>
      <c r="AD4" t="n">
        <v>257579.9928295271</v>
      </c>
      <c r="AE4" t="n">
        <v>352432.3098164725</v>
      </c>
      <c r="AF4" t="n">
        <v>2.412163798347919e-06</v>
      </c>
      <c r="AG4" t="n">
        <v>9</v>
      </c>
      <c r="AH4" t="n">
        <v>318796.6648095471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4.5642</v>
      </c>
      <c r="E5" t="n">
        <v>21.91</v>
      </c>
      <c r="F5" t="n">
        <v>18.44</v>
      </c>
      <c r="G5" t="n">
        <v>28.37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210.2</v>
      </c>
      <c r="Q5" t="n">
        <v>446.27</v>
      </c>
      <c r="R5" t="n">
        <v>66.06999999999999</v>
      </c>
      <c r="S5" t="n">
        <v>28.73</v>
      </c>
      <c r="T5" t="n">
        <v>17843.82</v>
      </c>
      <c r="U5" t="n">
        <v>0.43</v>
      </c>
      <c r="V5" t="n">
        <v>0.88</v>
      </c>
      <c r="W5" t="n">
        <v>0.14</v>
      </c>
      <c r="X5" t="n">
        <v>1.08</v>
      </c>
      <c r="Y5" t="n">
        <v>0.5</v>
      </c>
      <c r="Z5" t="n">
        <v>10</v>
      </c>
      <c r="AA5" t="n">
        <v>247.0965850691968</v>
      </c>
      <c r="AB5" t="n">
        <v>338.0884488234868</v>
      </c>
      <c r="AC5" t="n">
        <v>305.821761777992</v>
      </c>
      <c r="AD5" t="n">
        <v>247096.5850691968</v>
      </c>
      <c r="AE5" t="n">
        <v>338088.4488234867</v>
      </c>
      <c r="AF5" t="n">
        <v>2.503262319733423e-06</v>
      </c>
      <c r="AG5" t="n">
        <v>9</v>
      </c>
      <c r="AH5" t="n">
        <v>305821.761777992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4.6667</v>
      </c>
      <c r="E6" t="n">
        <v>21.43</v>
      </c>
      <c r="F6" t="n">
        <v>18.2</v>
      </c>
      <c r="G6" t="n">
        <v>35.23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205.53</v>
      </c>
      <c r="Q6" t="n">
        <v>446.27</v>
      </c>
      <c r="R6" t="n">
        <v>58.18</v>
      </c>
      <c r="S6" t="n">
        <v>28.73</v>
      </c>
      <c r="T6" t="n">
        <v>13940.73</v>
      </c>
      <c r="U6" t="n">
        <v>0.49</v>
      </c>
      <c r="V6" t="n">
        <v>0.89</v>
      </c>
      <c r="W6" t="n">
        <v>0.13</v>
      </c>
      <c r="X6" t="n">
        <v>0.85</v>
      </c>
      <c r="Y6" t="n">
        <v>0.5</v>
      </c>
      <c r="Z6" t="n">
        <v>10</v>
      </c>
      <c r="AA6" t="n">
        <v>240.7219102331155</v>
      </c>
      <c r="AB6" t="n">
        <v>329.3663374819591</v>
      </c>
      <c r="AC6" t="n">
        <v>297.9320765013368</v>
      </c>
      <c r="AD6" t="n">
        <v>240721.9102331155</v>
      </c>
      <c r="AE6" t="n">
        <v>329366.3374819591</v>
      </c>
      <c r="AF6" t="n">
        <v>2.559479047259097e-06</v>
      </c>
      <c r="AG6" t="n">
        <v>9</v>
      </c>
      <c r="AH6" t="n">
        <v>297932.0765013368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4.7085</v>
      </c>
      <c r="E7" t="n">
        <v>21.24</v>
      </c>
      <c r="F7" t="n">
        <v>18.17</v>
      </c>
      <c r="G7" t="n">
        <v>41.92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203.05</v>
      </c>
      <c r="Q7" t="n">
        <v>446.28</v>
      </c>
      <c r="R7" t="n">
        <v>57.28</v>
      </c>
      <c r="S7" t="n">
        <v>28.73</v>
      </c>
      <c r="T7" t="n">
        <v>13516.64</v>
      </c>
      <c r="U7" t="n">
        <v>0.5</v>
      </c>
      <c r="V7" t="n">
        <v>0.89</v>
      </c>
      <c r="W7" t="n">
        <v>0.12</v>
      </c>
      <c r="X7" t="n">
        <v>0.8100000000000001</v>
      </c>
      <c r="Y7" t="n">
        <v>0.5</v>
      </c>
      <c r="Z7" t="n">
        <v>10</v>
      </c>
      <c r="AA7" t="n">
        <v>238.0613710023853</v>
      </c>
      <c r="AB7" t="n">
        <v>325.7260703317688</v>
      </c>
      <c r="AC7" t="n">
        <v>294.6392313388125</v>
      </c>
      <c r="AD7" t="n">
        <v>238061.3710023853</v>
      </c>
      <c r="AE7" t="n">
        <v>325726.0703317688</v>
      </c>
      <c r="AF7" t="n">
        <v>2.582404502972006e-06</v>
      </c>
      <c r="AG7" t="n">
        <v>9</v>
      </c>
      <c r="AH7" t="n">
        <v>294639.2313388125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4.7778</v>
      </c>
      <c r="E8" t="n">
        <v>20.93</v>
      </c>
      <c r="F8" t="n">
        <v>17.98</v>
      </c>
      <c r="G8" t="n">
        <v>49.04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198.83</v>
      </c>
      <c r="Q8" t="n">
        <v>446.28</v>
      </c>
      <c r="R8" t="n">
        <v>50.97</v>
      </c>
      <c r="S8" t="n">
        <v>28.73</v>
      </c>
      <c r="T8" t="n">
        <v>10381.1</v>
      </c>
      <c r="U8" t="n">
        <v>0.5600000000000001</v>
      </c>
      <c r="V8" t="n">
        <v>0.9</v>
      </c>
      <c r="W8" t="n">
        <v>0.12</v>
      </c>
      <c r="X8" t="n">
        <v>0.62</v>
      </c>
      <c r="Y8" t="n">
        <v>0.5</v>
      </c>
      <c r="Z8" t="n">
        <v>10</v>
      </c>
      <c r="AA8" t="n">
        <v>233.3823648455453</v>
      </c>
      <c r="AB8" t="n">
        <v>319.3240476848006</v>
      </c>
      <c r="AC8" t="n">
        <v>288.8482087479736</v>
      </c>
      <c r="AD8" t="n">
        <v>233382.3648455453</v>
      </c>
      <c r="AE8" t="n">
        <v>319324.0476848006</v>
      </c>
      <c r="AF8" t="n">
        <v>2.620412495338143e-06</v>
      </c>
      <c r="AG8" t="n">
        <v>9</v>
      </c>
      <c r="AH8" t="n">
        <v>288848.2087479736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4.824</v>
      </c>
      <c r="E9" t="n">
        <v>20.73</v>
      </c>
      <c r="F9" t="n">
        <v>17.87</v>
      </c>
      <c r="G9" t="n">
        <v>56.44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196.31</v>
      </c>
      <c r="Q9" t="n">
        <v>446.27</v>
      </c>
      <c r="R9" t="n">
        <v>47.5</v>
      </c>
      <c r="S9" t="n">
        <v>28.73</v>
      </c>
      <c r="T9" t="n">
        <v>8659.309999999999</v>
      </c>
      <c r="U9" t="n">
        <v>0.6</v>
      </c>
      <c r="V9" t="n">
        <v>0.91</v>
      </c>
      <c r="W9" t="n">
        <v>0.11</v>
      </c>
      <c r="X9" t="n">
        <v>0.51</v>
      </c>
      <c r="Y9" t="n">
        <v>0.5</v>
      </c>
      <c r="Z9" t="n">
        <v>10</v>
      </c>
      <c r="AA9" t="n">
        <v>220.4345951418504</v>
      </c>
      <c r="AB9" t="n">
        <v>301.6083379609291</v>
      </c>
      <c r="AC9" t="n">
        <v>272.8232614959881</v>
      </c>
      <c r="AD9" t="n">
        <v>220434.5951418504</v>
      </c>
      <c r="AE9" t="n">
        <v>301608.3379609291</v>
      </c>
      <c r="AF9" t="n">
        <v>2.645751156915568e-06</v>
      </c>
      <c r="AG9" t="n">
        <v>8</v>
      </c>
      <c r="AH9" t="n">
        <v>272823.2614959881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4.8512</v>
      </c>
      <c r="E10" t="n">
        <v>20.61</v>
      </c>
      <c r="F10" t="n">
        <v>17.82</v>
      </c>
      <c r="G10" t="n">
        <v>62.89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192.76</v>
      </c>
      <c r="Q10" t="n">
        <v>446.27</v>
      </c>
      <c r="R10" t="n">
        <v>45.59</v>
      </c>
      <c r="S10" t="n">
        <v>28.73</v>
      </c>
      <c r="T10" t="n">
        <v>7717.1</v>
      </c>
      <c r="U10" t="n">
        <v>0.63</v>
      </c>
      <c r="V10" t="n">
        <v>0.91</v>
      </c>
      <c r="W10" t="n">
        <v>0.11</v>
      </c>
      <c r="X10" t="n">
        <v>0.46</v>
      </c>
      <c r="Y10" t="n">
        <v>0.5</v>
      </c>
      <c r="Z10" t="n">
        <v>10</v>
      </c>
      <c r="AA10" t="n">
        <v>217.7785328333125</v>
      </c>
      <c r="AB10" t="n">
        <v>297.9741963331904</v>
      </c>
      <c r="AC10" t="n">
        <v>269.5359572446498</v>
      </c>
      <c r="AD10" t="n">
        <v>217778.5328333125</v>
      </c>
      <c r="AE10" t="n">
        <v>297974.1963331904</v>
      </c>
      <c r="AF10" t="n">
        <v>2.660669156805308e-06</v>
      </c>
      <c r="AG10" t="n">
        <v>8</v>
      </c>
      <c r="AH10" t="n">
        <v>269535.9572446498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4.8824</v>
      </c>
      <c r="E11" t="n">
        <v>20.48</v>
      </c>
      <c r="F11" t="n">
        <v>17.75</v>
      </c>
      <c r="G11" t="n">
        <v>70.98999999999999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190.4</v>
      </c>
      <c r="Q11" t="n">
        <v>446.29</v>
      </c>
      <c r="R11" t="n">
        <v>43.27</v>
      </c>
      <c r="S11" t="n">
        <v>28.73</v>
      </c>
      <c r="T11" t="n">
        <v>6564.57</v>
      </c>
      <c r="U11" t="n">
        <v>0.66</v>
      </c>
      <c r="V11" t="n">
        <v>0.92</v>
      </c>
      <c r="W11" t="n">
        <v>0.1</v>
      </c>
      <c r="X11" t="n">
        <v>0.39</v>
      </c>
      <c r="Y11" t="n">
        <v>0.5</v>
      </c>
      <c r="Z11" t="n">
        <v>10</v>
      </c>
      <c r="AA11" t="n">
        <v>215.5885725335602</v>
      </c>
      <c r="AB11" t="n">
        <v>294.977796036841</v>
      </c>
      <c r="AC11" t="n">
        <v>266.8255291871088</v>
      </c>
      <c r="AD11" t="n">
        <v>215588.5725335602</v>
      </c>
      <c r="AE11" t="n">
        <v>294977.796036841</v>
      </c>
      <c r="AF11" t="n">
        <v>2.677780980208244e-06</v>
      </c>
      <c r="AG11" t="n">
        <v>8</v>
      </c>
      <c r="AH11" t="n">
        <v>266825.5291871088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4.8849</v>
      </c>
      <c r="E12" t="n">
        <v>20.47</v>
      </c>
      <c r="F12" t="n">
        <v>17.77</v>
      </c>
      <c r="G12" t="n">
        <v>76.15000000000001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446.28</v>
      </c>
      <c r="R12" t="n">
        <v>44.29</v>
      </c>
      <c r="S12" t="n">
        <v>28.73</v>
      </c>
      <c r="T12" t="n">
        <v>7077.75</v>
      </c>
      <c r="U12" t="n">
        <v>0.65</v>
      </c>
      <c r="V12" t="n">
        <v>0.91</v>
      </c>
      <c r="W12" t="n">
        <v>0.1</v>
      </c>
      <c r="X12" t="n">
        <v>0.41</v>
      </c>
      <c r="Y12" t="n">
        <v>0.5</v>
      </c>
      <c r="Z12" t="n">
        <v>10</v>
      </c>
      <c r="AA12" t="n">
        <v>214.5740735162996</v>
      </c>
      <c r="AB12" t="n">
        <v>293.5897137248879</v>
      </c>
      <c r="AC12" t="n">
        <v>265.5699235028223</v>
      </c>
      <c r="AD12" t="n">
        <v>214574.0735162996</v>
      </c>
      <c r="AE12" t="n">
        <v>293589.7137248879</v>
      </c>
      <c r="AF12" t="n">
        <v>2.679152119903993e-06</v>
      </c>
      <c r="AG12" t="n">
        <v>8</v>
      </c>
      <c r="AH12" t="n">
        <v>265569.9235028223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4.9066</v>
      </c>
      <c r="E13" t="n">
        <v>20.38</v>
      </c>
      <c r="F13" t="n">
        <v>17.71</v>
      </c>
      <c r="G13" t="n">
        <v>81.72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185.12</v>
      </c>
      <c r="Q13" t="n">
        <v>446.27</v>
      </c>
      <c r="R13" t="n">
        <v>42</v>
      </c>
      <c r="S13" t="n">
        <v>28.73</v>
      </c>
      <c r="T13" t="n">
        <v>5937.69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212.2400853893363</v>
      </c>
      <c r="AB13" t="n">
        <v>290.3962482012893</v>
      </c>
      <c r="AC13" t="n">
        <v>262.681237846738</v>
      </c>
      <c r="AD13" t="n">
        <v>212240.0853893363</v>
      </c>
      <c r="AE13" t="n">
        <v>290396.2482012893</v>
      </c>
      <c r="AF13" t="n">
        <v>2.691053612463086e-06</v>
      </c>
      <c r="AG13" t="n">
        <v>8</v>
      </c>
      <c r="AH13" t="n">
        <v>262681.237846738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4.918</v>
      </c>
      <c r="E14" t="n">
        <v>20.33</v>
      </c>
      <c r="F14" t="n">
        <v>17.69</v>
      </c>
      <c r="G14" t="n">
        <v>88.45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183</v>
      </c>
      <c r="Q14" t="n">
        <v>446.27</v>
      </c>
      <c r="R14" t="n">
        <v>41.55</v>
      </c>
      <c r="S14" t="n">
        <v>28.73</v>
      </c>
      <c r="T14" t="n">
        <v>5722.06</v>
      </c>
      <c r="U14" t="n">
        <v>0.6899999999999999</v>
      </c>
      <c r="V14" t="n">
        <v>0.92</v>
      </c>
      <c r="W14" t="n">
        <v>0.1</v>
      </c>
      <c r="X14" t="n">
        <v>0.33</v>
      </c>
      <c r="Y14" t="n">
        <v>0.5</v>
      </c>
      <c r="Z14" t="n">
        <v>10</v>
      </c>
      <c r="AA14" t="n">
        <v>210.8522093424362</v>
      </c>
      <c r="AB14" t="n">
        <v>288.4972949651515</v>
      </c>
      <c r="AC14" t="n">
        <v>260.9635180422589</v>
      </c>
      <c r="AD14" t="n">
        <v>210852.2093424362</v>
      </c>
      <c r="AE14" t="n">
        <v>288497.2949651515</v>
      </c>
      <c r="AF14" t="n">
        <v>2.697306009475698e-06</v>
      </c>
      <c r="AG14" t="n">
        <v>8</v>
      </c>
      <c r="AH14" t="n">
        <v>260963.5180422589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4.9354</v>
      </c>
      <c r="E15" t="n">
        <v>20.26</v>
      </c>
      <c r="F15" t="n">
        <v>17.65</v>
      </c>
      <c r="G15" t="n">
        <v>96.27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180.53</v>
      </c>
      <c r="Q15" t="n">
        <v>446.27</v>
      </c>
      <c r="R15" t="n">
        <v>40.14</v>
      </c>
      <c r="S15" t="n">
        <v>28.73</v>
      </c>
      <c r="T15" t="n">
        <v>5018.49</v>
      </c>
      <c r="U15" t="n">
        <v>0.72</v>
      </c>
      <c r="V15" t="n">
        <v>0.92</v>
      </c>
      <c r="W15" t="n">
        <v>0.1</v>
      </c>
      <c r="X15" t="n">
        <v>0.29</v>
      </c>
      <c r="Y15" t="n">
        <v>0.5</v>
      </c>
      <c r="Z15" t="n">
        <v>10</v>
      </c>
      <c r="AA15" t="n">
        <v>209.1008689158461</v>
      </c>
      <c r="AB15" t="n">
        <v>286.1010337298056</v>
      </c>
      <c r="AC15" t="n">
        <v>258.7959526160399</v>
      </c>
      <c r="AD15" t="n">
        <v>209100.8689158461</v>
      </c>
      <c r="AE15" t="n">
        <v>286101.0337298056</v>
      </c>
      <c r="AF15" t="n">
        <v>2.706849141758104e-06</v>
      </c>
      <c r="AG15" t="n">
        <v>8</v>
      </c>
      <c r="AH15" t="n">
        <v>258795.9526160399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4.9675</v>
      </c>
      <c r="E16" t="n">
        <v>20.13</v>
      </c>
      <c r="F16" t="n">
        <v>17.55</v>
      </c>
      <c r="G16" t="n">
        <v>105.29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177.65</v>
      </c>
      <c r="Q16" t="n">
        <v>446.27</v>
      </c>
      <c r="R16" t="n">
        <v>36.62</v>
      </c>
      <c r="S16" t="n">
        <v>28.73</v>
      </c>
      <c r="T16" t="n">
        <v>3265.24</v>
      </c>
      <c r="U16" t="n">
        <v>0.78</v>
      </c>
      <c r="V16" t="n">
        <v>0.93</v>
      </c>
      <c r="W16" t="n">
        <v>0.1</v>
      </c>
      <c r="X16" t="n">
        <v>0.19</v>
      </c>
      <c r="Y16" t="n">
        <v>0.5</v>
      </c>
      <c r="Z16" t="n">
        <v>10</v>
      </c>
      <c r="AA16" t="n">
        <v>206.6617807253905</v>
      </c>
      <c r="AB16" t="n">
        <v>282.7637656626493</v>
      </c>
      <c r="AC16" t="n">
        <v>255.7771887293268</v>
      </c>
      <c r="AD16" t="n">
        <v>206661.7807253905</v>
      </c>
      <c r="AE16" t="n">
        <v>282763.7656626493</v>
      </c>
      <c r="AF16" t="n">
        <v>2.72445457545151e-06</v>
      </c>
      <c r="AG16" t="n">
        <v>8</v>
      </c>
      <c r="AH16" t="n">
        <v>255777.1887293268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4.9657</v>
      </c>
      <c r="E17" t="n">
        <v>20.14</v>
      </c>
      <c r="F17" t="n">
        <v>17.59</v>
      </c>
      <c r="G17" t="n">
        <v>117.25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174.62</v>
      </c>
      <c r="Q17" t="n">
        <v>446.27</v>
      </c>
      <c r="R17" t="n">
        <v>38.06</v>
      </c>
      <c r="S17" t="n">
        <v>28.73</v>
      </c>
      <c r="T17" t="n">
        <v>3989.93</v>
      </c>
      <c r="U17" t="n">
        <v>0.75</v>
      </c>
      <c r="V17" t="n">
        <v>0.92</v>
      </c>
      <c r="W17" t="n">
        <v>0.1</v>
      </c>
      <c r="X17" t="n">
        <v>0.23</v>
      </c>
      <c r="Y17" t="n">
        <v>0.5</v>
      </c>
      <c r="Z17" t="n">
        <v>10</v>
      </c>
      <c r="AA17" t="n">
        <v>205.3177356266526</v>
      </c>
      <c r="AB17" t="n">
        <v>280.9247838634722</v>
      </c>
      <c r="AC17" t="n">
        <v>254.1137167720354</v>
      </c>
      <c r="AD17" t="n">
        <v>205317.7356266526</v>
      </c>
      <c r="AE17" t="n">
        <v>280924.7838634722</v>
      </c>
      <c r="AF17" t="n">
        <v>2.723467354870572e-06</v>
      </c>
      <c r="AG17" t="n">
        <v>8</v>
      </c>
      <c r="AH17" t="n">
        <v>254113.7167720353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4.9628</v>
      </c>
      <c r="E18" t="n">
        <v>20.15</v>
      </c>
      <c r="F18" t="n">
        <v>17.6</v>
      </c>
      <c r="G18" t="n">
        <v>117.32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173.17</v>
      </c>
      <c r="Q18" t="n">
        <v>446.27</v>
      </c>
      <c r="R18" t="n">
        <v>38.58</v>
      </c>
      <c r="S18" t="n">
        <v>28.73</v>
      </c>
      <c r="T18" t="n">
        <v>4251.81</v>
      </c>
      <c r="U18" t="n">
        <v>0.74</v>
      </c>
      <c r="V18" t="n">
        <v>0.92</v>
      </c>
      <c r="W18" t="n">
        <v>0.09</v>
      </c>
      <c r="X18" t="n">
        <v>0.24</v>
      </c>
      <c r="Y18" t="n">
        <v>0.5</v>
      </c>
      <c r="Z18" t="n">
        <v>10</v>
      </c>
      <c r="AA18" t="n">
        <v>204.7047115203754</v>
      </c>
      <c r="AB18" t="n">
        <v>280.0860172365493</v>
      </c>
      <c r="AC18" t="n">
        <v>253.3550008547693</v>
      </c>
      <c r="AD18" t="n">
        <v>204704.7115203754</v>
      </c>
      <c r="AE18" t="n">
        <v>280086.0172365492</v>
      </c>
      <c r="AF18" t="n">
        <v>2.721876832823504e-06</v>
      </c>
      <c r="AG18" t="n">
        <v>8</v>
      </c>
      <c r="AH18" t="n">
        <v>253355.0008547693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4.9797</v>
      </c>
      <c r="E19" t="n">
        <v>20.08</v>
      </c>
      <c r="F19" t="n">
        <v>17.56</v>
      </c>
      <c r="G19" t="n">
        <v>131.7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169.63</v>
      </c>
      <c r="Q19" t="n">
        <v>446.27</v>
      </c>
      <c r="R19" t="n">
        <v>37.21</v>
      </c>
      <c r="S19" t="n">
        <v>28.73</v>
      </c>
      <c r="T19" t="n">
        <v>3569</v>
      </c>
      <c r="U19" t="n">
        <v>0.77</v>
      </c>
      <c r="V19" t="n">
        <v>0.93</v>
      </c>
      <c r="W19" t="n">
        <v>0.1</v>
      </c>
      <c r="X19" t="n">
        <v>0.2</v>
      </c>
      <c r="Y19" t="n">
        <v>0.5</v>
      </c>
      <c r="Z19" t="n">
        <v>10</v>
      </c>
      <c r="AA19" t="n">
        <v>202.483035339741</v>
      </c>
      <c r="AB19" t="n">
        <v>277.0462218727712</v>
      </c>
      <c r="AC19" t="n">
        <v>250.6053192941297</v>
      </c>
      <c r="AD19" t="n">
        <v>202483.035339741</v>
      </c>
      <c r="AE19" t="n">
        <v>277046.2218727712</v>
      </c>
      <c r="AF19" t="n">
        <v>2.731145737166761e-06</v>
      </c>
      <c r="AG19" t="n">
        <v>8</v>
      </c>
      <c r="AH19" t="n">
        <v>250605.3192941297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4.9861</v>
      </c>
      <c r="E20" t="n">
        <v>20.06</v>
      </c>
      <c r="F20" t="n">
        <v>17.53</v>
      </c>
      <c r="G20" t="n">
        <v>131.51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165.82</v>
      </c>
      <c r="Q20" t="n">
        <v>446.28</v>
      </c>
      <c r="R20" t="n">
        <v>36.43</v>
      </c>
      <c r="S20" t="n">
        <v>28.73</v>
      </c>
      <c r="T20" t="n">
        <v>3181.23</v>
      </c>
      <c r="U20" t="n">
        <v>0.79</v>
      </c>
      <c r="V20" t="n">
        <v>0.93</v>
      </c>
      <c r="W20" t="n">
        <v>0.09</v>
      </c>
      <c r="X20" t="n">
        <v>0.18</v>
      </c>
      <c r="Y20" t="n">
        <v>0.5</v>
      </c>
      <c r="Z20" t="n">
        <v>10</v>
      </c>
      <c r="AA20" t="n">
        <v>200.4157243819078</v>
      </c>
      <c r="AB20" t="n">
        <v>274.2176358169424</v>
      </c>
      <c r="AC20" t="n">
        <v>248.0466895215229</v>
      </c>
      <c r="AD20" t="n">
        <v>200415.7243819078</v>
      </c>
      <c r="AE20" t="n">
        <v>274217.6358169424</v>
      </c>
      <c r="AF20" t="n">
        <v>2.734655854787876e-06</v>
      </c>
      <c r="AG20" t="n">
        <v>8</v>
      </c>
      <c r="AH20" t="n">
        <v>248046.6895215229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4.9978</v>
      </c>
      <c r="E21" t="n">
        <v>20.01</v>
      </c>
      <c r="F21" t="n">
        <v>17.52</v>
      </c>
      <c r="G21" t="n">
        <v>150.16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2</v>
      </c>
      <c r="N21" t="n">
        <v>33.61</v>
      </c>
      <c r="O21" t="n">
        <v>22150.3</v>
      </c>
      <c r="P21" t="n">
        <v>164.66</v>
      </c>
      <c r="Q21" t="n">
        <v>446.27</v>
      </c>
      <c r="R21" t="n">
        <v>35.66</v>
      </c>
      <c r="S21" t="n">
        <v>28.73</v>
      </c>
      <c r="T21" t="n">
        <v>2799.4</v>
      </c>
      <c r="U21" t="n">
        <v>0.8100000000000001</v>
      </c>
      <c r="V21" t="n">
        <v>0.93</v>
      </c>
      <c r="W21" t="n">
        <v>0.1</v>
      </c>
      <c r="X21" t="n">
        <v>0.16</v>
      </c>
      <c r="Y21" t="n">
        <v>0.5</v>
      </c>
      <c r="Z21" t="n">
        <v>10</v>
      </c>
      <c r="AA21" t="n">
        <v>199.555989852635</v>
      </c>
      <c r="AB21" t="n">
        <v>273.0413091051815</v>
      </c>
      <c r="AC21" t="n">
        <v>246.9826297801471</v>
      </c>
      <c r="AD21" t="n">
        <v>199555.989852635</v>
      </c>
      <c r="AE21" t="n">
        <v>273041.3091051815</v>
      </c>
      <c r="AF21" t="n">
        <v>2.741072788563977e-06</v>
      </c>
      <c r="AG21" t="n">
        <v>8</v>
      </c>
      <c r="AH21" t="n">
        <v>246982.6297801471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4.9982</v>
      </c>
      <c r="E22" t="n">
        <v>20.01</v>
      </c>
      <c r="F22" t="n">
        <v>17.52</v>
      </c>
      <c r="G22" t="n">
        <v>150.15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165.93</v>
      </c>
      <c r="Q22" t="n">
        <v>446.27</v>
      </c>
      <c r="R22" t="n">
        <v>35.53</v>
      </c>
      <c r="S22" t="n">
        <v>28.73</v>
      </c>
      <c r="T22" t="n">
        <v>2736.78</v>
      </c>
      <c r="U22" t="n">
        <v>0.8100000000000001</v>
      </c>
      <c r="V22" t="n">
        <v>0.93</v>
      </c>
      <c r="W22" t="n">
        <v>0.1</v>
      </c>
      <c r="X22" t="n">
        <v>0.16</v>
      </c>
      <c r="Y22" t="n">
        <v>0.5</v>
      </c>
      <c r="Z22" t="n">
        <v>10</v>
      </c>
      <c r="AA22" t="n">
        <v>200.16115277187</v>
      </c>
      <c r="AB22" t="n">
        <v>273.8693197091823</v>
      </c>
      <c r="AC22" t="n">
        <v>247.7316162142225</v>
      </c>
      <c r="AD22" t="n">
        <v>200161.15277187</v>
      </c>
      <c r="AE22" t="n">
        <v>273869.3197091823</v>
      </c>
      <c r="AF22" t="n">
        <v>2.741292170915297e-06</v>
      </c>
      <c r="AG22" t="n">
        <v>8</v>
      </c>
      <c r="AH22" t="n">
        <v>247731.6162142225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2.7857</v>
      </c>
      <c r="E2" t="n">
        <v>35.9</v>
      </c>
      <c r="F2" t="n">
        <v>24.5</v>
      </c>
      <c r="G2" t="n">
        <v>6.12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330.02</v>
      </c>
      <c r="Q2" t="n">
        <v>446.33</v>
      </c>
      <c r="R2" t="n">
        <v>264.24</v>
      </c>
      <c r="S2" t="n">
        <v>28.73</v>
      </c>
      <c r="T2" t="n">
        <v>115923.89</v>
      </c>
      <c r="U2" t="n">
        <v>0.11</v>
      </c>
      <c r="V2" t="n">
        <v>0.66</v>
      </c>
      <c r="W2" t="n">
        <v>0.46</v>
      </c>
      <c r="X2" t="n">
        <v>7.13</v>
      </c>
      <c r="Y2" t="n">
        <v>0.5</v>
      </c>
      <c r="Z2" t="n">
        <v>10</v>
      </c>
      <c r="AA2" t="n">
        <v>537.9855464754149</v>
      </c>
      <c r="AB2" t="n">
        <v>736.0955589348948</v>
      </c>
      <c r="AC2" t="n">
        <v>665.8436319067533</v>
      </c>
      <c r="AD2" t="n">
        <v>537985.5464754149</v>
      </c>
      <c r="AE2" t="n">
        <v>736095.5589348949</v>
      </c>
      <c r="AF2" t="n">
        <v>1.474700212567568e-06</v>
      </c>
      <c r="AG2" t="n">
        <v>14</v>
      </c>
      <c r="AH2" t="n">
        <v>665843.6319067533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3.8055</v>
      </c>
      <c r="E3" t="n">
        <v>26.28</v>
      </c>
      <c r="F3" t="n">
        <v>20.16</v>
      </c>
      <c r="G3" t="n">
        <v>12.34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269.75</v>
      </c>
      <c r="Q3" t="n">
        <v>446.28</v>
      </c>
      <c r="R3" t="n">
        <v>122.15</v>
      </c>
      <c r="S3" t="n">
        <v>28.73</v>
      </c>
      <c r="T3" t="n">
        <v>45589.68</v>
      </c>
      <c r="U3" t="n">
        <v>0.24</v>
      </c>
      <c r="V3" t="n">
        <v>0.8100000000000001</v>
      </c>
      <c r="W3" t="n">
        <v>0.24</v>
      </c>
      <c r="X3" t="n">
        <v>2.8</v>
      </c>
      <c r="Y3" t="n">
        <v>0.5</v>
      </c>
      <c r="Z3" t="n">
        <v>10</v>
      </c>
      <c r="AA3" t="n">
        <v>350.2419251678384</v>
      </c>
      <c r="AB3" t="n">
        <v>479.2164535978578</v>
      </c>
      <c r="AC3" t="n">
        <v>433.4807078509944</v>
      </c>
      <c r="AD3" t="n">
        <v>350241.9251678383</v>
      </c>
      <c r="AE3" t="n">
        <v>479216.4535978578</v>
      </c>
      <c r="AF3" t="n">
        <v>2.014564259943956e-06</v>
      </c>
      <c r="AG3" t="n">
        <v>11</v>
      </c>
      <c r="AH3" t="n">
        <v>433480.7078509944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4.1851</v>
      </c>
      <c r="E4" t="n">
        <v>23.89</v>
      </c>
      <c r="F4" t="n">
        <v>19.12</v>
      </c>
      <c r="G4" t="n">
        <v>18.5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60</v>
      </c>
      <c r="N4" t="n">
        <v>37.29</v>
      </c>
      <c r="O4" t="n">
        <v>23510.33</v>
      </c>
      <c r="P4" t="n">
        <v>254.34</v>
      </c>
      <c r="Q4" t="n">
        <v>446.29</v>
      </c>
      <c r="R4" t="n">
        <v>87.86</v>
      </c>
      <c r="S4" t="n">
        <v>28.73</v>
      </c>
      <c r="T4" t="n">
        <v>28625</v>
      </c>
      <c r="U4" t="n">
        <v>0.33</v>
      </c>
      <c r="V4" t="n">
        <v>0.85</v>
      </c>
      <c r="W4" t="n">
        <v>0.18</v>
      </c>
      <c r="X4" t="n">
        <v>1.76</v>
      </c>
      <c r="Y4" t="n">
        <v>0.5</v>
      </c>
      <c r="Z4" t="n">
        <v>10</v>
      </c>
      <c r="AA4" t="n">
        <v>306.7367219586654</v>
      </c>
      <c r="AB4" t="n">
        <v>419.6907152529603</v>
      </c>
      <c r="AC4" t="n">
        <v>379.6360224288354</v>
      </c>
      <c r="AD4" t="n">
        <v>306736.7219586655</v>
      </c>
      <c r="AE4" t="n">
        <v>419690.7152529603</v>
      </c>
      <c r="AF4" t="n">
        <v>2.215517772773999e-06</v>
      </c>
      <c r="AG4" t="n">
        <v>10</v>
      </c>
      <c r="AH4" t="n">
        <v>379636.0224288354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4.3799</v>
      </c>
      <c r="E5" t="n">
        <v>22.83</v>
      </c>
      <c r="F5" t="n">
        <v>18.65</v>
      </c>
      <c r="G5" t="n">
        <v>24.33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246.47</v>
      </c>
      <c r="Q5" t="n">
        <v>446.27</v>
      </c>
      <c r="R5" t="n">
        <v>72.65000000000001</v>
      </c>
      <c r="S5" t="n">
        <v>28.73</v>
      </c>
      <c r="T5" t="n">
        <v>21099.02</v>
      </c>
      <c r="U5" t="n">
        <v>0.4</v>
      </c>
      <c r="V5" t="n">
        <v>0.87</v>
      </c>
      <c r="W5" t="n">
        <v>0.16</v>
      </c>
      <c r="X5" t="n">
        <v>1.29</v>
      </c>
      <c r="Y5" t="n">
        <v>0.5</v>
      </c>
      <c r="Z5" t="n">
        <v>10</v>
      </c>
      <c r="AA5" t="n">
        <v>281.7565853513178</v>
      </c>
      <c r="AB5" t="n">
        <v>385.5117903009385</v>
      </c>
      <c r="AC5" t="n">
        <v>348.7190861038122</v>
      </c>
      <c r="AD5" t="n">
        <v>281756.5853513178</v>
      </c>
      <c r="AE5" t="n">
        <v>385511.7903009385</v>
      </c>
      <c r="AF5" t="n">
        <v>2.318641440580353e-06</v>
      </c>
      <c r="AG5" t="n">
        <v>9</v>
      </c>
      <c r="AH5" t="n">
        <v>348719.0861038122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4.5118</v>
      </c>
      <c r="E6" t="n">
        <v>22.16</v>
      </c>
      <c r="F6" t="n">
        <v>18.36</v>
      </c>
      <c r="G6" t="n">
        <v>30.59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241.09</v>
      </c>
      <c r="Q6" t="n">
        <v>446.3</v>
      </c>
      <c r="R6" t="n">
        <v>63.05</v>
      </c>
      <c r="S6" t="n">
        <v>28.73</v>
      </c>
      <c r="T6" t="n">
        <v>16351.43</v>
      </c>
      <c r="U6" t="n">
        <v>0.46</v>
      </c>
      <c r="V6" t="n">
        <v>0.89</v>
      </c>
      <c r="W6" t="n">
        <v>0.14</v>
      </c>
      <c r="X6" t="n">
        <v>1</v>
      </c>
      <c r="Y6" t="n">
        <v>0.5</v>
      </c>
      <c r="Z6" t="n">
        <v>10</v>
      </c>
      <c r="AA6" t="n">
        <v>272.6599694038889</v>
      </c>
      <c r="AB6" t="n">
        <v>373.065399047294</v>
      </c>
      <c r="AC6" t="n">
        <v>337.4605609627956</v>
      </c>
      <c r="AD6" t="n">
        <v>272659.9694038889</v>
      </c>
      <c r="AE6" t="n">
        <v>373065.399047294</v>
      </c>
      <c r="AF6" t="n">
        <v>2.388466963083732e-06</v>
      </c>
      <c r="AG6" t="n">
        <v>9</v>
      </c>
      <c r="AH6" t="n">
        <v>337460.5609627956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4.5962</v>
      </c>
      <c r="E7" t="n">
        <v>21.76</v>
      </c>
      <c r="F7" t="n">
        <v>18.17</v>
      </c>
      <c r="G7" t="n">
        <v>36.34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237.41</v>
      </c>
      <c r="Q7" t="n">
        <v>446.32</v>
      </c>
      <c r="R7" t="n">
        <v>56.96</v>
      </c>
      <c r="S7" t="n">
        <v>28.73</v>
      </c>
      <c r="T7" t="n">
        <v>13333.66</v>
      </c>
      <c r="U7" t="n">
        <v>0.5</v>
      </c>
      <c r="V7" t="n">
        <v>0.89</v>
      </c>
      <c r="W7" t="n">
        <v>0.13</v>
      </c>
      <c r="X7" t="n">
        <v>0.8100000000000001</v>
      </c>
      <c r="Y7" t="n">
        <v>0.5</v>
      </c>
      <c r="Z7" t="n">
        <v>10</v>
      </c>
      <c r="AA7" t="n">
        <v>266.9767930734989</v>
      </c>
      <c r="AB7" t="n">
        <v>365.2894264680102</v>
      </c>
      <c r="AC7" t="n">
        <v>330.4267162928325</v>
      </c>
      <c r="AD7" t="n">
        <v>266976.7930734989</v>
      </c>
      <c r="AE7" t="n">
        <v>365289.4264680102</v>
      </c>
      <c r="AF7" t="n">
        <v>2.433146827369442e-06</v>
      </c>
      <c r="AG7" t="n">
        <v>9</v>
      </c>
      <c r="AH7" t="n">
        <v>330426.7162928325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4.6386</v>
      </c>
      <c r="E8" t="n">
        <v>21.56</v>
      </c>
      <c r="F8" t="n">
        <v>18.12</v>
      </c>
      <c r="G8" t="n">
        <v>41.82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235.2</v>
      </c>
      <c r="Q8" t="n">
        <v>446.27</v>
      </c>
      <c r="R8" t="n">
        <v>55.59</v>
      </c>
      <c r="S8" t="n">
        <v>28.73</v>
      </c>
      <c r="T8" t="n">
        <v>12668.5</v>
      </c>
      <c r="U8" t="n">
        <v>0.52</v>
      </c>
      <c r="V8" t="n">
        <v>0.9</v>
      </c>
      <c r="W8" t="n">
        <v>0.13</v>
      </c>
      <c r="X8" t="n">
        <v>0.76</v>
      </c>
      <c r="Y8" t="n">
        <v>0.5</v>
      </c>
      <c r="Z8" t="n">
        <v>10</v>
      </c>
      <c r="AA8" t="n">
        <v>264.1273496405528</v>
      </c>
      <c r="AB8" t="n">
        <v>361.390692254481</v>
      </c>
      <c r="AC8" t="n">
        <v>326.9000718007347</v>
      </c>
      <c r="AD8" t="n">
        <v>264127.3496405528</v>
      </c>
      <c r="AE8" t="n">
        <v>361390.692254481</v>
      </c>
      <c r="AF8" t="n">
        <v>2.455592635967951e-06</v>
      </c>
      <c r="AG8" t="n">
        <v>9</v>
      </c>
      <c r="AH8" t="n">
        <v>326900.0718007347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4.7067</v>
      </c>
      <c r="E9" t="n">
        <v>21.25</v>
      </c>
      <c r="F9" t="n">
        <v>17.96</v>
      </c>
      <c r="G9" t="n">
        <v>48.98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231.88</v>
      </c>
      <c r="Q9" t="n">
        <v>446.29</v>
      </c>
      <c r="R9" t="n">
        <v>50.12</v>
      </c>
      <c r="S9" t="n">
        <v>28.73</v>
      </c>
      <c r="T9" t="n">
        <v>9956.35</v>
      </c>
      <c r="U9" t="n">
        <v>0.57</v>
      </c>
      <c r="V9" t="n">
        <v>0.91</v>
      </c>
      <c r="W9" t="n">
        <v>0.12</v>
      </c>
      <c r="X9" t="n">
        <v>0.6</v>
      </c>
      <c r="Y9" t="n">
        <v>0.5</v>
      </c>
      <c r="Z9" t="n">
        <v>10</v>
      </c>
      <c r="AA9" t="n">
        <v>259.5758153841426</v>
      </c>
      <c r="AB9" t="n">
        <v>355.1630822853409</v>
      </c>
      <c r="AC9" t="n">
        <v>321.2668161865439</v>
      </c>
      <c r="AD9" t="n">
        <v>259575.8153841426</v>
      </c>
      <c r="AE9" t="n">
        <v>355163.0822853409</v>
      </c>
      <c r="AF9" t="n">
        <v>2.491643569117913e-06</v>
      </c>
      <c r="AG9" t="n">
        <v>9</v>
      </c>
      <c r="AH9" t="n">
        <v>321266.8161865439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4.7337</v>
      </c>
      <c r="E10" t="n">
        <v>21.12</v>
      </c>
      <c r="F10" t="n">
        <v>17.91</v>
      </c>
      <c r="G10" t="n">
        <v>53.74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230.01</v>
      </c>
      <c r="Q10" t="n">
        <v>446.28</v>
      </c>
      <c r="R10" t="n">
        <v>48.62</v>
      </c>
      <c r="S10" t="n">
        <v>28.73</v>
      </c>
      <c r="T10" t="n">
        <v>9216.049999999999</v>
      </c>
      <c r="U10" t="n">
        <v>0.59</v>
      </c>
      <c r="V10" t="n">
        <v>0.91</v>
      </c>
      <c r="W10" t="n">
        <v>0.11</v>
      </c>
      <c r="X10" t="n">
        <v>0.55</v>
      </c>
      <c r="Y10" t="n">
        <v>0.5</v>
      </c>
      <c r="Z10" t="n">
        <v>10</v>
      </c>
      <c r="AA10" t="n">
        <v>257.5581742910234</v>
      </c>
      <c r="AB10" t="n">
        <v>352.4024567295257</v>
      </c>
      <c r="AC10" t="n">
        <v>318.7696608593195</v>
      </c>
      <c r="AD10" t="n">
        <v>257558.1742910233</v>
      </c>
      <c r="AE10" t="n">
        <v>352402.4567295257</v>
      </c>
      <c r="AF10" t="n">
        <v>2.505936890631114e-06</v>
      </c>
      <c r="AG10" t="n">
        <v>9</v>
      </c>
      <c r="AH10" t="n">
        <v>318769.6608593195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4.7632</v>
      </c>
      <c r="E11" t="n">
        <v>20.99</v>
      </c>
      <c r="F11" t="n">
        <v>17.86</v>
      </c>
      <c r="G11" t="n">
        <v>59.52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227.84</v>
      </c>
      <c r="Q11" t="n">
        <v>446.27</v>
      </c>
      <c r="R11" t="n">
        <v>46.93</v>
      </c>
      <c r="S11" t="n">
        <v>28.73</v>
      </c>
      <c r="T11" t="n">
        <v>8378.309999999999</v>
      </c>
      <c r="U11" t="n">
        <v>0.61</v>
      </c>
      <c r="V11" t="n">
        <v>0.91</v>
      </c>
      <c r="W11" t="n">
        <v>0.11</v>
      </c>
      <c r="X11" t="n">
        <v>0.5</v>
      </c>
      <c r="Y11" t="n">
        <v>0.5</v>
      </c>
      <c r="Z11" t="n">
        <v>10</v>
      </c>
      <c r="AA11" t="n">
        <v>255.326952111395</v>
      </c>
      <c r="AB11" t="n">
        <v>349.3496001087844</v>
      </c>
      <c r="AC11" t="n">
        <v>316.0081645897495</v>
      </c>
      <c r="AD11" t="n">
        <v>255326.952111395</v>
      </c>
      <c r="AE11" t="n">
        <v>349349.6001087844</v>
      </c>
      <c r="AF11" t="n">
        <v>2.521553667839982e-06</v>
      </c>
      <c r="AG11" t="n">
        <v>9</v>
      </c>
      <c r="AH11" t="n">
        <v>316008.1645897495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4.7967</v>
      </c>
      <c r="E12" t="n">
        <v>20.85</v>
      </c>
      <c r="F12" t="n">
        <v>17.78</v>
      </c>
      <c r="G12" t="n">
        <v>66.69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225.1</v>
      </c>
      <c r="Q12" t="n">
        <v>446.27</v>
      </c>
      <c r="R12" t="n">
        <v>44.52</v>
      </c>
      <c r="S12" t="n">
        <v>28.73</v>
      </c>
      <c r="T12" t="n">
        <v>7184.92</v>
      </c>
      <c r="U12" t="n">
        <v>0.65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252.6301384849942</v>
      </c>
      <c r="AB12" t="n">
        <v>345.6597007301243</v>
      </c>
      <c r="AC12" t="n">
        <v>312.6704240289812</v>
      </c>
      <c r="AD12" t="n">
        <v>252630.1384849942</v>
      </c>
      <c r="AE12" t="n">
        <v>345659.7007301243</v>
      </c>
      <c r="AF12" t="n">
        <v>2.539287974161917e-06</v>
      </c>
      <c r="AG12" t="n">
        <v>9</v>
      </c>
      <c r="AH12" t="n">
        <v>312670.4240289812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4.8124</v>
      </c>
      <c r="E13" t="n">
        <v>20.78</v>
      </c>
      <c r="F13" t="n">
        <v>17.75</v>
      </c>
      <c r="G13" t="n">
        <v>71.01000000000001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223.71</v>
      </c>
      <c r="Q13" t="n">
        <v>446.29</v>
      </c>
      <c r="R13" t="n">
        <v>43.51</v>
      </c>
      <c r="S13" t="n">
        <v>28.73</v>
      </c>
      <c r="T13" t="n">
        <v>6686.05</v>
      </c>
      <c r="U13" t="n">
        <v>0.66</v>
      </c>
      <c r="V13" t="n">
        <v>0.92</v>
      </c>
      <c r="W13" t="n">
        <v>0.1</v>
      </c>
      <c r="X13" t="n">
        <v>0.39</v>
      </c>
      <c r="Y13" t="n">
        <v>0.5</v>
      </c>
      <c r="Z13" t="n">
        <v>10</v>
      </c>
      <c r="AA13" t="n">
        <v>251.3443891637265</v>
      </c>
      <c r="AB13" t="n">
        <v>343.9004817855098</v>
      </c>
      <c r="AC13" t="n">
        <v>311.079102471361</v>
      </c>
      <c r="AD13" t="n">
        <v>251344.3891637265</v>
      </c>
      <c r="AE13" t="n">
        <v>343900.4817855099</v>
      </c>
      <c r="AF13" t="n">
        <v>2.547599275930704e-06</v>
      </c>
      <c r="AG13" t="n">
        <v>9</v>
      </c>
      <c r="AH13" t="n">
        <v>311079.102471361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4.8169</v>
      </c>
      <c r="E14" t="n">
        <v>20.76</v>
      </c>
      <c r="F14" t="n">
        <v>17.77</v>
      </c>
      <c r="G14" t="n">
        <v>76.16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222.26</v>
      </c>
      <c r="Q14" t="n">
        <v>446.27</v>
      </c>
      <c r="R14" t="n">
        <v>44.37</v>
      </c>
      <c r="S14" t="n">
        <v>28.73</v>
      </c>
      <c r="T14" t="n">
        <v>7120.65</v>
      </c>
      <c r="U14" t="n">
        <v>0.65</v>
      </c>
      <c r="V14" t="n">
        <v>0.91</v>
      </c>
      <c r="W14" t="n">
        <v>0.1</v>
      </c>
      <c r="X14" t="n">
        <v>0.41</v>
      </c>
      <c r="Y14" t="n">
        <v>0.5</v>
      </c>
      <c r="Z14" t="n">
        <v>10</v>
      </c>
      <c r="AA14" t="n">
        <v>250.5196404337253</v>
      </c>
      <c r="AB14" t="n">
        <v>342.7720241877768</v>
      </c>
      <c r="AC14" t="n">
        <v>310.058343282955</v>
      </c>
      <c r="AD14" t="n">
        <v>250519.6404337253</v>
      </c>
      <c r="AE14" t="n">
        <v>342772.0241877768</v>
      </c>
      <c r="AF14" t="n">
        <v>2.549981496182905e-06</v>
      </c>
      <c r="AG14" t="n">
        <v>9</v>
      </c>
      <c r="AH14" t="n">
        <v>310058.3432829551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4.8388</v>
      </c>
      <c r="E15" t="n">
        <v>20.67</v>
      </c>
      <c r="F15" t="n">
        <v>17.71</v>
      </c>
      <c r="G15" t="n">
        <v>81.76000000000001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220.56</v>
      </c>
      <c r="Q15" t="n">
        <v>446.27</v>
      </c>
      <c r="R15" t="n">
        <v>42.32</v>
      </c>
      <c r="S15" t="n">
        <v>28.73</v>
      </c>
      <c r="T15" t="n">
        <v>6097.82</v>
      </c>
      <c r="U15" t="n">
        <v>0.68</v>
      </c>
      <c r="V15" t="n">
        <v>0.92</v>
      </c>
      <c r="W15" t="n">
        <v>0.1</v>
      </c>
      <c r="X15" t="n">
        <v>0.36</v>
      </c>
      <c r="Y15" t="n">
        <v>0.5</v>
      </c>
      <c r="Z15" t="n">
        <v>10</v>
      </c>
      <c r="AA15" t="n">
        <v>238.3979220800135</v>
      </c>
      <c r="AB15" t="n">
        <v>326.1865543637653</v>
      </c>
      <c r="AC15" t="n">
        <v>295.0557674210888</v>
      </c>
      <c r="AD15" t="n">
        <v>238397.9220800135</v>
      </c>
      <c r="AE15" t="n">
        <v>326186.5543637652</v>
      </c>
      <c r="AF15" t="n">
        <v>2.561574968076945e-06</v>
      </c>
      <c r="AG15" t="n">
        <v>8</v>
      </c>
      <c r="AH15" t="n">
        <v>295055.7674210888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4.8576</v>
      </c>
      <c r="E16" t="n">
        <v>20.59</v>
      </c>
      <c r="F16" t="n">
        <v>17.67</v>
      </c>
      <c r="G16" t="n">
        <v>88.36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219.22</v>
      </c>
      <c r="Q16" t="n">
        <v>446.27</v>
      </c>
      <c r="R16" t="n">
        <v>40.88</v>
      </c>
      <c r="S16" t="n">
        <v>28.73</v>
      </c>
      <c r="T16" t="n">
        <v>5382.8</v>
      </c>
      <c r="U16" t="n">
        <v>0.7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237.0389900235667</v>
      </c>
      <c r="AB16" t="n">
        <v>324.3272035722845</v>
      </c>
      <c r="AC16" t="n">
        <v>293.3738704595311</v>
      </c>
      <c r="AD16" t="n">
        <v>237038.9900235667</v>
      </c>
      <c r="AE16" t="n">
        <v>324327.2035722845</v>
      </c>
      <c r="AF16" t="n">
        <v>2.571527354908359e-06</v>
      </c>
      <c r="AG16" t="n">
        <v>8</v>
      </c>
      <c r="AH16" t="n">
        <v>293373.8704595311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4.8734</v>
      </c>
      <c r="E17" t="n">
        <v>20.52</v>
      </c>
      <c r="F17" t="n">
        <v>17.64</v>
      </c>
      <c r="G17" t="n">
        <v>96.23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216.36</v>
      </c>
      <c r="Q17" t="n">
        <v>446.28</v>
      </c>
      <c r="R17" t="n">
        <v>39.86</v>
      </c>
      <c r="S17" t="n">
        <v>28.73</v>
      </c>
      <c r="T17" t="n">
        <v>4879.5</v>
      </c>
      <c r="U17" t="n">
        <v>0.72</v>
      </c>
      <c r="V17" t="n">
        <v>0.92</v>
      </c>
      <c r="W17" t="n">
        <v>0.1</v>
      </c>
      <c r="X17" t="n">
        <v>0.28</v>
      </c>
      <c r="Y17" t="n">
        <v>0.5</v>
      </c>
      <c r="Z17" t="n">
        <v>10</v>
      </c>
      <c r="AA17" t="n">
        <v>235.0533073053294</v>
      </c>
      <c r="AB17" t="n">
        <v>321.6103048750547</v>
      </c>
      <c r="AC17" t="n">
        <v>290.9162687607728</v>
      </c>
      <c r="AD17" t="n">
        <v>235053.3073053294</v>
      </c>
      <c r="AE17" t="n">
        <v>321610.3048750547</v>
      </c>
      <c r="AF17" t="n">
        <v>2.579891594904973e-06</v>
      </c>
      <c r="AG17" t="n">
        <v>8</v>
      </c>
      <c r="AH17" t="n">
        <v>290916.2687607728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4.8726</v>
      </c>
      <c r="E18" t="n">
        <v>20.52</v>
      </c>
      <c r="F18" t="n">
        <v>17.64</v>
      </c>
      <c r="G18" t="n">
        <v>96.23999999999999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214.86</v>
      </c>
      <c r="Q18" t="n">
        <v>446.27</v>
      </c>
      <c r="R18" t="n">
        <v>39.92</v>
      </c>
      <c r="S18" t="n">
        <v>28.73</v>
      </c>
      <c r="T18" t="n">
        <v>4908.27</v>
      </c>
      <c r="U18" t="n">
        <v>0.72</v>
      </c>
      <c r="V18" t="n">
        <v>0.92</v>
      </c>
      <c r="W18" t="n">
        <v>0.1</v>
      </c>
      <c r="X18" t="n">
        <v>0.29</v>
      </c>
      <c r="Y18" t="n">
        <v>0.5</v>
      </c>
      <c r="Z18" t="n">
        <v>10</v>
      </c>
      <c r="AA18" t="n">
        <v>234.333403339264</v>
      </c>
      <c r="AB18" t="n">
        <v>320.6253005087631</v>
      </c>
      <c r="AC18" t="n">
        <v>290.0252718287373</v>
      </c>
      <c r="AD18" t="n">
        <v>234333.403339264</v>
      </c>
      <c r="AE18" t="n">
        <v>320625.3005087631</v>
      </c>
      <c r="AF18" t="n">
        <v>2.57946808908236e-06</v>
      </c>
      <c r="AG18" t="n">
        <v>8</v>
      </c>
      <c r="AH18" t="n">
        <v>290025.2718287373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4.9047</v>
      </c>
      <c r="E19" t="n">
        <v>20.39</v>
      </c>
      <c r="F19" t="n">
        <v>17.55</v>
      </c>
      <c r="G19" t="n">
        <v>105.29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212.8</v>
      </c>
      <c r="Q19" t="n">
        <v>446.27</v>
      </c>
      <c r="R19" t="n">
        <v>36.59</v>
      </c>
      <c r="S19" t="n">
        <v>28.73</v>
      </c>
      <c r="T19" t="n">
        <v>3249.19</v>
      </c>
      <c r="U19" t="n">
        <v>0.79</v>
      </c>
      <c r="V19" t="n">
        <v>0.93</v>
      </c>
      <c r="W19" t="n">
        <v>0.1</v>
      </c>
      <c r="X19" t="n">
        <v>0.19</v>
      </c>
      <c r="Y19" t="n">
        <v>0.5</v>
      </c>
      <c r="Z19" t="n">
        <v>10</v>
      </c>
      <c r="AA19" t="n">
        <v>232.1220463528095</v>
      </c>
      <c r="AB19" t="n">
        <v>317.5996243217127</v>
      </c>
      <c r="AC19" t="n">
        <v>287.2883619304149</v>
      </c>
      <c r="AD19" t="n">
        <v>232122.0463528096</v>
      </c>
      <c r="AE19" t="n">
        <v>317599.6243217126</v>
      </c>
      <c r="AF19" t="n">
        <v>2.596461260214721e-06</v>
      </c>
      <c r="AG19" t="n">
        <v>8</v>
      </c>
      <c r="AH19" t="n">
        <v>287288.3619304149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4.9059</v>
      </c>
      <c r="E20" t="n">
        <v>20.38</v>
      </c>
      <c r="F20" t="n">
        <v>17.58</v>
      </c>
      <c r="G20" t="n">
        <v>117.2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210.37</v>
      </c>
      <c r="Q20" t="n">
        <v>446.27</v>
      </c>
      <c r="R20" t="n">
        <v>37.82</v>
      </c>
      <c r="S20" t="n">
        <v>28.73</v>
      </c>
      <c r="T20" t="n">
        <v>3868.38</v>
      </c>
      <c r="U20" t="n">
        <v>0.76</v>
      </c>
      <c r="V20" t="n">
        <v>0.92</v>
      </c>
      <c r="W20" t="n">
        <v>0.1</v>
      </c>
      <c r="X20" t="n">
        <v>0.22</v>
      </c>
      <c r="Y20" t="n">
        <v>0.5</v>
      </c>
      <c r="Z20" t="n">
        <v>10</v>
      </c>
      <c r="AA20" t="n">
        <v>230.9603724464267</v>
      </c>
      <c r="AB20" t="n">
        <v>316.0101708335647</v>
      </c>
      <c r="AC20" t="n">
        <v>285.8506036523633</v>
      </c>
      <c r="AD20" t="n">
        <v>230960.3724464267</v>
      </c>
      <c r="AE20" t="n">
        <v>316010.1708335647</v>
      </c>
      <c r="AF20" t="n">
        <v>2.597096518948641e-06</v>
      </c>
      <c r="AG20" t="n">
        <v>8</v>
      </c>
      <c r="AH20" t="n">
        <v>285850.6036523633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4.9044</v>
      </c>
      <c r="E21" t="n">
        <v>20.39</v>
      </c>
      <c r="F21" t="n">
        <v>17.59</v>
      </c>
      <c r="G21" t="n">
        <v>117.24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210.56</v>
      </c>
      <c r="Q21" t="n">
        <v>446.27</v>
      </c>
      <c r="R21" t="n">
        <v>38.14</v>
      </c>
      <c r="S21" t="n">
        <v>28.73</v>
      </c>
      <c r="T21" t="n">
        <v>4028.17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231.122889930603</v>
      </c>
      <c r="AB21" t="n">
        <v>316.23253442518</v>
      </c>
      <c r="AC21" t="n">
        <v>286.0517451748842</v>
      </c>
      <c r="AD21" t="n">
        <v>231122.889930603</v>
      </c>
      <c r="AE21" t="n">
        <v>316232.53442518</v>
      </c>
      <c r="AF21" t="n">
        <v>2.596302445531241e-06</v>
      </c>
      <c r="AG21" t="n">
        <v>8</v>
      </c>
      <c r="AH21" t="n">
        <v>286051.7451748842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4.904</v>
      </c>
      <c r="E22" t="n">
        <v>20.39</v>
      </c>
      <c r="F22" t="n">
        <v>17.59</v>
      </c>
      <c r="G22" t="n">
        <v>117.25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208.78</v>
      </c>
      <c r="Q22" t="n">
        <v>446.27</v>
      </c>
      <c r="R22" t="n">
        <v>38.11</v>
      </c>
      <c r="S22" t="n">
        <v>28.73</v>
      </c>
      <c r="T22" t="n">
        <v>4017.18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230.2569270637563</v>
      </c>
      <c r="AB22" t="n">
        <v>315.0476858271756</v>
      </c>
      <c r="AC22" t="n">
        <v>284.9799768641274</v>
      </c>
      <c r="AD22" t="n">
        <v>230256.9270637563</v>
      </c>
      <c r="AE22" t="n">
        <v>315047.6858271756</v>
      </c>
      <c r="AF22" t="n">
        <v>2.596090692619935e-06</v>
      </c>
      <c r="AG22" t="n">
        <v>8</v>
      </c>
      <c r="AH22" t="n">
        <v>284979.9768641274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4.92</v>
      </c>
      <c r="E23" t="n">
        <v>20.33</v>
      </c>
      <c r="F23" t="n">
        <v>17.56</v>
      </c>
      <c r="G23" t="n">
        <v>131.69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206.71</v>
      </c>
      <c r="Q23" t="n">
        <v>446.27</v>
      </c>
      <c r="R23" t="n">
        <v>37.13</v>
      </c>
      <c r="S23" t="n">
        <v>28.73</v>
      </c>
      <c r="T23" t="n">
        <v>3531.51</v>
      </c>
      <c r="U23" t="n">
        <v>0.77</v>
      </c>
      <c r="V23" t="n">
        <v>0.93</v>
      </c>
      <c r="W23" t="n">
        <v>0.09</v>
      </c>
      <c r="X23" t="n">
        <v>0.2</v>
      </c>
      <c r="Y23" t="n">
        <v>0.5</v>
      </c>
      <c r="Z23" t="n">
        <v>10</v>
      </c>
      <c r="AA23" t="n">
        <v>228.6942806720065</v>
      </c>
      <c r="AB23" t="n">
        <v>312.9096040948912</v>
      </c>
      <c r="AC23" t="n">
        <v>283.0459506515551</v>
      </c>
      <c r="AD23" t="n">
        <v>228694.2806720065</v>
      </c>
      <c r="AE23" t="n">
        <v>312909.6040948912</v>
      </c>
      <c r="AF23" t="n">
        <v>2.604560809072202e-06</v>
      </c>
      <c r="AG23" t="n">
        <v>8</v>
      </c>
      <c r="AH23" t="n">
        <v>283045.9506515551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4.9323</v>
      </c>
      <c r="E24" t="n">
        <v>20.27</v>
      </c>
      <c r="F24" t="n">
        <v>17.51</v>
      </c>
      <c r="G24" t="n">
        <v>131.31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203.77</v>
      </c>
      <c r="Q24" t="n">
        <v>446.27</v>
      </c>
      <c r="R24" t="n">
        <v>35.34</v>
      </c>
      <c r="S24" t="n">
        <v>28.73</v>
      </c>
      <c r="T24" t="n">
        <v>2637.31</v>
      </c>
      <c r="U24" t="n">
        <v>0.8100000000000001</v>
      </c>
      <c r="V24" t="n">
        <v>0.93</v>
      </c>
      <c r="W24" t="n">
        <v>0.09</v>
      </c>
      <c r="X24" t="n">
        <v>0.15</v>
      </c>
      <c r="Y24" t="n">
        <v>0.5</v>
      </c>
      <c r="Z24" t="n">
        <v>10</v>
      </c>
      <c r="AA24" t="n">
        <v>226.7739078986962</v>
      </c>
      <c r="AB24" t="n">
        <v>310.2820653455819</v>
      </c>
      <c r="AC24" t="n">
        <v>280.6691805127052</v>
      </c>
      <c r="AD24" t="n">
        <v>226773.9078986962</v>
      </c>
      <c r="AE24" t="n">
        <v>310282.0653455819</v>
      </c>
      <c r="AF24" t="n">
        <v>2.611072211094882e-06</v>
      </c>
      <c r="AG24" t="n">
        <v>8</v>
      </c>
      <c r="AH24" t="n">
        <v>280669.1805127052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4.9189</v>
      </c>
      <c r="E25" t="n">
        <v>20.33</v>
      </c>
      <c r="F25" t="n">
        <v>17.56</v>
      </c>
      <c r="G25" t="n">
        <v>131.72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202.04</v>
      </c>
      <c r="Q25" t="n">
        <v>446.27</v>
      </c>
      <c r="R25" t="n">
        <v>37.33</v>
      </c>
      <c r="S25" t="n">
        <v>28.73</v>
      </c>
      <c r="T25" t="n">
        <v>3631.11</v>
      </c>
      <c r="U25" t="n">
        <v>0.77</v>
      </c>
      <c r="V25" t="n">
        <v>0.93</v>
      </c>
      <c r="W25" t="n">
        <v>0.09</v>
      </c>
      <c r="X25" t="n">
        <v>0.21</v>
      </c>
      <c r="Y25" t="n">
        <v>0.5</v>
      </c>
      <c r="Z25" t="n">
        <v>10</v>
      </c>
      <c r="AA25" t="n">
        <v>226.4301869039318</v>
      </c>
      <c r="AB25" t="n">
        <v>309.8117711166454</v>
      </c>
      <c r="AC25" t="n">
        <v>280.2437705049161</v>
      </c>
      <c r="AD25" t="n">
        <v>226430.1869039318</v>
      </c>
      <c r="AE25" t="n">
        <v>309811.7711166454</v>
      </c>
      <c r="AF25" t="n">
        <v>2.603978488566108e-06</v>
      </c>
      <c r="AG25" t="n">
        <v>8</v>
      </c>
      <c r="AH25" t="n">
        <v>280243.7705049161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4.9389</v>
      </c>
      <c r="E26" t="n">
        <v>20.25</v>
      </c>
      <c r="F26" t="n">
        <v>17.52</v>
      </c>
      <c r="G26" t="n">
        <v>150.15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200.93</v>
      </c>
      <c r="Q26" t="n">
        <v>446.27</v>
      </c>
      <c r="R26" t="n">
        <v>35.84</v>
      </c>
      <c r="S26" t="n">
        <v>28.73</v>
      </c>
      <c r="T26" t="n">
        <v>2889.1</v>
      </c>
      <c r="U26" t="n">
        <v>0.8</v>
      </c>
      <c r="V26" t="n">
        <v>0.93</v>
      </c>
      <c r="W26" t="n">
        <v>0.09</v>
      </c>
      <c r="X26" t="n">
        <v>0.16</v>
      </c>
      <c r="Y26" t="n">
        <v>0.5</v>
      </c>
      <c r="Z26" t="n">
        <v>10</v>
      </c>
      <c r="AA26" t="n">
        <v>225.2174126904365</v>
      </c>
      <c r="AB26" t="n">
        <v>308.1523999339198</v>
      </c>
      <c r="AC26" t="n">
        <v>278.7427673789273</v>
      </c>
      <c r="AD26" t="n">
        <v>225217.4126904365</v>
      </c>
      <c r="AE26" t="n">
        <v>308152.3999339198</v>
      </c>
      <c r="AF26" t="n">
        <v>2.614566134131443e-06</v>
      </c>
      <c r="AG26" t="n">
        <v>8</v>
      </c>
      <c r="AH26" t="n">
        <v>278742.7673789273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4.9366</v>
      </c>
      <c r="E27" t="n">
        <v>20.26</v>
      </c>
      <c r="F27" t="n">
        <v>17.53</v>
      </c>
      <c r="G27" t="n">
        <v>150.24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200.27</v>
      </c>
      <c r="Q27" t="n">
        <v>446.27</v>
      </c>
      <c r="R27" t="n">
        <v>36.18</v>
      </c>
      <c r="S27" t="n">
        <v>28.73</v>
      </c>
      <c r="T27" t="n">
        <v>3058.03</v>
      </c>
      <c r="U27" t="n">
        <v>0.79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224.9834226756097</v>
      </c>
      <c r="AB27" t="n">
        <v>307.8322444727231</v>
      </c>
      <c r="AC27" t="n">
        <v>278.453167105606</v>
      </c>
      <c r="AD27" t="n">
        <v>224983.4226756097</v>
      </c>
      <c r="AE27" t="n">
        <v>307832.244472723</v>
      </c>
      <c r="AF27" t="n">
        <v>2.61334855489143e-06</v>
      </c>
      <c r="AG27" t="n">
        <v>8</v>
      </c>
      <c r="AH27" t="n">
        <v>278453.1671056061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4.939</v>
      </c>
      <c r="E28" t="n">
        <v>20.25</v>
      </c>
      <c r="F28" t="n">
        <v>17.52</v>
      </c>
      <c r="G28" t="n">
        <v>150.15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198.18</v>
      </c>
      <c r="Q28" t="n">
        <v>446.28</v>
      </c>
      <c r="R28" t="n">
        <v>35.81</v>
      </c>
      <c r="S28" t="n">
        <v>28.73</v>
      </c>
      <c r="T28" t="n">
        <v>2877.48</v>
      </c>
      <c r="U28" t="n">
        <v>0.8</v>
      </c>
      <c r="V28" t="n">
        <v>0.93</v>
      </c>
      <c r="W28" t="n">
        <v>0.09</v>
      </c>
      <c r="X28" t="n">
        <v>0.16</v>
      </c>
      <c r="Y28" t="n">
        <v>0.5</v>
      </c>
      <c r="Z28" t="n">
        <v>10</v>
      </c>
      <c r="AA28" t="n">
        <v>223.8678844169798</v>
      </c>
      <c r="AB28" t="n">
        <v>306.3059158131917</v>
      </c>
      <c r="AC28" t="n">
        <v>277.0725091111242</v>
      </c>
      <c r="AD28" t="n">
        <v>223867.8844169798</v>
      </c>
      <c r="AE28" t="n">
        <v>306305.9158131917</v>
      </c>
      <c r="AF28" t="n">
        <v>2.61461907235927e-06</v>
      </c>
      <c r="AG28" t="n">
        <v>8</v>
      </c>
      <c r="AH28" t="n">
        <v>277072.5091111242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4.96</v>
      </c>
      <c r="E29" t="n">
        <v>20.16</v>
      </c>
      <c r="F29" t="n">
        <v>17.47</v>
      </c>
      <c r="G29" t="n">
        <v>174.69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4</v>
      </c>
      <c r="N29" t="n">
        <v>52.35</v>
      </c>
      <c r="O29" t="n">
        <v>28451.04</v>
      </c>
      <c r="P29" t="n">
        <v>194.54</v>
      </c>
      <c r="Q29" t="n">
        <v>446.27</v>
      </c>
      <c r="R29" t="n">
        <v>34.23</v>
      </c>
      <c r="S29" t="n">
        <v>28.73</v>
      </c>
      <c r="T29" t="n">
        <v>2091.7</v>
      </c>
      <c r="U29" t="n">
        <v>0.84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221.3850092242081</v>
      </c>
      <c r="AB29" t="n">
        <v>302.9087364377205</v>
      </c>
      <c r="AC29" t="n">
        <v>273.9995517672756</v>
      </c>
      <c r="AD29" t="n">
        <v>221385.0092242082</v>
      </c>
      <c r="AE29" t="n">
        <v>302908.7364377205</v>
      </c>
      <c r="AF29" t="n">
        <v>2.62573610020287e-06</v>
      </c>
      <c r="AG29" t="n">
        <v>8</v>
      </c>
      <c r="AH29" t="n">
        <v>273999.5517672757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4.9504</v>
      </c>
      <c r="E30" t="n">
        <v>20.2</v>
      </c>
      <c r="F30" t="n">
        <v>17.51</v>
      </c>
      <c r="G30" t="n">
        <v>175.08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196.1</v>
      </c>
      <c r="Q30" t="n">
        <v>446.27</v>
      </c>
      <c r="R30" t="n">
        <v>35.45</v>
      </c>
      <c r="S30" t="n">
        <v>28.73</v>
      </c>
      <c r="T30" t="n">
        <v>2702.45</v>
      </c>
      <c r="U30" t="n">
        <v>0.8100000000000001</v>
      </c>
      <c r="V30" t="n">
        <v>0.93</v>
      </c>
      <c r="W30" t="n">
        <v>0.09</v>
      </c>
      <c r="X30" t="n">
        <v>0.15</v>
      </c>
      <c r="Y30" t="n">
        <v>0.5</v>
      </c>
      <c r="Z30" t="n">
        <v>10</v>
      </c>
      <c r="AA30" t="n">
        <v>222.5075894106347</v>
      </c>
      <c r="AB30" t="n">
        <v>304.444700173531</v>
      </c>
      <c r="AC30" t="n">
        <v>275.3889252798795</v>
      </c>
      <c r="AD30" t="n">
        <v>222507.5894106347</v>
      </c>
      <c r="AE30" t="n">
        <v>304444.700173531</v>
      </c>
      <c r="AF30" t="n">
        <v>2.62065403033151e-06</v>
      </c>
      <c r="AG30" t="n">
        <v>8</v>
      </c>
      <c r="AH30" t="n">
        <v>275388.9252798795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4.9534</v>
      </c>
      <c r="E31" t="n">
        <v>20.19</v>
      </c>
      <c r="F31" t="n">
        <v>17.5</v>
      </c>
      <c r="G31" t="n">
        <v>174.96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197.29</v>
      </c>
      <c r="Q31" t="n">
        <v>446.27</v>
      </c>
      <c r="R31" t="n">
        <v>35.05</v>
      </c>
      <c r="S31" t="n">
        <v>28.73</v>
      </c>
      <c r="T31" t="n">
        <v>2499.9</v>
      </c>
      <c r="U31" t="n">
        <v>0.82</v>
      </c>
      <c r="V31" t="n">
        <v>0.93</v>
      </c>
      <c r="W31" t="n">
        <v>0.09</v>
      </c>
      <c r="X31" t="n">
        <v>0.14</v>
      </c>
      <c r="Y31" t="n">
        <v>0.5</v>
      </c>
      <c r="Z31" t="n">
        <v>10</v>
      </c>
      <c r="AA31" t="n">
        <v>222.9813783239078</v>
      </c>
      <c r="AB31" t="n">
        <v>305.0929590667627</v>
      </c>
      <c r="AC31" t="n">
        <v>275.9753152541785</v>
      </c>
      <c r="AD31" t="n">
        <v>222981.3783239078</v>
      </c>
      <c r="AE31" t="n">
        <v>305092.9590667627</v>
      </c>
      <c r="AF31" t="n">
        <v>2.62224217716631e-06</v>
      </c>
      <c r="AG31" t="n">
        <v>8</v>
      </c>
      <c r="AH31" t="n">
        <v>275975.3152541785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4.953</v>
      </c>
      <c r="E32" t="n">
        <v>20.19</v>
      </c>
      <c r="F32" t="n">
        <v>17.5</v>
      </c>
      <c r="G32" t="n">
        <v>174.98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198.26</v>
      </c>
      <c r="Q32" t="n">
        <v>446.28</v>
      </c>
      <c r="R32" t="n">
        <v>35.06</v>
      </c>
      <c r="S32" t="n">
        <v>28.73</v>
      </c>
      <c r="T32" t="n">
        <v>2503.04</v>
      </c>
      <c r="U32" t="n">
        <v>0.82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223.4662045280852</v>
      </c>
      <c r="AB32" t="n">
        <v>305.7563196683404</v>
      </c>
      <c r="AC32" t="n">
        <v>276.5753656509743</v>
      </c>
      <c r="AD32" t="n">
        <v>223466.2045280852</v>
      </c>
      <c r="AE32" t="n">
        <v>305756.3196683404</v>
      </c>
      <c r="AF32" t="n">
        <v>2.622030424255003e-06</v>
      </c>
      <c r="AG32" t="n">
        <v>8</v>
      </c>
      <c r="AH32" t="n">
        <v>276575.3656509743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3.601</v>
      </c>
      <c r="E2" t="n">
        <v>27.77</v>
      </c>
      <c r="F2" t="n">
        <v>21.93</v>
      </c>
      <c r="G2" t="n">
        <v>8.380000000000001</v>
      </c>
      <c r="H2" t="n">
        <v>0.15</v>
      </c>
      <c r="I2" t="n">
        <v>157</v>
      </c>
      <c r="J2" t="n">
        <v>116.05</v>
      </c>
      <c r="K2" t="n">
        <v>43.4</v>
      </c>
      <c r="L2" t="n">
        <v>1</v>
      </c>
      <c r="M2" t="n">
        <v>155</v>
      </c>
      <c r="N2" t="n">
        <v>16.65</v>
      </c>
      <c r="O2" t="n">
        <v>14546.17</v>
      </c>
      <c r="P2" t="n">
        <v>216.33</v>
      </c>
      <c r="Q2" t="n">
        <v>446.31</v>
      </c>
      <c r="R2" t="n">
        <v>180.22</v>
      </c>
      <c r="S2" t="n">
        <v>28.73</v>
      </c>
      <c r="T2" t="n">
        <v>74331.78999999999</v>
      </c>
      <c r="U2" t="n">
        <v>0.16</v>
      </c>
      <c r="V2" t="n">
        <v>0.74</v>
      </c>
      <c r="W2" t="n">
        <v>0.33</v>
      </c>
      <c r="X2" t="n">
        <v>4.58</v>
      </c>
      <c r="Y2" t="n">
        <v>0.5</v>
      </c>
      <c r="Z2" t="n">
        <v>10</v>
      </c>
      <c r="AA2" t="n">
        <v>311.1946904790006</v>
      </c>
      <c r="AB2" t="n">
        <v>425.7903044541736</v>
      </c>
      <c r="AC2" t="n">
        <v>385.153475397512</v>
      </c>
      <c r="AD2" t="n">
        <v>311194.6904790006</v>
      </c>
      <c r="AE2" t="n">
        <v>425790.3044541735</v>
      </c>
      <c r="AF2" t="n">
        <v>2.062331039902148e-06</v>
      </c>
      <c r="AG2" t="n">
        <v>11</v>
      </c>
      <c r="AH2" t="n">
        <v>385153.475397512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4.3373</v>
      </c>
      <c r="E3" t="n">
        <v>23.06</v>
      </c>
      <c r="F3" t="n">
        <v>19.32</v>
      </c>
      <c r="G3" t="n">
        <v>16.8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187.58</v>
      </c>
      <c r="Q3" t="n">
        <v>446.33</v>
      </c>
      <c r="R3" t="n">
        <v>94.73999999999999</v>
      </c>
      <c r="S3" t="n">
        <v>28.73</v>
      </c>
      <c r="T3" t="n">
        <v>32030.99</v>
      </c>
      <c r="U3" t="n">
        <v>0.3</v>
      </c>
      <c r="V3" t="n">
        <v>0.84</v>
      </c>
      <c r="W3" t="n">
        <v>0.19</v>
      </c>
      <c r="X3" t="n">
        <v>1.96</v>
      </c>
      <c r="Y3" t="n">
        <v>0.5</v>
      </c>
      <c r="Z3" t="n">
        <v>10</v>
      </c>
      <c r="AA3" t="n">
        <v>235.58480677835</v>
      </c>
      <c r="AB3" t="n">
        <v>322.337525902143</v>
      </c>
      <c r="AC3" t="n">
        <v>291.574084833697</v>
      </c>
      <c r="AD3" t="n">
        <v>235584.80677835</v>
      </c>
      <c r="AE3" t="n">
        <v>322337.525902143</v>
      </c>
      <c r="AF3" t="n">
        <v>2.484017889299524e-06</v>
      </c>
      <c r="AG3" t="n">
        <v>9</v>
      </c>
      <c r="AH3" t="n">
        <v>291574.0848336971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4.6036</v>
      </c>
      <c r="E4" t="n">
        <v>21.72</v>
      </c>
      <c r="F4" t="n">
        <v>18.59</v>
      </c>
      <c r="G4" t="n">
        <v>25.35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42</v>
      </c>
      <c r="N4" t="n">
        <v>17.23</v>
      </c>
      <c r="O4" t="n">
        <v>14865.24</v>
      </c>
      <c r="P4" t="n">
        <v>177.59</v>
      </c>
      <c r="Q4" t="n">
        <v>446.27</v>
      </c>
      <c r="R4" t="n">
        <v>70.67</v>
      </c>
      <c r="S4" t="n">
        <v>28.73</v>
      </c>
      <c r="T4" t="n">
        <v>20119.27</v>
      </c>
      <c r="U4" t="n">
        <v>0.41</v>
      </c>
      <c r="V4" t="n">
        <v>0.87</v>
      </c>
      <c r="W4" t="n">
        <v>0.15</v>
      </c>
      <c r="X4" t="n">
        <v>1.23</v>
      </c>
      <c r="Y4" t="n">
        <v>0.5</v>
      </c>
      <c r="Z4" t="n">
        <v>10</v>
      </c>
      <c r="AA4" t="n">
        <v>220.3344972590957</v>
      </c>
      <c r="AB4" t="n">
        <v>301.4713796217374</v>
      </c>
      <c r="AC4" t="n">
        <v>272.6993742684666</v>
      </c>
      <c r="AD4" t="n">
        <v>220334.4972590957</v>
      </c>
      <c r="AE4" t="n">
        <v>301471.3796217374</v>
      </c>
      <c r="AF4" t="n">
        <v>2.636530734599703e-06</v>
      </c>
      <c r="AG4" t="n">
        <v>9</v>
      </c>
      <c r="AH4" t="n">
        <v>272699.3742684665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4.7428</v>
      </c>
      <c r="E5" t="n">
        <v>21.08</v>
      </c>
      <c r="F5" t="n">
        <v>18.24</v>
      </c>
      <c r="G5" t="n">
        <v>34.19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171.41</v>
      </c>
      <c r="Q5" t="n">
        <v>446.28</v>
      </c>
      <c r="R5" t="n">
        <v>59.3</v>
      </c>
      <c r="S5" t="n">
        <v>28.73</v>
      </c>
      <c r="T5" t="n">
        <v>14496.17</v>
      </c>
      <c r="U5" t="n">
        <v>0.48</v>
      </c>
      <c r="V5" t="n">
        <v>0.89</v>
      </c>
      <c r="W5" t="n">
        <v>0.13</v>
      </c>
      <c r="X5" t="n">
        <v>0.88</v>
      </c>
      <c r="Y5" t="n">
        <v>0.5</v>
      </c>
      <c r="Z5" t="n">
        <v>10</v>
      </c>
      <c r="AA5" t="n">
        <v>212.6190804009956</v>
      </c>
      <c r="AB5" t="n">
        <v>290.9148058963211</v>
      </c>
      <c r="AC5" t="n">
        <v>263.1503051231563</v>
      </c>
      <c r="AD5" t="n">
        <v>212619.0804009956</v>
      </c>
      <c r="AE5" t="n">
        <v>290914.8058963211</v>
      </c>
      <c r="AF5" t="n">
        <v>2.716252056664234e-06</v>
      </c>
      <c r="AG5" t="n">
        <v>9</v>
      </c>
      <c r="AH5" t="n">
        <v>263150.3051231563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4.8223</v>
      </c>
      <c r="E6" t="n">
        <v>20.74</v>
      </c>
      <c r="F6" t="n">
        <v>18.06</v>
      </c>
      <c r="G6" t="n">
        <v>43.33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166.72</v>
      </c>
      <c r="Q6" t="n">
        <v>446.28</v>
      </c>
      <c r="R6" t="n">
        <v>53.4</v>
      </c>
      <c r="S6" t="n">
        <v>28.73</v>
      </c>
      <c r="T6" t="n">
        <v>11581.01</v>
      </c>
      <c r="U6" t="n">
        <v>0.54</v>
      </c>
      <c r="V6" t="n">
        <v>0.9</v>
      </c>
      <c r="W6" t="n">
        <v>0.12</v>
      </c>
      <c r="X6" t="n">
        <v>0.7</v>
      </c>
      <c r="Y6" t="n">
        <v>0.5</v>
      </c>
      <c r="Z6" t="n">
        <v>10</v>
      </c>
      <c r="AA6" t="n">
        <v>207.8695992969952</v>
      </c>
      <c r="AB6" t="n">
        <v>284.4163563175127</v>
      </c>
      <c r="AC6" t="n">
        <v>257.2720584515161</v>
      </c>
      <c r="AD6" t="n">
        <v>207869.5992969952</v>
      </c>
      <c r="AE6" t="n">
        <v>284416.3563175127</v>
      </c>
      <c r="AF6" t="n">
        <v>2.761782553101952e-06</v>
      </c>
      <c r="AG6" t="n">
        <v>9</v>
      </c>
      <c r="AH6" t="n">
        <v>257272.0584515161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4.8727</v>
      </c>
      <c r="E7" t="n">
        <v>20.52</v>
      </c>
      <c r="F7" t="n">
        <v>17.94</v>
      </c>
      <c r="G7" t="n">
        <v>51.25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162.69</v>
      </c>
      <c r="Q7" t="n">
        <v>446.27</v>
      </c>
      <c r="R7" t="n">
        <v>49.51</v>
      </c>
      <c r="S7" t="n">
        <v>28.73</v>
      </c>
      <c r="T7" t="n">
        <v>9656.42</v>
      </c>
      <c r="U7" t="n">
        <v>0.58</v>
      </c>
      <c r="V7" t="n">
        <v>0.91</v>
      </c>
      <c r="W7" t="n">
        <v>0.11</v>
      </c>
      <c r="X7" t="n">
        <v>0.58</v>
      </c>
      <c r="Y7" t="n">
        <v>0.5</v>
      </c>
      <c r="Z7" t="n">
        <v>10</v>
      </c>
      <c r="AA7" t="n">
        <v>194.7095815129176</v>
      </c>
      <c r="AB7" t="n">
        <v>266.4102394063374</v>
      </c>
      <c r="AC7" t="n">
        <v>240.9844200665939</v>
      </c>
      <c r="AD7" t="n">
        <v>194709.5815129176</v>
      </c>
      <c r="AE7" t="n">
        <v>266410.2394063374</v>
      </c>
      <c r="AF7" t="n">
        <v>2.790647169711524e-06</v>
      </c>
      <c r="AG7" t="n">
        <v>8</v>
      </c>
      <c r="AH7" t="n">
        <v>240984.4200665939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4.9104</v>
      </c>
      <c r="E8" t="n">
        <v>20.36</v>
      </c>
      <c r="F8" t="n">
        <v>17.85</v>
      </c>
      <c r="G8" t="n">
        <v>59.5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159</v>
      </c>
      <c r="Q8" t="n">
        <v>446.29</v>
      </c>
      <c r="R8" t="n">
        <v>46.75</v>
      </c>
      <c r="S8" t="n">
        <v>28.73</v>
      </c>
      <c r="T8" t="n">
        <v>8288.99</v>
      </c>
      <c r="U8" t="n">
        <v>0.61</v>
      </c>
      <c r="V8" t="n">
        <v>0.91</v>
      </c>
      <c r="W8" t="n">
        <v>0.11</v>
      </c>
      <c r="X8" t="n">
        <v>0.49</v>
      </c>
      <c r="Y8" t="n">
        <v>0.5</v>
      </c>
      <c r="Z8" t="n">
        <v>10</v>
      </c>
      <c r="AA8" t="n">
        <v>191.8297727714824</v>
      </c>
      <c r="AB8" t="n">
        <v>262.4699580381127</v>
      </c>
      <c r="AC8" t="n">
        <v>237.4201936219316</v>
      </c>
      <c r="AD8" t="n">
        <v>191829.7727714824</v>
      </c>
      <c r="AE8" t="n">
        <v>262469.9580381127</v>
      </c>
      <c r="AF8" t="n">
        <v>2.812238361104001e-06</v>
      </c>
      <c r="AG8" t="n">
        <v>8</v>
      </c>
      <c r="AH8" t="n">
        <v>237420.1936219316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4.9506</v>
      </c>
      <c r="E9" t="n">
        <v>20.2</v>
      </c>
      <c r="F9" t="n">
        <v>17.76</v>
      </c>
      <c r="G9" t="n">
        <v>71.03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154.96</v>
      </c>
      <c r="Q9" t="n">
        <v>446.27</v>
      </c>
      <c r="R9" t="n">
        <v>43.56</v>
      </c>
      <c r="S9" t="n">
        <v>28.73</v>
      </c>
      <c r="T9" t="n">
        <v>6707.79</v>
      </c>
      <c r="U9" t="n">
        <v>0.66</v>
      </c>
      <c r="V9" t="n">
        <v>0.92</v>
      </c>
      <c r="W9" t="n">
        <v>0.11</v>
      </c>
      <c r="X9" t="n">
        <v>0.4</v>
      </c>
      <c r="Y9" t="n">
        <v>0.5</v>
      </c>
      <c r="Z9" t="n">
        <v>10</v>
      </c>
      <c r="AA9" t="n">
        <v>188.7673109156699</v>
      </c>
      <c r="AB9" t="n">
        <v>258.2797626207104</v>
      </c>
      <c r="AC9" t="n">
        <v>233.6299045741886</v>
      </c>
      <c r="AD9" t="n">
        <v>188767.3109156699</v>
      </c>
      <c r="AE9" t="n">
        <v>258279.7626207103</v>
      </c>
      <c r="AF9" t="n">
        <v>2.835261329114017e-06</v>
      </c>
      <c r="AG9" t="n">
        <v>8</v>
      </c>
      <c r="AH9" t="n">
        <v>233629.9045741886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4.9749</v>
      </c>
      <c r="E10" t="n">
        <v>20.1</v>
      </c>
      <c r="F10" t="n">
        <v>17.71</v>
      </c>
      <c r="G10" t="n">
        <v>81.72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150.8</v>
      </c>
      <c r="Q10" t="n">
        <v>446.27</v>
      </c>
      <c r="R10" t="n">
        <v>41.92</v>
      </c>
      <c r="S10" t="n">
        <v>28.73</v>
      </c>
      <c r="T10" t="n">
        <v>5899.42</v>
      </c>
      <c r="U10" t="n">
        <v>0.6899999999999999</v>
      </c>
      <c r="V10" t="n">
        <v>0.92</v>
      </c>
      <c r="W10" t="n">
        <v>0.1</v>
      </c>
      <c r="X10" t="n">
        <v>0.35</v>
      </c>
      <c r="Y10" t="n">
        <v>0.5</v>
      </c>
      <c r="Z10" t="n">
        <v>10</v>
      </c>
      <c r="AA10" t="n">
        <v>186.1133259771341</v>
      </c>
      <c r="AB10" t="n">
        <v>254.6484633422556</v>
      </c>
      <c r="AC10" t="n">
        <v>230.3451714023079</v>
      </c>
      <c r="AD10" t="n">
        <v>186113.3259771341</v>
      </c>
      <c r="AE10" t="n">
        <v>254648.4633422556</v>
      </c>
      <c r="AF10" t="n">
        <v>2.849178197836489e-06</v>
      </c>
      <c r="AG10" t="n">
        <v>8</v>
      </c>
      <c r="AH10" t="n">
        <v>230345.1714023079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4.9882</v>
      </c>
      <c r="E11" t="n">
        <v>20.05</v>
      </c>
      <c r="F11" t="n">
        <v>17.68</v>
      </c>
      <c r="G11" t="n">
        <v>88.38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147.78</v>
      </c>
      <c r="Q11" t="n">
        <v>446.27</v>
      </c>
      <c r="R11" t="n">
        <v>41.02</v>
      </c>
      <c r="S11" t="n">
        <v>28.73</v>
      </c>
      <c r="T11" t="n">
        <v>5454.84</v>
      </c>
      <c r="U11" t="n">
        <v>0.7</v>
      </c>
      <c r="V11" t="n">
        <v>0.92</v>
      </c>
      <c r="W11" t="n">
        <v>0.1</v>
      </c>
      <c r="X11" t="n">
        <v>0.32</v>
      </c>
      <c r="Y11" t="n">
        <v>0.5</v>
      </c>
      <c r="Z11" t="n">
        <v>10</v>
      </c>
      <c r="AA11" t="n">
        <v>184.3063478196998</v>
      </c>
      <c r="AB11" t="n">
        <v>252.176076109005</v>
      </c>
      <c r="AC11" t="n">
        <v>228.1087453365807</v>
      </c>
      <c r="AD11" t="n">
        <v>184306.3478196998</v>
      </c>
      <c r="AE11" t="n">
        <v>252176.0761090051</v>
      </c>
      <c r="AF11" t="n">
        <v>2.856795249441793e-06</v>
      </c>
      <c r="AG11" t="n">
        <v>8</v>
      </c>
      <c r="AH11" t="n">
        <v>228108.7453365807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5.0013</v>
      </c>
      <c r="E12" t="n">
        <v>20</v>
      </c>
      <c r="F12" t="n">
        <v>17.65</v>
      </c>
      <c r="G12" t="n">
        <v>96.26000000000001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142.75</v>
      </c>
      <c r="Q12" t="n">
        <v>446.27</v>
      </c>
      <c r="R12" t="n">
        <v>40.04</v>
      </c>
      <c r="S12" t="n">
        <v>28.73</v>
      </c>
      <c r="T12" t="n">
        <v>4968.32</v>
      </c>
      <c r="U12" t="n">
        <v>0.72</v>
      </c>
      <c r="V12" t="n">
        <v>0.92</v>
      </c>
      <c r="W12" t="n">
        <v>0.1</v>
      </c>
      <c r="X12" t="n">
        <v>0.29</v>
      </c>
      <c r="Y12" t="n">
        <v>0.5</v>
      </c>
      <c r="Z12" t="n">
        <v>10</v>
      </c>
      <c r="AA12" t="n">
        <v>181.5410749727941</v>
      </c>
      <c r="AB12" t="n">
        <v>248.3925078046425</v>
      </c>
      <c r="AC12" t="n">
        <v>224.6862754809139</v>
      </c>
      <c r="AD12" t="n">
        <v>181541.0749727941</v>
      </c>
      <c r="AE12" t="n">
        <v>248392.5078046425</v>
      </c>
      <c r="AF12" t="n">
        <v>2.864297758917693e-06</v>
      </c>
      <c r="AG12" t="n">
        <v>8</v>
      </c>
      <c r="AH12" t="n">
        <v>224686.2754809139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5.0307</v>
      </c>
      <c r="E13" t="n">
        <v>19.88</v>
      </c>
      <c r="F13" t="n">
        <v>17.55</v>
      </c>
      <c r="G13" t="n">
        <v>105.33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5</v>
      </c>
      <c r="N13" t="n">
        <v>20.05</v>
      </c>
      <c r="O13" t="n">
        <v>16323.22</v>
      </c>
      <c r="P13" t="n">
        <v>139.69</v>
      </c>
      <c r="Q13" t="n">
        <v>446.29</v>
      </c>
      <c r="R13" t="n">
        <v>36.78</v>
      </c>
      <c r="S13" t="n">
        <v>28.73</v>
      </c>
      <c r="T13" t="n">
        <v>3345.71</v>
      </c>
      <c r="U13" t="n">
        <v>0.78</v>
      </c>
      <c r="V13" t="n">
        <v>0.93</v>
      </c>
      <c r="W13" t="n">
        <v>0.1</v>
      </c>
      <c r="X13" t="n">
        <v>0.2</v>
      </c>
      <c r="Y13" t="n">
        <v>0.5</v>
      </c>
      <c r="Z13" t="n">
        <v>10</v>
      </c>
      <c r="AA13" t="n">
        <v>179.2820031594915</v>
      </c>
      <c r="AB13" t="n">
        <v>245.3015460864689</v>
      </c>
      <c r="AC13" t="n">
        <v>221.8903108109297</v>
      </c>
      <c r="AD13" t="n">
        <v>179282.0031594915</v>
      </c>
      <c r="AE13" t="n">
        <v>245301.5460864689</v>
      </c>
      <c r="AF13" t="n">
        <v>2.881135451939944e-06</v>
      </c>
      <c r="AG13" t="n">
        <v>8</v>
      </c>
      <c r="AH13" t="n">
        <v>221890.3108109297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5.0155</v>
      </c>
      <c r="E14" t="n">
        <v>19.94</v>
      </c>
      <c r="F14" t="n">
        <v>17.62</v>
      </c>
      <c r="G14" t="n">
        <v>105.69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1</v>
      </c>
      <c r="N14" t="n">
        <v>20.39</v>
      </c>
      <c r="O14" t="n">
        <v>16487.53</v>
      </c>
      <c r="P14" t="n">
        <v>140.38</v>
      </c>
      <c r="Q14" t="n">
        <v>446.31</v>
      </c>
      <c r="R14" t="n">
        <v>38.7</v>
      </c>
      <c r="S14" t="n">
        <v>28.73</v>
      </c>
      <c r="T14" t="n">
        <v>4303.07</v>
      </c>
      <c r="U14" t="n">
        <v>0.74</v>
      </c>
      <c r="V14" t="n">
        <v>0.92</v>
      </c>
      <c r="W14" t="n">
        <v>0.11</v>
      </c>
      <c r="X14" t="n">
        <v>0.26</v>
      </c>
      <c r="Y14" t="n">
        <v>0.5</v>
      </c>
      <c r="Z14" t="n">
        <v>10</v>
      </c>
      <c r="AA14" t="n">
        <v>180.0511108028733</v>
      </c>
      <c r="AB14" t="n">
        <v>246.3538730947779</v>
      </c>
      <c r="AC14" t="n">
        <v>222.8422052065163</v>
      </c>
      <c r="AD14" t="n">
        <v>180051.1108028733</v>
      </c>
      <c r="AE14" t="n">
        <v>246353.8730947779</v>
      </c>
      <c r="AF14" t="n">
        <v>2.872430250105311e-06</v>
      </c>
      <c r="AG14" t="n">
        <v>8</v>
      </c>
      <c r="AH14" t="n">
        <v>222842.2052065163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5.0159</v>
      </c>
      <c r="E15" t="n">
        <v>19.94</v>
      </c>
      <c r="F15" t="n">
        <v>17.61</v>
      </c>
      <c r="G15" t="n">
        <v>105.68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141.42</v>
      </c>
      <c r="Q15" t="n">
        <v>446.31</v>
      </c>
      <c r="R15" t="n">
        <v>38.6</v>
      </c>
      <c r="S15" t="n">
        <v>28.73</v>
      </c>
      <c r="T15" t="n">
        <v>4253.3</v>
      </c>
      <c r="U15" t="n">
        <v>0.74</v>
      </c>
      <c r="V15" t="n">
        <v>0.92</v>
      </c>
      <c r="W15" t="n">
        <v>0.11</v>
      </c>
      <c r="X15" t="n">
        <v>0.26</v>
      </c>
      <c r="Y15" t="n">
        <v>0.5</v>
      </c>
      <c r="Z15" t="n">
        <v>10</v>
      </c>
      <c r="AA15" t="n">
        <v>180.5256133941613</v>
      </c>
      <c r="AB15" t="n">
        <v>247.0031084737548</v>
      </c>
      <c r="AC15" t="n">
        <v>223.4294784721314</v>
      </c>
      <c r="AD15" t="n">
        <v>180525.6133941613</v>
      </c>
      <c r="AE15" t="n">
        <v>247003.1084737548</v>
      </c>
      <c r="AF15" t="n">
        <v>2.872659334364117e-06</v>
      </c>
      <c r="AG15" t="n">
        <v>8</v>
      </c>
      <c r="AH15" t="n">
        <v>223429.4784721314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3.9484</v>
      </c>
      <c r="E2" t="n">
        <v>25.33</v>
      </c>
      <c r="F2" t="n">
        <v>21.01</v>
      </c>
      <c r="G2" t="n">
        <v>10</v>
      </c>
      <c r="H2" t="n">
        <v>0.2</v>
      </c>
      <c r="I2" t="n">
        <v>126</v>
      </c>
      <c r="J2" t="n">
        <v>89.87</v>
      </c>
      <c r="K2" t="n">
        <v>37.55</v>
      </c>
      <c r="L2" t="n">
        <v>1</v>
      </c>
      <c r="M2" t="n">
        <v>124</v>
      </c>
      <c r="N2" t="n">
        <v>11.32</v>
      </c>
      <c r="O2" t="n">
        <v>11317.98</v>
      </c>
      <c r="P2" t="n">
        <v>173.52</v>
      </c>
      <c r="Q2" t="n">
        <v>446.34</v>
      </c>
      <c r="R2" t="n">
        <v>149.71</v>
      </c>
      <c r="S2" t="n">
        <v>28.73</v>
      </c>
      <c r="T2" t="n">
        <v>59228.72</v>
      </c>
      <c r="U2" t="n">
        <v>0.19</v>
      </c>
      <c r="V2" t="n">
        <v>0.77</v>
      </c>
      <c r="W2" t="n">
        <v>0.28</v>
      </c>
      <c r="X2" t="n">
        <v>3.65</v>
      </c>
      <c r="Y2" t="n">
        <v>0.5</v>
      </c>
      <c r="Z2" t="n">
        <v>10</v>
      </c>
      <c r="AA2" t="n">
        <v>245.5427282251201</v>
      </c>
      <c r="AB2" t="n">
        <v>335.9623933380962</v>
      </c>
      <c r="AC2" t="n">
        <v>303.8986140441889</v>
      </c>
      <c r="AD2" t="n">
        <v>245542.7282251201</v>
      </c>
      <c r="AE2" t="n">
        <v>335962.3933380962</v>
      </c>
      <c r="AF2" t="n">
        <v>2.355515339697573e-06</v>
      </c>
      <c r="AG2" t="n">
        <v>10</v>
      </c>
      <c r="AH2" t="n">
        <v>303898.6140441889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4.5592</v>
      </c>
      <c r="E3" t="n">
        <v>21.93</v>
      </c>
      <c r="F3" t="n">
        <v>18.94</v>
      </c>
      <c r="G3" t="n">
        <v>20.29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152.47</v>
      </c>
      <c r="Q3" t="n">
        <v>446.27</v>
      </c>
      <c r="R3" t="n">
        <v>82.05</v>
      </c>
      <c r="S3" t="n">
        <v>28.73</v>
      </c>
      <c r="T3" t="n">
        <v>25748.32</v>
      </c>
      <c r="U3" t="n">
        <v>0.35</v>
      </c>
      <c r="V3" t="n">
        <v>0.86</v>
      </c>
      <c r="W3" t="n">
        <v>0.17</v>
      </c>
      <c r="X3" t="n">
        <v>1.58</v>
      </c>
      <c r="Y3" t="n">
        <v>0.5</v>
      </c>
      <c r="Z3" t="n">
        <v>10</v>
      </c>
      <c r="AA3" t="n">
        <v>201.0577758399575</v>
      </c>
      <c r="AB3" t="n">
        <v>275.0961189471569</v>
      </c>
      <c r="AC3" t="n">
        <v>248.8413314547488</v>
      </c>
      <c r="AD3" t="n">
        <v>201057.7758399575</v>
      </c>
      <c r="AE3" t="n">
        <v>275096.1189471569</v>
      </c>
      <c r="AF3" t="n">
        <v>2.719903134623942e-06</v>
      </c>
      <c r="AG3" t="n">
        <v>9</v>
      </c>
      <c r="AH3" t="n">
        <v>248841.3314547488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4.7676</v>
      </c>
      <c r="E4" t="n">
        <v>20.97</v>
      </c>
      <c r="F4" t="n">
        <v>18.35</v>
      </c>
      <c r="G4" t="n">
        <v>30.59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143.44</v>
      </c>
      <c r="Q4" t="n">
        <v>446.27</v>
      </c>
      <c r="R4" t="n">
        <v>63.06</v>
      </c>
      <c r="S4" t="n">
        <v>28.73</v>
      </c>
      <c r="T4" t="n">
        <v>16356.95</v>
      </c>
      <c r="U4" t="n">
        <v>0.46</v>
      </c>
      <c r="V4" t="n">
        <v>0.89</v>
      </c>
      <c r="W4" t="n">
        <v>0.14</v>
      </c>
      <c r="X4" t="n">
        <v>1</v>
      </c>
      <c r="Y4" t="n">
        <v>0.5</v>
      </c>
      <c r="Z4" t="n">
        <v>10</v>
      </c>
      <c r="AA4" t="n">
        <v>190.3922371327712</v>
      </c>
      <c r="AB4" t="n">
        <v>260.5030583576324</v>
      </c>
      <c r="AC4" t="n">
        <v>235.6410120863947</v>
      </c>
      <c r="AD4" t="n">
        <v>190392.2371327711</v>
      </c>
      <c r="AE4" t="n">
        <v>260503.0583576324</v>
      </c>
      <c r="AF4" t="n">
        <v>2.844229291242566e-06</v>
      </c>
      <c r="AG4" t="n">
        <v>9</v>
      </c>
      <c r="AH4" t="n">
        <v>235641.0120863947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4.8719</v>
      </c>
      <c r="E5" t="n">
        <v>20.53</v>
      </c>
      <c r="F5" t="n">
        <v>18.09</v>
      </c>
      <c r="G5" t="n">
        <v>41.76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137.87</v>
      </c>
      <c r="Q5" t="n">
        <v>446.27</v>
      </c>
      <c r="R5" t="n">
        <v>55.34</v>
      </c>
      <c r="S5" t="n">
        <v>28.73</v>
      </c>
      <c r="T5" t="n">
        <v>12547.19</v>
      </c>
      <c r="U5" t="n">
        <v>0.52</v>
      </c>
      <c r="V5" t="n">
        <v>0.9</v>
      </c>
      <c r="W5" t="n">
        <v>0.11</v>
      </c>
      <c r="X5" t="n">
        <v>0.74</v>
      </c>
      <c r="Y5" t="n">
        <v>0.5</v>
      </c>
      <c r="Z5" t="n">
        <v>10</v>
      </c>
      <c r="AA5" t="n">
        <v>175.5989302826435</v>
      </c>
      <c r="AB5" t="n">
        <v>240.2622032906604</v>
      </c>
      <c r="AC5" t="n">
        <v>217.3319158187895</v>
      </c>
      <c r="AD5" t="n">
        <v>175598.9302826435</v>
      </c>
      <c r="AE5" t="n">
        <v>240262.2032906604</v>
      </c>
      <c r="AF5" t="n">
        <v>2.906452027016666e-06</v>
      </c>
      <c r="AG5" t="n">
        <v>8</v>
      </c>
      <c r="AH5" t="n">
        <v>217331.9158187895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4.949</v>
      </c>
      <c r="E6" t="n">
        <v>20.21</v>
      </c>
      <c r="F6" t="n">
        <v>17.89</v>
      </c>
      <c r="G6" t="n">
        <v>53.66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131.62</v>
      </c>
      <c r="Q6" t="n">
        <v>446.27</v>
      </c>
      <c r="R6" t="n">
        <v>47.92</v>
      </c>
      <c r="S6" t="n">
        <v>28.73</v>
      </c>
      <c r="T6" t="n">
        <v>8862.549999999999</v>
      </c>
      <c r="U6" t="n">
        <v>0.6</v>
      </c>
      <c r="V6" t="n">
        <v>0.91</v>
      </c>
      <c r="W6" t="n">
        <v>0.11</v>
      </c>
      <c r="X6" t="n">
        <v>0.53</v>
      </c>
      <c r="Y6" t="n">
        <v>0.5</v>
      </c>
      <c r="Z6" t="n">
        <v>10</v>
      </c>
      <c r="AA6" t="n">
        <v>170.6579214904603</v>
      </c>
      <c r="AB6" t="n">
        <v>233.5016970792752</v>
      </c>
      <c r="AC6" t="n">
        <v>211.2166228317867</v>
      </c>
      <c r="AD6" t="n">
        <v>170657.9214904603</v>
      </c>
      <c r="AE6" t="n">
        <v>233501.6970792752</v>
      </c>
      <c r="AF6" t="n">
        <v>2.952447932368374e-06</v>
      </c>
      <c r="AG6" t="n">
        <v>8</v>
      </c>
      <c r="AH6" t="n">
        <v>211216.6228317867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4.9826</v>
      </c>
      <c r="E7" t="n">
        <v>20.07</v>
      </c>
      <c r="F7" t="n">
        <v>17.81</v>
      </c>
      <c r="G7" t="n">
        <v>62.85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15</v>
      </c>
      <c r="N7" t="n">
        <v>12.47</v>
      </c>
      <c r="O7" t="n">
        <v>12076.67</v>
      </c>
      <c r="P7" t="n">
        <v>126.28</v>
      </c>
      <c r="Q7" t="n">
        <v>446.27</v>
      </c>
      <c r="R7" t="n">
        <v>45.32</v>
      </c>
      <c r="S7" t="n">
        <v>28.73</v>
      </c>
      <c r="T7" t="n">
        <v>7577.81</v>
      </c>
      <c r="U7" t="n">
        <v>0.63</v>
      </c>
      <c r="V7" t="n">
        <v>0.91</v>
      </c>
      <c r="W7" t="n">
        <v>0.11</v>
      </c>
      <c r="X7" t="n">
        <v>0.45</v>
      </c>
      <c r="Y7" t="n">
        <v>0.5</v>
      </c>
      <c r="Z7" t="n">
        <v>10</v>
      </c>
      <c r="AA7" t="n">
        <v>167.2944921349558</v>
      </c>
      <c r="AB7" t="n">
        <v>228.8997046510456</v>
      </c>
      <c r="AC7" t="n">
        <v>207.0538381019689</v>
      </c>
      <c r="AD7" t="n">
        <v>167294.4921349558</v>
      </c>
      <c r="AE7" t="n">
        <v>228899.7046510456</v>
      </c>
      <c r="AF7" t="n">
        <v>2.972492840537211e-06</v>
      </c>
      <c r="AG7" t="n">
        <v>8</v>
      </c>
      <c r="AH7" t="n">
        <v>207053.8381019689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5.018</v>
      </c>
      <c r="E8" t="n">
        <v>19.93</v>
      </c>
      <c r="F8" t="n">
        <v>17.72</v>
      </c>
      <c r="G8" t="n">
        <v>75.95999999999999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11</v>
      </c>
      <c r="N8" t="n">
        <v>12.71</v>
      </c>
      <c r="O8" t="n">
        <v>12229.54</v>
      </c>
      <c r="P8" t="n">
        <v>120.92</v>
      </c>
      <c r="Q8" t="n">
        <v>446.27</v>
      </c>
      <c r="R8" t="n">
        <v>42.75</v>
      </c>
      <c r="S8" t="n">
        <v>28.73</v>
      </c>
      <c r="T8" t="n">
        <v>6310.63</v>
      </c>
      <c r="U8" t="n">
        <v>0.67</v>
      </c>
      <c r="V8" t="n">
        <v>0.92</v>
      </c>
      <c r="W8" t="n">
        <v>0.1</v>
      </c>
      <c r="X8" t="n">
        <v>0.37</v>
      </c>
      <c r="Y8" t="n">
        <v>0.5</v>
      </c>
      <c r="Z8" t="n">
        <v>10</v>
      </c>
      <c r="AA8" t="n">
        <v>163.918344405323</v>
      </c>
      <c r="AB8" t="n">
        <v>224.2803103822384</v>
      </c>
      <c r="AC8" t="n">
        <v>202.8753123388147</v>
      </c>
      <c r="AD8" t="n">
        <v>163918.344405323</v>
      </c>
      <c r="AE8" t="n">
        <v>224280.3103822384</v>
      </c>
      <c r="AF8" t="n">
        <v>2.993611583072237e-06</v>
      </c>
      <c r="AG8" t="n">
        <v>8</v>
      </c>
      <c r="AH8" t="n">
        <v>202875.3123388147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5.0279</v>
      </c>
      <c r="E9" t="n">
        <v>19.89</v>
      </c>
      <c r="F9" t="n">
        <v>17.7</v>
      </c>
      <c r="G9" t="n">
        <v>81.70999999999999</v>
      </c>
      <c r="H9" t="n">
        <v>1.43</v>
      </c>
      <c r="I9" t="n">
        <v>13</v>
      </c>
      <c r="J9" t="n">
        <v>98.5</v>
      </c>
      <c r="K9" t="n">
        <v>37.55</v>
      </c>
      <c r="L9" t="n">
        <v>8</v>
      </c>
      <c r="M9" t="n">
        <v>2</v>
      </c>
      <c r="N9" t="n">
        <v>12.95</v>
      </c>
      <c r="O9" t="n">
        <v>12382.79</v>
      </c>
      <c r="P9" t="n">
        <v>119.6</v>
      </c>
      <c r="Q9" t="n">
        <v>446.28</v>
      </c>
      <c r="R9" t="n">
        <v>41.45</v>
      </c>
      <c r="S9" t="n">
        <v>28.73</v>
      </c>
      <c r="T9" t="n">
        <v>5664.27</v>
      </c>
      <c r="U9" t="n">
        <v>0.6899999999999999</v>
      </c>
      <c r="V9" t="n">
        <v>0.92</v>
      </c>
      <c r="W9" t="n">
        <v>0.11</v>
      </c>
      <c r="X9" t="n">
        <v>0.35</v>
      </c>
      <c r="Y9" t="n">
        <v>0.5</v>
      </c>
      <c r="Z9" t="n">
        <v>10</v>
      </c>
      <c r="AA9" t="n">
        <v>163.0773560790514</v>
      </c>
      <c r="AB9" t="n">
        <v>223.1296330524479</v>
      </c>
      <c r="AC9" t="n">
        <v>201.8344540383932</v>
      </c>
      <c r="AD9" t="n">
        <v>163077.3560790514</v>
      </c>
      <c r="AE9" t="n">
        <v>223129.6330524479</v>
      </c>
      <c r="AF9" t="n">
        <v>2.999517672086269e-06</v>
      </c>
      <c r="AG9" t="n">
        <v>8</v>
      </c>
      <c r="AH9" t="n">
        <v>201834.4540383932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5.022</v>
      </c>
      <c r="E10" t="n">
        <v>19.91</v>
      </c>
      <c r="F10" t="n">
        <v>17.73</v>
      </c>
      <c r="G10" t="n">
        <v>81.81999999999999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120.69</v>
      </c>
      <c r="Q10" t="n">
        <v>446.27</v>
      </c>
      <c r="R10" t="n">
        <v>42.2</v>
      </c>
      <c r="S10" t="n">
        <v>28.73</v>
      </c>
      <c r="T10" t="n">
        <v>6040.75</v>
      </c>
      <c r="U10" t="n">
        <v>0.68</v>
      </c>
      <c r="V10" t="n">
        <v>0.92</v>
      </c>
      <c r="W10" t="n">
        <v>0.12</v>
      </c>
      <c r="X10" t="n">
        <v>0.37</v>
      </c>
      <c r="Y10" t="n">
        <v>0.5</v>
      </c>
      <c r="Z10" t="n">
        <v>10</v>
      </c>
      <c r="AA10" t="n">
        <v>163.7542950445666</v>
      </c>
      <c r="AB10" t="n">
        <v>224.0558508095046</v>
      </c>
      <c r="AC10" t="n">
        <v>202.6722748726715</v>
      </c>
      <c r="AD10" t="n">
        <v>163754.2950445666</v>
      </c>
      <c r="AE10" t="n">
        <v>224055.8508095046</v>
      </c>
      <c r="AF10" t="n">
        <v>2.995997881663766e-06</v>
      </c>
      <c r="AG10" t="n">
        <v>8</v>
      </c>
      <c r="AH10" t="n">
        <v>202672.2748726715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3.9484</v>
      </c>
      <c r="E36" t="n">
        <v>25.33</v>
      </c>
      <c r="F36" t="n">
        <v>21.01</v>
      </c>
      <c r="G36" t="n">
        <v>10</v>
      </c>
      <c r="H36" t="n">
        <v>0.2</v>
      </c>
      <c r="I36" t="n">
        <v>126</v>
      </c>
      <c r="J36" t="n">
        <v>89.87</v>
      </c>
      <c r="K36" t="n">
        <v>37.55</v>
      </c>
      <c r="L36" t="n">
        <v>1</v>
      </c>
      <c r="M36" t="n">
        <v>124</v>
      </c>
      <c r="N36" t="n">
        <v>11.32</v>
      </c>
      <c r="O36" t="n">
        <v>11317.98</v>
      </c>
      <c r="P36" t="n">
        <v>173.52</v>
      </c>
      <c r="Q36" t="n">
        <v>446.34</v>
      </c>
      <c r="R36" t="n">
        <v>149.71</v>
      </c>
      <c r="S36" t="n">
        <v>28.73</v>
      </c>
      <c r="T36" t="n">
        <v>59228.72</v>
      </c>
      <c r="U36" t="n">
        <v>0.19</v>
      </c>
      <c r="V36" t="n">
        <v>0.77</v>
      </c>
      <c r="W36" t="n">
        <v>0.28</v>
      </c>
      <c r="X36" t="n">
        <v>3.65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4.5592</v>
      </c>
      <c r="E37" t="n">
        <v>21.93</v>
      </c>
      <c r="F37" t="n">
        <v>18.94</v>
      </c>
      <c r="G37" t="n">
        <v>20.29</v>
      </c>
      <c r="H37" t="n">
        <v>0.39</v>
      </c>
      <c r="I37" t="n">
        <v>56</v>
      </c>
      <c r="J37" t="n">
        <v>91.09999999999999</v>
      </c>
      <c r="K37" t="n">
        <v>37.55</v>
      </c>
      <c r="L37" t="n">
        <v>2</v>
      </c>
      <c r="M37" t="n">
        <v>54</v>
      </c>
      <c r="N37" t="n">
        <v>11.54</v>
      </c>
      <c r="O37" t="n">
        <v>11468.97</v>
      </c>
      <c r="P37" t="n">
        <v>152.47</v>
      </c>
      <c r="Q37" t="n">
        <v>446.27</v>
      </c>
      <c r="R37" t="n">
        <v>82.05</v>
      </c>
      <c r="S37" t="n">
        <v>28.73</v>
      </c>
      <c r="T37" t="n">
        <v>25748.32</v>
      </c>
      <c r="U37" t="n">
        <v>0.35</v>
      </c>
      <c r="V37" t="n">
        <v>0.86</v>
      </c>
      <c r="W37" t="n">
        <v>0.17</v>
      </c>
      <c r="X37" t="n">
        <v>1.58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4.7676</v>
      </c>
      <c r="E38" t="n">
        <v>20.97</v>
      </c>
      <c r="F38" t="n">
        <v>18.35</v>
      </c>
      <c r="G38" t="n">
        <v>30.59</v>
      </c>
      <c r="H38" t="n">
        <v>0.57</v>
      </c>
      <c r="I38" t="n">
        <v>36</v>
      </c>
      <c r="J38" t="n">
        <v>92.31999999999999</v>
      </c>
      <c r="K38" t="n">
        <v>37.55</v>
      </c>
      <c r="L38" t="n">
        <v>3</v>
      </c>
      <c r="M38" t="n">
        <v>34</v>
      </c>
      <c r="N38" t="n">
        <v>11.77</v>
      </c>
      <c r="O38" t="n">
        <v>11620.34</v>
      </c>
      <c r="P38" t="n">
        <v>143.44</v>
      </c>
      <c r="Q38" t="n">
        <v>446.27</v>
      </c>
      <c r="R38" t="n">
        <v>63.06</v>
      </c>
      <c r="S38" t="n">
        <v>28.73</v>
      </c>
      <c r="T38" t="n">
        <v>16356.95</v>
      </c>
      <c r="U38" t="n">
        <v>0.46</v>
      </c>
      <c r="V38" t="n">
        <v>0.89</v>
      </c>
      <c r="W38" t="n">
        <v>0.14</v>
      </c>
      <c r="X38" t="n">
        <v>1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4.8719</v>
      </c>
      <c r="E39" t="n">
        <v>20.53</v>
      </c>
      <c r="F39" t="n">
        <v>18.09</v>
      </c>
      <c r="G39" t="n">
        <v>41.76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137.87</v>
      </c>
      <c r="Q39" t="n">
        <v>446.27</v>
      </c>
      <c r="R39" t="n">
        <v>55.34</v>
      </c>
      <c r="S39" t="n">
        <v>28.73</v>
      </c>
      <c r="T39" t="n">
        <v>12547.19</v>
      </c>
      <c r="U39" t="n">
        <v>0.52</v>
      </c>
      <c r="V39" t="n">
        <v>0.9</v>
      </c>
      <c r="W39" t="n">
        <v>0.11</v>
      </c>
      <c r="X39" t="n">
        <v>0.74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4.949</v>
      </c>
      <c r="E40" t="n">
        <v>20.21</v>
      </c>
      <c r="F40" t="n">
        <v>17.89</v>
      </c>
      <c r="G40" t="n">
        <v>53.66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131.62</v>
      </c>
      <c r="Q40" t="n">
        <v>446.27</v>
      </c>
      <c r="R40" t="n">
        <v>47.92</v>
      </c>
      <c r="S40" t="n">
        <v>28.73</v>
      </c>
      <c r="T40" t="n">
        <v>8862.549999999999</v>
      </c>
      <c r="U40" t="n">
        <v>0.6</v>
      </c>
      <c r="V40" t="n">
        <v>0.91</v>
      </c>
      <c r="W40" t="n">
        <v>0.11</v>
      </c>
      <c r="X40" t="n">
        <v>0.53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4.9826</v>
      </c>
      <c r="E41" t="n">
        <v>20.07</v>
      </c>
      <c r="F41" t="n">
        <v>17.81</v>
      </c>
      <c r="G41" t="n">
        <v>62.85</v>
      </c>
      <c r="H41" t="n">
        <v>1.1</v>
      </c>
      <c r="I41" t="n">
        <v>17</v>
      </c>
      <c r="J41" t="n">
        <v>96.02</v>
      </c>
      <c r="K41" t="n">
        <v>37.55</v>
      </c>
      <c r="L41" t="n">
        <v>6</v>
      </c>
      <c r="M41" t="n">
        <v>15</v>
      </c>
      <c r="N41" t="n">
        <v>12.47</v>
      </c>
      <c r="O41" t="n">
        <v>12076.67</v>
      </c>
      <c r="P41" t="n">
        <v>126.28</v>
      </c>
      <c r="Q41" t="n">
        <v>446.27</v>
      </c>
      <c r="R41" t="n">
        <v>45.32</v>
      </c>
      <c r="S41" t="n">
        <v>28.73</v>
      </c>
      <c r="T41" t="n">
        <v>7577.81</v>
      </c>
      <c r="U41" t="n">
        <v>0.63</v>
      </c>
      <c r="V41" t="n">
        <v>0.91</v>
      </c>
      <c r="W41" t="n">
        <v>0.11</v>
      </c>
      <c r="X41" t="n">
        <v>0.45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5.018</v>
      </c>
      <c r="E42" t="n">
        <v>19.93</v>
      </c>
      <c r="F42" t="n">
        <v>17.72</v>
      </c>
      <c r="G42" t="n">
        <v>75.95999999999999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11</v>
      </c>
      <c r="N42" t="n">
        <v>12.71</v>
      </c>
      <c r="O42" t="n">
        <v>12229.54</v>
      </c>
      <c r="P42" t="n">
        <v>120.92</v>
      </c>
      <c r="Q42" t="n">
        <v>446.27</v>
      </c>
      <c r="R42" t="n">
        <v>42.75</v>
      </c>
      <c r="S42" t="n">
        <v>28.73</v>
      </c>
      <c r="T42" t="n">
        <v>6310.63</v>
      </c>
      <c r="U42" t="n">
        <v>0.67</v>
      </c>
      <c r="V42" t="n">
        <v>0.92</v>
      </c>
      <c r="W42" t="n">
        <v>0.1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5.0279</v>
      </c>
      <c r="E43" t="n">
        <v>19.89</v>
      </c>
      <c r="F43" t="n">
        <v>17.7</v>
      </c>
      <c r="G43" t="n">
        <v>81.70999999999999</v>
      </c>
      <c r="H43" t="n">
        <v>1.43</v>
      </c>
      <c r="I43" t="n">
        <v>13</v>
      </c>
      <c r="J43" t="n">
        <v>98.5</v>
      </c>
      <c r="K43" t="n">
        <v>37.55</v>
      </c>
      <c r="L43" t="n">
        <v>8</v>
      </c>
      <c r="M43" t="n">
        <v>2</v>
      </c>
      <c r="N43" t="n">
        <v>12.95</v>
      </c>
      <c r="O43" t="n">
        <v>12382.79</v>
      </c>
      <c r="P43" t="n">
        <v>119.6</v>
      </c>
      <c r="Q43" t="n">
        <v>446.28</v>
      </c>
      <c r="R43" t="n">
        <v>41.45</v>
      </c>
      <c r="S43" t="n">
        <v>28.73</v>
      </c>
      <c r="T43" t="n">
        <v>5664.27</v>
      </c>
      <c r="U43" t="n">
        <v>0.6899999999999999</v>
      </c>
      <c r="V43" t="n">
        <v>0.92</v>
      </c>
      <c r="W43" t="n">
        <v>0.11</v>
      </c>
      <c r="X43" t="n">
        <v>0.35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5.022</v>
      </c>
      <c r="E44" t="n">
        <v>19.91</v>
      </c>
      <c r="F44" t="n">
        <v>17.73</v>
      </c>
      <c r="G44" t="n">
        <v>81.81999999999999</v>
      </c>
      <c r="H44" t="n">
        <v>1.59</v>
      </c>
      <c r="I44" t="n">
        <v>13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120.69</v>
      </c>
      <c r="Q44" t="n">
        <v>446.27</v>
      </c>
      <c r="R44" t="n">
        <v>42.2</v>
      </c>
      <c r="S44" t="n">
        <v>28.73</v>
      </c>
      <c r="T44" t="n">
        <v>6040.75</v>
      </c>
      <c r="U44" t="n">
        <v>0.68</v>
      </c>
      <c r="V44" t="n">
        <v>0.92</v>
      </c>
      <c r="W44" t="n">
        <v>0.12</v>
      </c>
      <c r="X44" t="n">
        <v>0.37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4.1986</v>
      </c>
      <c r="E45" t="n">
        <v>23.82</v>
      </c>
      <c r="F45" t="n">
        <v>20.36</v>
      </c>
      <c r="G45" t="n">
        <v>11.74</v>
      </c>
      <c r="H45" t="n">
        <v>0.24</v>
      </c>
      <c r="I45" t="n">
        <v>104</v>
      </c>
      <c r="J45" t="n">
        <v>71.52</v>
      </c>
      <c r="K45" t="n">
        <v>32.27</v>
      </c>
      <c r="L45" t="n">
        <v>1</v>
      </c>
      <c r="M45" t="n">
        <v>102</v>
      </c>
      <c r="N45" t="n">
        <v>8.25</v>
      </c>
      <c r="O45" t="n">
        <v>9054.6</v>
      </c>
      <c r="P45" t="n">
        <v>142.43</v>
      </c>
      <c r="Q45" t="n">
        <v>446.3</v>
      </c>
      <c r="R45" t="n">
        <v>128.47</v>
      </c>
      <c r="S45" t="n">
        <v>28.73</v>
      </c>
      <c r="T45" t="n">
        <v>48717.82</v>
      </c>
      <c r="U45" t="n">
        <v>0.22</v>
      </c>
      <c r="V45" t="n">
        <v>0.8</v>
      </c>
      <c r="W45" t="n">
        <v>0.25</v>
      </c>
      <c r="X45" t="n">
        <v>3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4.7153</v>
      </c>
      <c r="E46" t="n">
        <v>21.21</v>
      </c>
      <c r="F46" t="n">
        <v>18.65</v>
      </c>
      <c r="G46" t="n">
        <v>24.32</v>
      </c>
      <c r="H46" t="n">
        <v>0.48</v>
      </c>
      <c r="I46" t="n">
        <v>46</v>
      </c>
      <c r="J46" t="n">
        <v>72.7</v>
      </c>
      <c r="K46" t="n">
        <v>32.27</v>
      </c>
      <c r="L46" t="n">
        <v>2</v>
      </c>
      <c r="M46" t="n">
        <v>44</v>
      </c>
      <c r="N46" t="n">
        <v>8.43</v>
      </c>
      <c r="O46" t="n">
        <v>9200.25</v>
      </c>
      <c r="P46" t="n">
        <v>125.23</v>
      </c>
      <c r="Q46" t="n">
        <v>446.28</v>
      </c>
      <c r="R46" t="n">
        <v>72.81</v>
      </c>
      <c r="S46" t="n">
        <v>28.73</v>
      </c>
      <c r="T46" t="n">
        <v>21181.79</v>
      </c>
      <c r="U46" t="n">
        <v>0.39</v>
      </c>
      <c r="V46" t="n">
        <v>0.87</v>
      </c>
      <c r="W46" t="n">
        <v>0.15</v>
      </c>
      <c r="X46" t="n">
        <v>1.29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4.8923</v>
      </c>
      <c r="E47" t="n">
        <v>20.44</v>
      </c>
      <c r="F47" t="n">
        <v>18.15</v>
      </c>
      <c r="G47" t="n">
        <v>37.54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116.73</v>
      </c>
      <c r="Q47" t="n">
        <v>446.27</v>
      </c>
      <c r="R47" t="n">
        <v>56.14</v>
      </c>
      <c r="S47" t="n">
        <v>28.73</v>
      </c>
      <c r="T47" t="n">
        <v>12932.02</v>
      </c>
      <c r="U47" t="n">
        <v>0.51</v>
      </c>
      <c r="V47" t="n">
        <v>0.9</v>
      </c>
      <c r="W47" t="n">
        <v>0.13</v>
      </c>
      <c r="X47" t="n">
        <v>0.79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4.9746</v>
      </c>
      <c r="E48" t="n">
        <v>20.1</v>
      </c>
      <c r="F48" t="n">
        <v>17.93</v>
      </c>
      <c r="G48" t="n">
        <v>51.23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109.63</v>
      </c>
      <c r="Q48" t="n">
        <v>446.27</v>
      </c>
      <c r="R48" t="n">
        <v>49.32</v>
      </c>
      <c r="S48" t="n">
        <v>28.73</v>
      </c>
      <c r="T48" t="n">
        <v>9560.84</v>
      </c>
      <c r="U48" t="n">
        <v>0.58</v>
      </c>
      <c r="V48" t="n">
        <v>0.91</v>
      </c>
      <c r="W48" t="n">
        <v>0.11</v>
      </c>
      <c r="X48" t="n">
        <v>0.57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5.0117</v>
      </c>
      <c r="E49" t="n">
        <v>19.95</v>
      </c>
      <c r="F49" t="n">
        <v>17.84</v>
      </c>
      <c r="G49" t="n">
        <v>62.98</v>
      </c>
      <c r="H49" t="n">
        <v>1.15</v>
      </c>
      <c r="I49" t="n">
        <v>17</v>
      </c>
      <c r="J49" t="n">
        <v>76.26000000000001</v>
      </c>
      <c r="K49" t="n">
        <v>32.27</v>
      </c>
      <c r="L49" t="n">
        <v>5</v>
      </c>
      <c r="M49" t="n">
        <v>5</v>
      </c>
      <c r="N49" t="n">
        <v>8.99</v>
      </c>
      <c r="O49" t="n">
        <v>9639.200000000001</v>
      </c>
      <c r="P49" t="n">
        <v>104.17</v>
      </c>
      <c r="Q49" t="n">
        <v>446.28</v>
      </c>
      <c r="R49" t="n">
        <v>46.08</v>
      </c>
      <c r="S49" t="n">
        <v>28.73</v>
      </c>
      <c r="T49" t="n">
        <v>7959.64</v>
      </c>
      <c r="U49" t="n">
        <v>0.62</v>
      </c>
      <c r="V49" t="n">
        <v>0.91</v>
      </c>
      <c r="W49" t="n">
        <v>0.12</v>
      </c>
      <c r="X49" t="n">
        <v>0.49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5.0218</v>
      </c>
      <c r="E50" t="n">
        <v>19.91</v>
      </c>
      <c r="F50" t="n">
        <v>17.82</v>
      </c>
      <c r="G50" t="n">
        <v>66.83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104.36</v>
      </c>
      <c r="Q50" t="n">
        <v>446.27</v>
      </c>
      <c r="R50" t="n">
        <v>45.05</v>
      </c>
      <c r="S50" t="n">
        <v>28.73</v>
      </c>
      <c r="T50" t="n">
        <v>7451.65</v>
      </c>
      <c r="U50" t="n">
        <v>0.64</v>
      </c>
      <c r="V50" t="n">
        <v>0.91</v>
      </c>
      <c r="W50" t="n">
        <v>0.13</v>
      </c>
      <c r="X50" t="n">
        <v>0.46</v>
      </c>
      <c r="Y50" t="n">
        <v>0.5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4.6581</v>
      </c>
      <c r="E51" t="n">
        <v>21.47</v>
      </c>
      <c r="F51" t="n">
        <v>19.09</v>
      </c>
      <c r="G51" t="n">
        <v>18.78</v>
      </c>
      <c r="H51" t="n">
        <v>0.43</v>
      </c>
      <c r="I51" t="n">
        <v>61</v>
      </c>
      <c r="J51" t="n">
        <v>39.78</v>
      </c>
      <c r="K51" t="n">
        <v>19.54</v>
      </c>
      <c r="L51" t="n">
        <v>1</v>
      </c>
      <c r="M51" t="n">
        <v>59</v>
      </c>
      <c r="N51" t="n">
        <v>4.24</v>
      </c>
      <c r="O51" t="n">
        <v>5140</v>
      </c>
      <c r="P51" t="n">
        <v>82.63</v>
      </c>
      <c r="Q51" t="n">
        <v>446.3</v>
      </c>
      <c r="R51" t="n">
        <v>87.06</v>
      </c>
      <c r="S51" t="n">
        <v>28.73</v>
      </c>
      <c r="T51" t="n">
        <v>28229.42</v>
      </c>
      <c r="U51" t="n">
        <v>0.33</v>
      </c>
      <c r="V51" t="n">
        <v>0.85</v>
      </c>
      <c r="W51" t="n">
        <v>0.18</v>
      </c>
      <c r="X51" t="n">
        <v>1.73</v>
      </c>
      <c r="Y51" t="n">
        <v>0.5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4.9199</v>
      </c>
      <c r="E52" t="n">
        <v>20.33</v>
      </c>
      <c r="F52" t="n">
        <v>18.28</v>
      </c>
      <c r="G52" t="n">
        <v>35.39</v>
      </c>
      <c r="H52" t="n">
        <v>0.84</v>
      </c>
      <c r="I52" t="n">
        <v>31</v>
      </c>
      <c r="J52" t="n">
        <v>40.89</v>
      </c>
      <c r="K52" t="n">
        <v>19.54</v>
      </c>
      <c r="L52" t="n">
        <v>2</v>
      </c>
      <c r="M52" t="n">
        <v>2</v>
      </c>
      <c r="N52" t="n">
        <v>4.35</v>
      </c>
      <c r="O52" t="n">
        <v>5277.26</v>
      </c>
      <c r="P52" t="n">
        <v>72.14</v>
      </c>
      <c r="Q52" t="n">
        <v>446.29</v>
      </c>
      <c r="R52" t="n">
        <v>59.67</v>
      </c>
      <c r="S52" t="n">
        <v>28.73</v>
      </c>
      <c r="T52" t="n">
        <v>14684.89</v>
      </c>
      <c r="U52" t="n">
        <v>0.48</v>
      </c>
      <c r="V52" t="n">
        <v>0.89</v>
      </c>
      <c r="W52" t="n">
        <v>0.17</v>
      </c>
      <c r="X52" t="n">
        <v>0.92</v>
      </c>
      <c r="Y52" t="n">
        <v>0.5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4.9197</v>
      </c>
      <c r="E53" t="n">
        <v>20.33</v>
      </c>
      <c r="F53" t="n">
        <v>18.28</v>
      </c>
      <c r="G53" t="n">
        <v>35.39</v>
      </c>
      <c r="H53" t="n">
        <v>1.22</v>
      </c>
      <c r="I53" t="n">
        <v>31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73.86</v>
      </c>
      <c r="Q53" t="n">
        <v>446.29</v>
      </c>
      <c r="R53" t="n">
        <v>59.54</v>
      </c>
      <c r="S53" t="n">
        <v>28.73</v>
      </c>
      <c r="T53" t="n">
        <v>14619.13</v>
      </c>
      <c r="U53" t="n">
        <v>0.48</v>
      </c>
      <c r="V53" t="n">
        <v>0.89</v>
      </c>
      <c r="W53" t="n">
        <v>0.17</v>
      </c>
      <c r="X53" t="n">
        <v>0.93</v>
      </c>
      <c r="Y53" t="n">
        <v>0.5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3.2743</v>
      </c>
      <c r="E54" t="n">
        <v>30.54</v>
      </c>
      <c r="F54" t="n">
        <v>22.88</v>
      </c>
      <c r="G54" t="n">
        <v>7.3</v>
      </c>
      <c r="H54" t="n">
        <v>0.12</v>
      </c>
      <c r="I54" t="n">
        <v>188</v>
      </c>
      <c r="J54" t="n">
        <v>141.81</v>
      </c>
      <c r="K54" t="n">
        <v>47.83</v>
      </c>
      <c r="L54" t="n">
        <v>1</v>
      </c>
      <c r="M54" t="n">
        <v>186</v>
      </c>
      <c r="N54" t="n">
        <v>22.98</v>
      </c>
      <c r="O54" t="n">
        <v>17723.39</v>
      </c>
      <c r="P54" t="n">
        <v>258.32</v>
      </c>
      <c r="Q54" t="n">
        <v>446.34</v>
      </c>
      <c r="R54" t="n">
        <v>211.46</v>
      </c>
      <c r="S54" t="n">
        <v>28.73</v>
      </c>
      <c r="T54" t="n">
        <v>89795.56</v>
      </c>
      <c r="U54" t="n">
        <v>0.14</v>
      </c>
      <c r="V54" t="n">
        <v>0.71</v>
      </c>
      <c r="W54" t="n">
        <v>0.38</v>
      </c>
      <c r="X54" t="n">
        <v>5.52</v>
      </c>
      <c r="Y54" t="n">
        <v>0.5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4.1395</v>
      </c>
      <c r="E55" t="n">
        <v>24.16</v>
      </c>
      <c r="F55" t="n">
        <v>19.62</v>
      </c>
      <c r="G55" t="n">
        <v>14.71</v>
      </c>
      <c r="H55" t="n">
        <v>0.25</v>
      </c>
      <c r="I55" t="n">
        <v>80</v>
      </c>
      <c r="J55" t="n">
        <v>143.17</v>
      </c>
      <c r="K55" t="n">
        <v>47.83</v>
      </c>
      <c r="L55" t="n">
        <v>2</v>
      </c>
      <c r="M55" t="n">
        <v>78</v>
      </c>
      <c r="N55" t="n">
        <v>23.34</v>
      </c>
      <c r="O55" t="n">
        <v>17891.86</v>
      </c>
      <c r="P55" t="n">
        <v>218.96</v>
      </c>
      <c r="Q55" t="n">
        <v>446.27</v>
      </c>
      <c r="R55" t="n">
        <v>104.34</v>
      </c>
      <c r="S55" t="n">
        <v>28.73</v>
      </c>
      <c r="T55" t="n">
        <v>36773.43</v>
      </c>
      <c r="U55" t="n">
        <v>0.28</v>
      </c>
      <c r="V55" t="n">
        <v>0.83</v>
      </c>
      <c r="W55" t="n">
        <v>0.21</v>
      </c>
      <c r="X55" t="n">
        <v>2.26</v>
      </c>
      <c r="Y55" t="n">
        <v>0.5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4.4519</v>
      </c>
      <c r="E56" t="n">
        <v>22.46</v>
      </c>
      <c r="F56" t="n">
        <v>18.76</v>
      </c>
      <c r="G56" t="n">
        <v>22.07</v>
      </c>
      <c r="H56" t="n">
        <v>0.37</v>
      </c>
      <c r="I56" t="n">
        <v>51</v>
      </c>
      <c r="J56" t="n">
        <v>144.54</v>
      </c>
      <c r="K56" t="n">
        <v>47.83</v>
      </c>
      <c r="L56" t="n">
        <v>3</v>
      </c>
      <c r="M56" t="n">
        <v>49</v>
      </c>
      <c r="N56" t="n">
        <v>23.71</v>
      </c>
      <c r="O56" t="n">
        <v>18060.85</v>
      </c>
      <c r="P56" t="n">
        <v>207.35</v>
      </c>
      <c r="Q56" t="n">
        <v>446.28</v>
      </c>
      <c r="R56" t="n">
        <v>76.36</v>
      </c>
      <c r="S56" t="n">
        <v>28.73</v>
      </c>
      <c r="T56" t="n">
        <v>22932.49</v>
      </c>
      <c r="U56" t="n">
        <v>0.38</v>
      </c>
      <c r="V56" t="n">
        <v>0.87</v>
      </c>
      <c r="W56" t="n">
        <v>0.16</v>
      </c>
      <c r="X56" t="n">
        <v>1.4</v>
      </c>
      <c r="Y56" t="n">
        <v>0.5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4.6135</v>
      </c>
      <c r="E57" t="n">
        <v>21.68</v>
      </c>
      <c r="F57" t="n">
        <v>18.38</v>
      </c>
      <c r="G57" t="n">
        <v>29.8</v>
      </c>
      <c r="H57" t="n">
        <v>0.49</v>
      </c>
      <c r="I57" t="n">
        <v>37</v>
      </c>
      <c r="J57" t="n">
        <v>145.92</v>
      </c>
      <c r="K57" t="n">
        <v>47.83</v>
      </c>
      <c r="L57" t="n">
        <v>4</v>
      </c>
      <c r="M57" t="n">
        <v>35</v>
      </c>
      <c r="N57" t="n">
        <v>24.09</v>
      </c>
      <c r="O57" t="n">
        <v>18230.35</v>
      </c>
      <c r="P57" t="n">
        <v>200.92</v>
      </c>
      <c r="Q57" t="n">
        <v>446.28</v>
      </c>
      <c r="R57" t="n">
        <v>63.85</v>
      </c>
      <c r="S57" t="n">
        <v>28.73</v>
      </c>
      <c r="T57" t="n">
        <v>16745.1</v>
      </c>
      <c r="U57" t="n">
        <v>0.45</v>
      </c>
      <c r="V57" t="n">
        <v>0.88</v>
      </c>
      <c r="W57" t="n">
        <v>0.14</v>
      </c>
      <c r="X57" t="n">
        <v>1.02</v>
      </c>
      <c r="Y57" t="n">
        <v>0.5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4.7018</v>
      </c>
      <c r="E58" t="n">
        <v>21.27</v>
      </c>
      <c r="F58" t="n">
        <v>18.17</v>
      </c>
      <c r="G58" t="n">
        <v>36.35</v>
      </c>
      <c r="H58" t="n">
        <v>0.6</v>
      </c>
      <c r="I58" t="n">
        <v>30</v>
      </c>
      <c r="J58" t="n">
        <v>147.3</v>
      </c>
      <c r="K58" t="n">
        <v>47.83</v>
      </c>
      <c r="L58" t="n">
        <v>5</v>
      </c>
      <c r="M58" t="n">
        <v>28</v>
      </c>
      <c r="N58" t="n">
        <v>24.47</v>
      </c>
      <c r="O58" t="n">
        <v>18400.38</v>
      </c>
      <c r="P58" t="n">
        <v>196.36</v>
      </c>
      <c r="Q58" t="n">
        <v>446.27</v>
      </c>
      <c r="R58" t="n">
        <v>57.12</v>
      </c>
      <c r="S58" t="n">
        <v>28.73</v>
      </c>
      <c r="T58" t="n">
        <v>13416.69</v>
      </c>
      <c r="U58" t="n">
        <v>0.5</v>
      </c>
      <c r="V58" t="n">
        <v>0.89</v>
      </c>
      <c r="W58" t="n">
        <v>0.13</v>
      </c>
      <c r="X58" t="n">
        <v>0.82</v>
      </c>
      <c r="Y58" t="n">
        <v>0.5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4.7731</v>
      </c>
      <c r="E59" t="n">
        <v>20.95</v>
      </c>
      <c r="F59" t="n">
        <v>18.03</v>
      </c>
      <c r="G59" t="n">
        <v>45.07</v>
      </c>
      <c r="H59" t="n">
        <v>0.71</v>
      </c>
      <c r="I59" t="n">
        <v>24</v>
      </c>
      <c r="J59" t="n">
        <v>148.68</v>
      </c>
      <c r="K59" t="n">
        <v>47.83</v>
      </c>
      <c r="L59" t="n">
        <v>6</v>
      </c>
      <c r="M59" t="n">
        <v>22</v>
      </c>
      <c r="N59" t="n">
        <v>24.85</v>
      </c>
      <c r="O59" t="n">
        <v>18570.94</v>
      </c>
      <c r="P59" t="n">
        <v>192.29</v>
      </c>
      <c r="Q59" t="n">
        <v>446.27</v>
      </c>
      <c r="R59" t="n">
        <v>52.53</v>
      </c>
      <c r="S59" t="n">
        <v>28.73</v>
      </c>
      <c r="T59" t="n">
        <v>11147.86</v>
      </c>
      <c r="U59" t="n">
        <v>0.55</v>
      </c>
      <c r="V59" t="n">
        <v>0.9</v>
      </c>
      <c r="W59" t="n">
        <v>0.12</v>
      </c>
      <c r="X59" t="n">
        <v>0.67</v>
      </c>
      <c r="Y59" t="n">
        <v>0.5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4.8141</v>
      </c>
      <c r="E60" t="n">
        <v>20.77</v>
      </c>
      <c r="F60" t="n">
        <v>17.94</v>
      </c>
      <c r="G60" t="n">
        <v>51.25</v>
      </c>
      <c r="H60" t="n">
        <v>0.83</v>
      </c>
      <c r="I60" t="n">
        <v>21</v>
      </c>
      <c r="J60" t="n">
        <v>150.07</v>
      </c>
      <c r="K60" t="n">
        <v>47.83</v>
      </c>
      <c r="L60" t="n">
        <v>7</v>
      </c>
      <c r="M60" t="n">
        <v>19</v>
      </c>
      <c r="N60" t="n">
        <v>25.24</v>
      </c>
      <c r="O60" t="n">
        <v>18742.03</v>
      </c>
      <c r="P60" t="n">
        <v>189.51</v>
      </c>
      <c r="Q60" t="n">
        <v>446.27</v>
      </c>
      <c r="R60" t="n">
        <v>49.54</v>
      </c>
      <c r="S60" t="n">
        <v>28.73</v>
      </c>
      <c r="T60" t="n">
        <v>9670.17</v>
      </c>
      <c r="U60" t="n">
        <v>0.58</v>
      </c>
      <c r="V60" t="n">
        <v>0.91</v>
      </c>
      <c r="W60" t="n">
        <v>0.12</v>
      </c>
      <c r="X60" t="n">
        <v>0.58</v>
      </c>
      <c r="Y60" t="n">
        <v>0.5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4.8555</v>
      </c>
      <c r="E61" t="n">
        <v>20.6</v>
      </c>
      <c r="F61" t="n">
        <v>17.85</v>
      </c>
      <c r="G61" t="n">
        <v>59.49</v>
      </c>
      <c r="H61" t="n">
        <v>0.9399999999999999</v>
      </c>
      <c r="I61" t="n">
        <v>18</v>
      </c>
      <c r="J61" t="n">
        <v>151.46</v>
      </c>
      <c r="K61" t="n">
        <v>47.83</v>
      </c>
      <c r="L61" t="n">
        <v>8</v>
      </c>
      <c r="M61" t="n">
        <v>16</v>
      </c>
      <c r="N61" t="n">
        <v>25.63</v>
      </c>
      <c r="O61" t="n">
        <v>18913.66</v>
      </c>
      <c r="P61" t="n">
        <v>186.26</v>
      </c>
      <c r="Q61" t="n">
        <v>446.27</v>
      </c>
      <c r="R61" t="n">
        <v>46.59</v>
      </c>
      <c r="S61" t="n">
        <v>28.73</v>
      </c>
      <c r="T61" t="n">
        <v>8208.68</v>
      </c>
      <c r="U61" t="n">
        <v>0.62</v>
      </c>
      <c r="V61" t="n">
        <v>0.91</v>
      </c>
      <c r="W61" t="n">
        <v>0.11</v>
      </c>
      <c r="X61" t="n">
        <v>0.49</v>
      </c>
      <c r="Y61" t="n">
        <v>0.5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4.8833</v>
      </c>
      <c r="E62" t="n">
        <v>20.48</v>
      </c>
      <c r="F62" t="n">
        <v>17.79</v>
      </c>
      <c r="G62" t="n">
        <v>66.7</v>
      </c>
      <c r="H62" t="n">
        <v>1.04</v>
      </c>
      <c r="I62" t="n">
        <v>16</v>
      </c>
      <c r="J62" t="n">
        <v>152.85</v>
      </c>
      <c r="K62" t="n">
        <v>47.83</v>
      </c>
      <c r="L62" t="n">
        <v>9</v>
      </c>
      <c r="M62" t="n">
        <v>14</v>
      </c>
      <c r="N62" t="n">
        <v>26.03</v>
      </c>
      <c r="O62" t="n">
        <v>19085.83</v>
      </c>
      <c r="P62" t="n">
        <v>183.14</v>
      </c>
      <c r="Q62" t="n">
        <v>446.27</v>
      </c>
      <c r="R62" t="n">
        <v>44.64</v>
      </c>
      <c r="S62" t="n">
        <v>28.73</v>
      </c>
      <c r="T62" t="n">
        <v>7244.46</v>
      </c>
      <c r="U62" t="n">
        <v>0.64</v>
      </c>
      <c r="V62" t="n">
        <v>0.91</v>
      </c>
      <c r="W62" t="n">
        <v>0.11</v>
      </c>
      <c r="X62" t="n">
        <v>0.43</v>
      </c>
      <c r="Y62" t="n">
        <v>0.5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4.9198</v>
      </c>
      <c r="E63" t="n">
        <v>20.33</v>
      </c>
      <c r="F63" t="n">
        <v>17.69</v>
      </c>
      <c r="G63" t="n">
        <v>75.83</v>
      </c>
      <c r="H63" t="n">
        <v>1.15</v>
      </c>
      <c r="I63" t="n">
        <v>14</v>
      </c>
      <c r="J63" t="n">
        <v>154.25</v>
      </c>
      <c r="K63" t="n">
        <v>47.83</v>
      </c>
      <c r="L63" t="n">
        <v>10</v>
      </c>
      <c r="M63" t="n">
        <v>12</v>
      </c>
      <c r="N63" t="n">
        <v>26.43</v>
      </c>
      <c r="O63" t="n">
        <v>19258.55</v>
      </c>
      <c r="P63" t="n">
        <v>180.65</v>
      </c>
      <c r="Q63" t="n">
        <v>446.27</v>
      </c>
      <c r="R63" t="n">
        <v>41.28</v>
      </c>
      <c r="S63" t="n">
        <v>28.73</v>
      </c>
      <c r="T63" t="n">
        <v>5576.2</v>
      </c>
      <c r="U63" t="n">
        <v>0.7</v>
      </c>
      <c r="V63" t="n">
        <v>0.92</v>
      </c>
      <c r="W63" t="n">
        <v>0.11</v>
      </c>
      <c r="X63" t="n">
        <v>0.34</v>
      </c>
      <c r="Y63" t="n">
        <v>0.5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4.9231</v>
      </c>
      <c r="E64" t="n">
        <v>20.31</v>
      </c>
      <c r="F64" t="n">
        <v>17.71</v>
      </c>
      <c r="G64" t="n">
        <v>81.73</v>
      </c>
      <c r="H64" t="n">
        <v>1.25</v>
      </c>
      <c r="I64" t="n">
        <v>13</v>
      </c>
      <c r="J64" t="n">
        <v>155.66</v>
      </c>
      <c r="K64" t="n">
        <v>47.83</v>
      </c>
      <c r="L64" t="n">
        <v>11</v>
      </c>
      <c r="M64" t="n">
        <v>11</v>
      </c>
      <c r="N64" t="n">
        <v>26.83</v>
      </c>
      <c r="O64" t="n">
        <v>19431.82</v>
      </c>
      <c r="P64" t="n">
        <v>177.9</v>
      </c>
      <c r="Q64" t="n">
        <v>446.27</v>
      </c>
      <c r="R64" t="n">
        <v>42.08</v>
      </c>
      <c r="S64" t="n">
        <v>28.73</v>
      </c>
      <c r="T64" t="n">
        <v>5981.02</v>
      </c>
      <c r="U64" t="n">
        <v>0.68</v>
      </c>
      <c r="V64" t="n">
        <v>0.92</v>
      </c>
      <c r="W64" t="n">
        <v>0.1</v>
      </c>
      <c r="X64" t="n">
        <v>0.35</v>
      </c>
      <c r="Y64" t="n">
        <v>0.5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4.939</v>
      </c>
      <c r="E65" t="n">
        <v>20.25</v>
      </c>
      <c r="F65" t="n">
        <v>17.67</v>
      </c>
      <c r="G65" t="n">
        <v>88.36</v>
      </c>
      <c r="H65" t="n">
        <v>1.35</v>
      </c>
      <c r="I65" t="n">
        <v>12</v>
      </c>
      <c r="J65" t="n">
        <v>157.07</v>
      </c>
      <c r="K65" t="n">
        <v>47.83</v>
      </c>
      <c r="L65" t="n">
        <v>12</v>
      </c>
      <c r="M65" t="n">
        <v>10</v>
      </c>
      <c r="N65" t="n">
        <v>27.24</v>
      </c>
      <c r="O65" t="n">
        <v>19605.66</v>
      </c>
      <c r="P65" t="n">
        <v>176.31</v>
      </c>
      <c r="Q65" t="n">
        <v>446.27</v>
      </c>
      <c r="R65" t="n">
        <v>40.88</v>
      </c>
      <c r="S65" t="n">
        <v>28.73</v>
      </c>
      <c r="T65" t="n">
        <v>5385.81</v>
      </c>
      <c r="U65" t="n">
        <v>0.7</v>
      </c>
      <c r="V65" t="n">
        <v>0.92</v>
      </c>
      <c r="W65" t="n">
        <v>0.1</v>
      </c>
      <c r="X65" t="n">
        <v>0.31</v>
      </c>
      <c r="Y65" t="n">
        <v>0.5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4.9554</v>
      </c>
      <c r="E66" t="n">
        <v>20.18</v>
      </c>
      <c r="F66" t="n">
        <v>17.63</v>
      </c>
      <c r="G66" t="n">
        <v>96.18000000000001</v>
      </c>
      <c r="H66" t="n">
        <v>1.45</v>
      </c>
      <c r="I66" t="n">
        <v>11</v>
      </c>
      <c r="J66" t="n">
        <v>158.48</v>
      </c>
      <c r="K66" t="n">
        <v>47.83</v>
      </c>
      <c r="L66" t="n">
        <v>13</v>
      </c>
      <c r="M66" t="n">
        <v>9</v>
      </c>
      <c r="N66" t="n">
        <v>27.65</v>
      </c>
      <c r="O66" t="n">
        <v>19780.06</v>
      </c>
      <c r="P66" t="n">
        <v>171.85</v>
      </c>
      <c r="Q66" t="n">
        <v>446.27</v>
      </c>
      <c r="R66" t="n">
        <v>39.56</v>
      </c>
      <c r="S66" t="n">
        <v>28.73</v>
      </c>
      <c r="T66" t="n">
        <v>4727.56</v>
      </c>
      <c r="U66" t="n">
        <v>0.73</v>
      </c>
      <c r="V66" t="n">
        <v>0.92</v>
      </c>
      <c r="W66" t="n">
        <v>0.1</v>
      </c>
      <c r="X66" t="n">
        <v>0.28</v>
      </c>
      <c r="Y66" t="n">
        <v>0.5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4.9727</v>
      </c>
      <c r="E67" t="n">
        <v>20.11</v>
      </c>
      <c r="F67" t="n">
        <v>17.59</v>
      </c>
      <c r="G67" t="n">
        <v>105.56</v>
      </c>
      <c r="H67" t="n">
        <v>1.55</v>
      </c>
      <c r="I67" t="n">
        <v>10</v>
      </c>
      <c r="J67" t="n">
        <v>159.9</v>
      </c>
      <c r="K67" t="n">
        <v>47.83</v>
      </c>
      <c r="L67" t="n">
        <v>14</v>
      </c>
      <c r="M67" t="n">
        <v>8</v>
      </c>
      <c r="N67" t="n">
        <v>28.07</v>
      </c>
      <c r="O67" t="n">
        <v>19955.16</v>
      </c>
      <c r="P67" t="n">
        <v>169.91</v>
      </c>
      <c r="Q67" t="n">
        <v>446.27</v>
      </c>
      <c r="R67" t="n">
        <v>38.14</v>
      </c>
      <c r="S67" t="n">
        <v>28.73</v>
      </c>
      <c r="T67" t="n">
        <v>4023.03</v>
      </c>
      <c r="U67" t="n">
        <v>0.75</v>
      </c>
      <c r="V67" t="n">
        <v>0.92</v>
      </c>
      <c r="W67" t="n">
        <v>0.1</v>
      </c>
      <c r="X67" t="n">
        <v>0.24</v>
      </c>
      <c r="Y67" t="n">
        <v>0.5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4.9835</v>
      </c>
      <c r="E68" t="n">
        <v>20.07</v>
      </c>
      <c r="F68" t="n">
        <v>17.58</v>
      </c>
      <c r="G68" t="n">
        <v>117.19</v>
      </c>
      <c r="H68" t="n">
        <v>1.65</v>
      </c>
      <c r="I68" t="n">
        <v>9</v>
      </c>
      <c r="J68" t="n">
        <v>161.32</v>
      </c>
      <c r="K68" t="n">
        <v>47.83</v>
      </c>
      <c r="L68" t="n">
        <v>15</v>
      </c>
      <c r="M68" t="n">
        <v>7</v>
      </c>
      <c r="N68" t="n">
        <v>28.5</v>
      </c>
      <c r="O68" t="n">
        <v>20130.71</v>
      </c>
      <c r="P68" t="n">
        <v>165.61</v>
      </c>
      <c r="Q68" t="n">
        <v>446.27</v>
      </c>
      <c r="R68" t="n">
        <v>37.85</v>
      </c>
      <c r="S68" t="n">
        <v>28.73</v>
      </c>
      <c r="T68" t="n">
        <v>3883.98</v>
      </c>
      <c r="U68" t="n">
        <v>0.76</v>
      </c>
      <c r="V68" t="n">
        <v>0.92</v>
      </c>
      <c r="W68" t="n">
        <v>0.09</v>
      </c>
      <c r="X68" t="n">
        <v>0.22</v>
      </c>
      <c r="Y68" t="n">
        <v>0.5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4.9793</v>
      </c>
      <c r="E69" t="n">
        <v>20.08</v>
      </c>
      <c r="F69" t="n">
        <v>17.59</v>
      </c>
      <c r="G69" t="n">
        <v>117.3</v>
      </c>
      <c r="H69" t="n">
        <v>1.74</v>
      </c>
      <c r="I69" t="n">
        <v>9</v>
      </c>
      <c r="J69" t="n">
        <v>162.75</v>
      </c>
      <c r="K69" t="n">
        <v>47.83</v>
      </c>
      <c r="L69" t="n">
        <v>16</v>
      </c>
      <c r="M69" t="n">
        <v>7</v>
      </c>
      <c r="N69" t="n">
        <v>28.92</v>
      </c>
      <c r="O69" t="n">
        <v>20306.85</v>
      </c>
      <c r="P69" t="n">
        <v>163.97</v>
      </c>
      <c r="Q69" t="n">
        <v>446.27</v>
      </c>
      <c r="R69" t="n">
        <v>38.45</v>
      </c>
      <c r="S69" t="n">
        <v>28.73</v>
      </c>
      <c r="T69" t="n">
        <v>4185.45</v>
      </c>
      <c r="U69" t="n">
        <v>0.75</v>
      </c>
      <c r="V69" t="n">
        <v>0.92</v>
      </c>
      <c r="W69" t="n">
        <v>0.09</v>
      </c>
      <c r="X69" t="n">
        <v>0.24</v>
      </c>
      <c r="Y69" t="n">
        <v>0.5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4.9943</v>
      </c>
      <c r="E70" t="n">
        <v>20.02</v>
      </c>
      <c r="F70" t="n">
        <v>17.56</v>
      </c>
      <c r="G70" t="n">
        <v>131.72</v>
      </c>
      <c r="H70" t="n">
        <v>1.83</v>
      </c>
      <c r="I70" t="n">
        <v>8</v>
      </c>
      <c r="J70" t="n">
        <v>164.19</v>
      </c>
      <c r="K70" t="n">
        <v>47.83</v>
      </c>
      <c r="L70" t="n">
        <v>17</v>
      </c>
      <c r="M70" t="n">
        <v>4</v>
      </c>
      <c r="N70" t="n">
        <v>29.36</v>
      </c>
      <c r="O70" t="n">
        <v>20483.57</v>
      </c>
      <c r="P70" t="n">
        <v>161.08</v>
      </c>
      <c r="Q70" t="n">
        <v>446.27</v>
      </c>
      <c r="R70" t="n">
        <v>37.21</v>
      </c>
      <c r="S70" t="n">
        <v>28.73</v>
      </c>
      <c r="T70" t="n">
        <v>3571.44</v>
      </c>
      <c r="U70" t="n">
        <v>0.77</v>
      </c>
      <c r="V70" t="n">
        <v>0.93</v>
      </c>
      <c r="W70" t="n">
        <v>0.1</v>
      </c>
      <c r="X70" t="n">
        <v>0.21</v>
      </c>
      <c r="Y70" t="n">
        <v>0.5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4.9932</v>
      </c>
      <c r="E71" t="n">
        <v>20.03</v>
      </c>
      <c r="F71" t="n">
        <v>17.57</v>
      </c>
      <c r="G71" t="n">
        <v>131.76</v>
      </c>
      <c r="H71" t="n">
        <v>1.93</v>
      </c>
      <c r="I71" t="n">
        <v>8</v>
      </c>
      <c r="J71" t="n">
        <v>165.62</v>
      </c>
      <c r="K71" t="n">
        <v>47.83</v>
      </c>
      <c r="L71" t="n">
        <v>18</v>
      </c>
      <c r="M71" t="n">
        <v>2</v>
      </c>
      <c r="N71" t="n">
        <v>29.8</v>
      </c>
      <c r="O71" t="n">
        <v>20660.89</v>
      </c>
      <c r="P71" t="n">
        <v>160.76</v>
      </c>
      <c r="Q71" t="n">
        <v>446.27</v>
      </c>
      <c r="R71" t="n">
        <v>37.29</v>
      </c>
      <c r="S71" t="n">
        <v>28.73</v>
      </c>
      <c r="T71" t="n">
        <v>3611.64</v>
      </c>
      <c r="U71" t="n">
        <v>0.77</v>
      </c>
      <c r="V71" t="n">
        <v>0.93</v>
      </c>
      <c r="W71" t="n">
        <v>0.1</v>
      </c>
      <c r="X71" t="n">
        <v>0.21</v>
      </c>
      <c r="Y71" t="n">
        <v>0.5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4.9928</v>
      </c>
      <c r="E72" t="n">
        <v>20.03</v>
      </c>
      <c r="F72" t="n">
        <v>17.57</v>
      </c>
      <c r="G72" t="n">
        <v>131.77</v>
      </c>
      <c r="H72" t="n">
        <v>2.02</v>
      </c>
      <c r="I72" t="n">
        <v>8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161.23</v>
      </c>
      <c r="Q72" t="n">
        <v>446.27</v>
      </c>
      <c r="R72" t="n">
        <v>37.18</v>
      </c>
      <c r="S72" t="n">
        <v>28.73</v>
      </c>
      <c r="T72" t="n">
        <v>3552.56</v>
      </c>
      <c r="U72" t="n">
        <v>0.77</v>
      </c>
      <c r="V72" t="n">
        <v>0.93</v>
      </c>
      <c r="W72" t="n">
        <v>0.1</v>
      </c>
      <c r="X72" t="n">
        <v>0.21</v>
      </c>
      <c r="Y72" t="n">
        <v>0.5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2.8807</v>
      </c>
      <c r="E73" t="n">
        <v>34.71</v>
      </c>
      <c r="F73" t="n">
        <v>24.15</v>
      </c>
      <c r="G73" t="n">
        <v>6.33</v>
      </c>
      <c r="H73" t="n">
        <v>0.1</v>
      </c>
      <c r="I73" t="n">
        <v>229</v>
      </c>
      <c r="J73" t="n">
        <v>176.73</v>
      </c>
      <c r="K73" t="n">
        <v>52.44</v>
      </c>
      <c r="L73" t="n">
        <v>1</v>
      </c>
      <c r="M73" t="n">
        <v>227</v>
      </c>
      <c r="N73" t="n">
        <v>33.29</v>
      </c>
      <c r="O73" t="n">
        <v>22031.19</v>
      </c>
      <c r="P73" t="n">
        <v>315.11</v>
      </c>
      <c r="Q73" t="n">
        <v>446.36</v>
      </c>
      <c r="R73" t="n">
        <v>252.87</v>
      </c>
      <c r="S73" t="n">
        <v>28.73</v>
      </c>
      <c r="T73" t="n">
        <v>110294.25</v>
      </c>
      <c r="U73" t="n">
        <v>0.11</v>
      </c>
      <c r="V73" t="n">
        <v>0.67</v>
      </c>
      <c r="W73" t="n">
        <v>0.45</v>
      </c>
      <c r="X73" t="n">
        <v>6.79</v>
      </c>
      <c r="Y73" t="n">
        <v>0.5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3.8641</v>
      </c>
      <c r="E74" t="n">
        <v>25.88</v>
      </c>
      <c r="F74" t="n">
        <v>20.08</v>
      </c>
      <c r="G74" t="n">
        <v>12.68</v>
      </c>
      <c r="H74" t="n">
        <v>0.2</v>
      </c>
      <c r="I74" t="n">
        <v>95</v>
      </c>
      <c r="J74" t="n">
        <v>178.21</v>
      </c>
      <c r="K74" t="n">
        <v>52.44</v>
      </c>
      <c r="L74" t="n">
        <v>2</v>
      </c>
      <c r="M74" t="n">
        <v>93</v>
      </c>
      <c r="N74" t="n">
        <v>33.77</v>
      </c>
      <c r="O74" t="n">
        <v>22213.89</v>
      </c>
      <c r="P74" t="n">
        <v>260.02</v>
      </c>
      <c r="Q74" t="n">
        <v>446.28</v>
      </c>
      <c r="R74" t="n">
        <v>119.53</v>
      </c>
      <c r="S74" t="n">
        <v>28.73</v>
      </c>
      <c r="T74" t="n">
        <v>44295.71</v>
      </c>
      <c r="U74" t="n">
        <v>0.24</v>
      </c>
      <c r="V74" t="n">
        <v>0.8100000000000001</v>
      </c>
      <c r="W74" t="n">
        <v>0.23</v>
      </c>
      <c r="X74" t="n">
        <v>2.72</v>
      </c>
      <c r="Y74" t="n">
        <v>0.5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4.235</v>
      </c>
      <c r="E75" t="n">
        <v>23.61</v>
      </c>
      <c r="F75" t="n">
        <v>19.06</v>
      </c>
      <c r="G75" t="n">
        <v>19.06</v>
      </c>
      <c r="H75" t="n">
        <v>0.3</v>
      </c>
      <c r="I75" t="n">
        <v>60</v>
      </c>
      <c r="J75" t="n">
        <v>179.7</v>
      </c>
      <c r="K75" t="n">
        <v>52.44</v>
      </c>
      <c r="L75" t="n">
        <v>3</v>
      </c>
      <c r="M75" t="n">
        <v>58</v>
      </c>
      <c r="N75" t="n">
        <v>34.26</v>
      </c>
      <c r="O75" t="n">
        <v>22397.24</v>
      </c>
      <c r="P75" t="n">
        <v>245.13</v>
      </c>
      <c r="Q75" t="n">
        <v>446.27</v>
      </c>
      <c r="R75" t="n">
        <v>86.05</v>
      </c>
      <c r="S75" t="n">
        <v>28.73</v>
      </c>
      <c r="T75" t="n">
        <v>27729.15</v>
      </c>
      <c r="U75" t="n">
        <v>0.33</v>
      </c>
      <c r="V75" t="n">
        <v>0.85</v>
      </c>
      <c r="W75" t="n">
        <v>0.18</v>
      </c>
      <c r="X75" t="n">
        <v>1.7</v>
      </c>
      <c r="Y75" t="n">
        <v>0.5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4.4304</v>
      </c>
      <c r="E76" t="n">
        <v>22.57</v>
      </c>
      <c r="F76" t="n">
        <v>18.59</v>
      </c>
      <c r="G76" t="n">
        <v>25.35</v>
      </c>
      <c r="H76" t="n">
        <v>0.39</v>
      </c>
      <c r="I76" t="n">
        <v>44</v>
      </c>
      <c r="J76" t="n">
        <v>181.19</v>
      </c>
      <c r="K76" t="n">
        <v>52.44</v>
      </c>
      <c r="L76" t="n">
        <v>4</v>
      </c>
      <c r="M76" t="n">
        <v>42</v>
      </c>
      <c r="N76" t="n">
        <v>34.75</v>
      </c>
      <c r="O76" t="n">
        <v>22581.25</v>
      </c>
      <c r="P76" t="n">
        <v>237.32</v>
      </c>
      <c r="Q76" t="n">
        <v>446.29</v>
      </c>
      <c r="R76" t="n">
        <v>70.64</v>
      </c>
      <c r="S76" t="n">
        <v>28.73</v>
      </c>
      <c r="T76" t="n">
        <v>20103.04</v>
      </c>
      <c r="U76" t="n">
        <v>0.41</v>
      </c>
      <c r="V76" t="n">
        <v>0.87</v>
      </c>
      <c r="W76" t="n">
        <v>0.15</v>
      </c>
      <c r="X76" t="n">
        <v>1.23</v>
      </c>
      <c r="Y76" t="n">
        <v>0.5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4.5482</v>
      </c>
      <c r="E77" t="n">
        <v>21.99</v>
      </c>
      <c r="F77" t="n">
        <v>18.32</v>
      </c>
      <c r="G77" t="n">
        <v>31.41</v>
      </c>
      <c r="H77" t="n">
        <v>0.49</v>
      </c>
      <c r="I77" t="n">
        <v>35</v>
      </c>
      <c r="J77" t="n">
        <v>182.69</v>
      </c>
      <c r="K77" t="n">
        <v>52.44</v>
      </c>
      <c r="L77" t="n">
        <v>5</v>
      </c>
      <c r="M77" t="n">
        <v>33</v>
      </c>
      <c r="N77" t="n">
        <v>35.25</v>
      </c>
      <c r="O77" t="n">
        <v>22766.06</v>
      </c>
      <c r="P77" t="n">
        <v>232.41</v>
      </c>
      <c r="Q77" t="n">
        <v>446.27</v>
      </c>
      <c r="R77" t="n">
        <v>61.94</v>
      </c>
      <c r="S77" t="n">
        <v>28.73</v>
      </c>
      <c r="T77" t="n">
        <v>15801.31</v>
      </c>
      <c r="U77" t="n">
        <v>0.46</v>
      </c>
      <c r="V77" t="n">
        <v>0.89</v>
      </c>
      <c r="W77" t="n">
        <v>0.14</v>
      </c>
      <c r="X77" t="n">
        <v>0.96</v>
      </c>
      <c r="Y77" t="n">
        <v>0.5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4.6351</v>
      </c>
      <c r="E78" t="n">
        <v>21.57</v>
      </c>
      <c r="F78" t="n">
        <v>18.12</v>
      </c>
      <c r="G78" t="n">
        <v>37.5</v>
      </c>
      <c r="H78" t="n">
        <v>0.58</v>
      </c>
      <c r="I78" t="n">
        <v>29</v>
      </c>
      <c r="J78" t="n">
        <v>184.19</v>
      </c>
      <c r="K78" t="n">
        <v>52.44</v>
      </c>
      <c r="L78" t="n">
        <v>6</v>
      </c>
      <c r="M78" t="n">
        <v>27</v>
      </c>
      <c r="N78" t="n">
        <v>35.75</v>
      </c>
      <c r="O78" t="n">
        <v>22951.43</v>
      </c>
      <c r="P78" t="n">
        <v>228.44</v>
      </c>
      <c r="Q78" t="n">
        <v>446.27</v>
      </c>
      <c r="R78" t="n">
        <v>55.48</v>
      </c>
      <c r="S78" t="n">
        <v>28.73</v>
      </c>
      <c r="T78" t="n">
        <v>12597.65</v>
      </c>
      <c r="U78" t="n">
        <v>0.52</v>
      </c>
      <c r="V78" t="n">
        <v>0.9</v>
      </c>
      <c r="W78" t="n">
        <v>0.13</v>
      </c>
      <c r="X78" t="n">
        <v>0.77</v>
      </c>
      <c r="Y78" t="n">
        <v>0.5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4.6761</v>
      </c>
      <c r="E79" t="n">
        <v>21.39</v>
      </c>
      <c r="F79" t="n">
        <v>18.08</v>
      </c>
      <c r="G79" t="n">
        <v>43.38</v>
      </c>
      <c r="H79" t="n">
        <v>0.67</v>
      </c>
      <c r="I79" t="n">
        <v>25</v>
      </c>
      <c r="J79" t="n">
        <v>185.7</v>
      </c>
      <c r="K79" t="n">
        <v>52.44</v>
      </c>
      <c r="L79" t="n">
        <v>7</v>
      </c>
      <c r="M79" t="n">
        <v>23</v>
      </c>
      <c r="N79" t="n">
        <v>36.26</v>
      </c>
      <c r="O79" t="n">
        <v>23137.49</v>
      </c>
      <c r="P79" t="n">
        <v>225.96</v>
      </c>
      <c r="Q79" t="n">
        <v>446.28</v>
      </c>
      <c r="R79" t="n">
        <v>54.14</v>
      </c>
      <c r="S79" t="n">
        <v>28.73</v>
      </c>
      <c r="T79" t="n">
        <v>11948.71</v>
      </c>
      <c r="U79" t="n">
        <v>0.53</v>
      </c>
      <c r="V79" t="n">
        <v>0.9</v>
      </c>
      <c r="W79" t="n">
        <v>0.12</v>
      </c>
      <c r="X79" t="n">
        <v>0.72</v>
      </c>
      <c r="Y79" t="n">
        <v>0.5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4.74</v>
      </c>
      <c r="E80" t="n">
        <v>21.1</v>
      </c>
      <c r="F80" t="n">
        <v>17.93</v>
      </c>
      <c r="G80" t="n">
        <v>51.23</v>
      </c>
      <c r="H80" t="n">
        <v>0.76</v>
      </c>
      <c r="I80" t="n">
        <v>21</v>
      </c>
      <c r="J80" t="n">
        <v>187.22</v>
      </c>
      <c r="K80" t="n">
        <v>52.44</v>
      </c>
      <c r="L80" t="n">
        <v>8</v>
      </c>
      <c r="M80" t="n">
        <v>19</v>
      </c>
      <c r="N80" t="n">
        <v>36.78</v>
      </c>
      <c r="O80" t="n">
        <v>23324.24</v>
      </c>
      <c r="P80" t="n">
        <v>222.76</v>
      </c>
      <c r="Q80" t="n">
        <v>446.28</v>
      </c>
      <c r="R80" t="n">
        <v>49.22</v>
      </c>
      <c r="S80" t="n">
        <v>28.73</v>
      </c>
      <c r="T80" t="n">
        <v>9512.26</v>
      </c>
      <c r="U80" t="n">
        <v>0.58</v>
      </c>
      <c r="V80" t="n">
        <v>0.91</v>
      </c>
      <c r="W80" t="n">
        <v>0.11</v>
      </c>
      <c r="X80" t="n">
        <v>0.57</v>
      </c>
      <c r="Y80" t="n">
        <v>0.5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4.7693</v>
      </c>
      <c r="E81" t="n">
        <v>20.97</v>
      </c>
      <c r="F81" t="n">
        <v>17.87</v>
      </c>
      <c r="G81" t="n">
        <v>56.44</v>
      </c>
      <c r="H81" t="n">
        <v>0.85</v>
      </c>
      <c r="I81" t="n">
        <v>19</v>
      </c>
      <c r="J81" t="n">
        <v>188.74</v>
      </c>
      <c r="K81" t="n">
        <v>52.44</v>
      </c>
      <c r="L81" t="n">
        <v>9</v>
      </c>
      <c r="M81" t="n">
        <v>17</v>
      </c>
      <c r="N81" t="n">
        <v>37.3</v>
      </c>
      <c r="O81" t="n">
        <v>23511.69</v>
      </c>
      <c r="P81" t="n">
        <v>221.17</v>
      </c>
      <c r="Q81" t="n">
        <v>446.27</v>
      </c>
      <c r="R81" t="n">
        <v>47.4</v>
      </c>
      <c r="S81" t="n">
        <v>28.73</v>
      </c>
      <c r="T81" t="n">
        <v>8607.530000000001</v>
      </c>
      <c r="U81" t="n">
        <v>0.61</v>
      </c>
      <c r="V81" t="n">
        <v>0.91</v>
      </c>
      <c r="W81" t="n">
        <v>0.11</v>
      </c>
      <c r="X81" t="n">
        <v>0.51</v>
      </c>
      <c r="Y81" t="n">
        <v>0.5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4.7985</v>
      </c>
      <c r="E82" t="n">
        <v>20.84</v>
      </c>
      <c r="F82" t="n">
        <v>17.81</v>
      </c>
      <c r="G82" t="n">
        <v>62.88</v>
      </c>
      <c r="H82" t="n">
        <v>0.93</v>
      </c>
      <c r="I82" t="n">
        <v>17</v>
      </c>
      <c r="J82" t="n">
        <v>190.26</v>
      </c>
      <c r="K82" t="n">
        <v>52.44</v>
      </c>
      <c r="L82" t="n">
        <v>10</v>
      </c>
      <c r="M82" t="n">
        <v>15</v>
      </c>
      <c r="N82" t="n">
        <v>37.82</v>
      </c>
      <c r="O82" t="n">
        <v>23699.85</v>
      </c>
      <c r="P82" t="n">
        <v>218.59</v>
      </c>
      <c r="Q82" t="n">
        <v>446.27</v>
      </c>
      <c r="R82" t="n">
        <v>45.53</v>
      </c>
      <c r="S82" t="n">
        <v>28.73</v>
      </c>
      <c r="T82" t="n">
        <v>7686.57</v>
      </c>
      <c r="U82" t="n">
        <v>0.63</v>
      </c>
      <c r="V82" t="n">
        <v>0.91</v>
      </c>
      <c r="W82" t="n">
        <v>0.11</v>
      </c>
      <c r="X82" t="n">
        <v>0.46</v>
      </c>
      <c r="Y82" t="n">
        <v>0.5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4.8129</v>
      </c>
      <c r="E83" t="n">
        <v>20.78</v>
      </c>
      <c r="F83" t="n">
        <v>17.79</v>
      </c>
      <c r="G83" t="n">
        <v>66.70999999999999</v>
      </c>
      <c r="H83" t="n">
        <v>1.02</v>
      </c>
      <c r="I83" t="n">
        <v>16</v>
      </c>
      <c r="J83" t="n">
        <v>191.79</v>
      </c>
      <c r="K83" t="n">
        <v>52.44</v>
      </c>
      <c r="L83" t="n">
        <v>11</v>
      </c>
      <c r="M83" t="n">
        <v>14</v>
      </c>
      <c r="N83" t="n">
        <v>38.35</v>
      </c>
      <c r="O83" t="n">
        <v>23888.73</v>
      </c>
      <c r="P83" t="n">
        <v>216.23</v>
      </c>
      <c r="Q83" t="n">
        <v>446.27</v>
      </c>
      <c r="R83" t="n">
        <v>44.56</v>
      </c>
      <c r="S83" t="n">
        <v>28.73</v>
      </c>
      <c r="T83" t="n">
        <v>7206.05</v>
      </c>
      <c r="U83" t="n">
        <v>0.64</v>
      </c>
      <c r="V83" t="n">
        <v>0.91</v>
      </c>
      <c r="W83" t="n">
        <v>0.11</v>
      </c>
      <c r="X83" t="n">
        <v>0.43</v>
      </c>
      <c r="Y83" t="n">
        <v>0.5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4.8607</v>
      </c>
      <c r="E84" t="n">
        <v>20.57</v>
      </c>
      <c r="F84" t="n">
        <v>17.66</v>
      </c>
      <c r="G84" t="n">
        <v>75.66</v>
      </c>
      <c r="H84" t="n">
        <v>1.1</v>
      </c>
      <c r="I84" t="n">
        <v>14</v>
      </c>
      <c r="J84" t="n">
        <v>193.33</v>
      </c>
      <c r="K84" t="n">
        <v>52.44</v>
      </c>
      <c r="L84" t="n">
        <v>12</v>
      </c>
      <c r="M84" t="n">
        <v>12</v>
      </c>
      <c r="N84" t="n">
        <v>38.89</v>
      </c>
      <c r="O84" t="n">
        <v>24078.33</v>
      </c>
      <c r="P84" t="n">
        <v>213.93</v>
      </c>
      <c r="Q84" t="n">
        <v>446.28</v>
      </c>
      <c r="R84" t="n">
        <v>39.8</v>
      </c>
      <c r="S84" t="n">
        <v>28.73</v>
      </c>
      <c r="T84" t="n">
        <v>4832.72</v>
      </c>
      <c r="U84" t="n">
        <v>0.72</v>
      </c>
      <c r="V84" t="n">
        <v>0.92</v>
      </c>
      <c r="W84" t="n">
        <v>0.11</v>
      </c>
      <c r="X84" t="n">
        <v>0.3</v>
      </c>
      <c r="Y84" t="n">
        <v>0.5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4.8552</v>
      </c>
      <c r="E85" t="n">
        <v>20.6</v>
      </c>
      <c r="F85" t="n">
        <v>17.71</v>
      </c>
      <c r="G85" t="n">
        <v>81.76000000000001</v>
      </c>
      <c r="H85" t="n">
        <v>1.18</v>
      </c>
      <c r="I85" t="n">
        <v>13</v>
      </c>
      <c r="J85" t="n">
        <v>194.88</v>
      </c>
      <c r="K85" t="n">
        <v>52.44</v>
      </c>
      <c r="L85" t="n">
        <v>13</v>
      </c>
      <c r="M85" t="n">
        <v>11</v>
      </c>
      <c r="N85" t="n">
        <v>39.43</v>
      </c>
      <c r="O85" t="n">
        <v>24268.67</v>
      </c>
      <c r="P85" t="n">
        <v>212.47</v>
      </c>
      <c r="Q85" t="n">
        <v>446.27</v>
      </c>
      <c r="R85" t="n">
        <v>42.28</v>
      </c>
      <c r="S85" t="n">
        <v>28.73</v>
      </c>
      <c r="T85" t="n">
        <v>6078.08</v>
      </c>
      <c r="U85" t="n">
        <v>0.68</v>
      </c>
      <c r="V85" t="n">
        <v>0.92</v>
      </c>
      <c r="W85" t="n">
        <v>0.1</v>
      </c>
      <c r="X85" t="n">
        <v>0.36</v>
      </c>
      <c r="Y85" t="n">
        <v>0.5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4.875</v>
      </c>
      <c r="E86" t="n">
        <v>20.51</v>
      </c>
      <c r="F86" t="n">
        <v>17.67</v>
      </c>
      <c r="G86" t="n">
        <v>88.33</v>
      </c>
      <c r="H86" t="n">
        <v>1.27</v>
      </c>
      <c r="I86" t="n">
        <v>12</v>
      </c>
      <c r="J86" t="n">
        <v>196.42</v>
      </c>
      <c r="K86" t="n">
        <v>52.44</v>
      </c>
      <c r="L86" t="n">
        <v>14</v>
      </c>
      <c r="M86" t="n">
        <v>10</v>
      </c>
      <c r="N86" t="n">
        <v>39.98</v>
      </c>
      <c r="O86" t="n">
        <v>24459.75</v>
      </c>
      <c r="P86" t="n">
        <v>210.39</v>
      </c>
      <c r="Q86" t="n">
        <v>446.27</v>
      </c>
      <c r="R86" t="n">
        <v>40.71</v>
      </c>
      <c r="S86" t="n">
        <v>28.73</v>
      </c>
      <c r="T86" t="n">
        <v>5299.58</v>
      </c>
      <c r="U86" t="n">
        <v>0.71</v>
      </c>
      <c r="V86" t="n">
        <v>0.92</v>
      </c>
      <c r="W86" t="n">
        <v>0.1</v>
      </c>
      <c r="X86" t="n">
        <v>0.31</v>
      </c>
      <c r="Y86" t="n">
        <v>0.5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4.8905</v>
      </c>
      <c r="E87" t="n">
        <v>20.45</v>
      </c>
      <c r="F87" t="n">
        <v>17.64</v>
      </c>
      <c r="G87" t="n">
        <v>96.2</v>
      </c>
      <c r="H87" t="n">
        <v>1.35</v>
      </c>
      <c r="I87" t="n">
        <v>11</v>
      </c>
      <c r="J87" t="n">
        <v>197.98</v>
      </c>
      <c r="K87" t="n">
        <v>52.44</v>
      </c>
      <c r="L87" t="n">
        <v>15</v>
      </c>
      <c r="M87" t="n">
        <v>9</v>
      </c>
      <c r="N87" t="n">
        <v>40.54</v>
      </c>
      <c r="O87" t="n">
        <v>24651.58</v>
      </c>
      <c r="P87" t="n">
        <v>208.39</v>
      </c>
      <c r="Q87" t="n">
        <v>446.27</v>
      </c>
      <c r="R87" t="n">
        <v>39.67</v>
      </c>
      <c r="S87" t="n">
        <v>28.73</v>
      </c>
      <c r="T87" t="n">
        <v>4785.22</v>
      </c>
      <c r="U87" t="n">
        <v>0.72</v>
      </c>
      <c r="V87" t="n">
        <v>0.92</v>
      </c>
      <c r="W87" t="n">
        <v>0.1</v>
      </c>
      <c r="X87" t="n">
        <v>0.28</v>
      </c>
      <c r="Y87" t="n">
        <v>0.5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4.8873</v>
      </c>
      <c r="E88" t="n">
        <v>20.46</v>
      </c>
      <c r="F88" t="n">
        <v>17.65</v>
      </c>
      <c r="G88" t="n">
        <v>96.27</v>
      </c>
      <c r="H88" t="n">
        <v>1.42</v>
      </c>
      <c r="I88" t="n">
        <v>11</v>
      </c>
      <c r="J88" t="n">
        <v>199.54</v>
      </c>
      <c r="K88" t="n">
        <v>52.44</v>
      </c>
      <c r="L88" t="n">
        <v>16</v>
      </c>
      <c r="M88" t="n">
        <v>9</v>
      </c>
      <c r="N88" t="n">
        <v>41.1</v>
      </c>
      <c r="O88" t="n">
        <v>24844.17</v>
      </c>
      <c r="P88" t="n">
        <v>206.71</v>
      </c>
      <c r="Q88" t="n">
        <v>446.3</v>
      </c>
      <c r="R88" t="n">
        <v>40.14</v>
      </c>
      <c r="S88" t="n">
        <v>28.73</v>
      </c>
      <c r="T88" t="n">
        <v>5018.99</v>
      </c>
      <c r="U88" t="n">
        <v>0.72</v>
      </c>
      <c r="V88" t="n">
        <v>0.92</v>
      </c>
      <c r="W88" t="n">
        <v>0.1</v>
      </c>
      <c r="X88" t="n">
        <v>0.29</v>
      </c>
      <c r="Y88" t="n">
        <v>0.5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4.9083</v>
      </c>
      <c r="E89" t="n">
        <v>20.37</v>
      </c>
      <c r="F89" t="n">
        <v>17.6</v>
      </c>
      <c r="G89" t="n">
        <v>105.59</v>
      </c>
      <c r="H89" t="n">
        <v>1.5</v>
      </c>
      <c r="I89" t="n">
        <v>10</v>
      </c>
      <c r="J89" t="n">
        <v>201.11</v>
      </c>
      <c r="K89" t="n">
        <v>52.44</v>
      </c>
      <c r="L89" t="n">
        <v>17</v>
      </c>
      <c r="M89" t="n">
        <v>8</v>
      </c>
      <c r="N89" t="n">
        <v>41.67</v>
      </c>
      <c r="O89" t="n">
        <v>25037.53</v>
      </c>
      <c r="P89" t="n">
        <v>205.18</v>
      </c>
      <c r="Q89" t="n">
        <v>446.27</v>
      </c>
      <c r="R89" t="n">
        <v>38.25</v>
      </c>
      <c r="S89" t="n">
        <v>28.73</v>
      </c>
      <c r="T89" t="n">
        <v>4077.64</v>
      </c>
      <c r="U89" t="n">
        <v>0.75</v>
      </c>
      <c r="V89" t="n">
        <v>0.92</v>
      </c>
      <c r="W89" t="n">
        <v>0.1</v>
      </c>
      <c r="X89" t="n">
        <v>0.24</v>
      </c>
      <c r="Y89" t="n">
        <v>0.5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4.8999</v>
      </c>
      <c r="E90" t="n">
        <v>20.41</v>
      </c>
      <c r="F90" t="n">
        <v>17.63</v>
      </c>
      <c r="G90" t="n">
        <v>105.8</v>
      </c>
      <c r="H90" t="n">
        <v>1.58</v>
      </c>
      <c r="I90" t="n">
        <v>10</v>
      </c>
      <c r="J90" t="n">
        <v>202.68</v>
      </c>
      <c r="K90" t="n">
        <v>52.44</v>
      </c>
      <c r="L90" t="n">
        <v>18</v>
      </c>
      <c r="M90" t="n">
        <v>8</v>
      </c>
      <c r="N90" t="n">
        <v>42.24</v>
      </c>
      <c r="O90" t="n">
        <v>25231.66</v>
      </c>
      <c r="P90" t="n">
        <v>202.28</v>
      </c>
      <c r="Q90" t="n">
        <v>446.27</v>
      </c>
      <c r="R90" t="n">
        <v>39.64</v>
      </c>
      <c r="S90" t="n">
        <v>28.73</v>
      </c>
      <c r="T90" t="n">
        <v>4776.83</v>
      </c>
      <c r="U90" t="n">
        <v>0.72</v>
      </c>
      <c r="V90" t="n">
        <v>0.92</v>
      </c>
      <c r="W90" t="n">
        <v>0.1</v>
      </c>
      <c r="X90" t="n">
        <v>0.28</v>
      </c>
      <c r="Y90" t="n">
        <v>0.5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4.9216</v>
      </c>
      <c r="E91" t="n">
        <v>20.32</v>
      </c>
      <c r="F91" t="n">
        <v>17.58</v>
      </c>
      <c r="G91" t="n">
        <v>117.19</v>
      </c>
      <c r="H91" t="n">
        <v>1.65</v>
      </c>
      <c r="I91" t="n">
        <v>9</v>
      </c>
      <c r="J91" t="n">
        <v>204.26</v>
      </c>
      <c r="K91" t="n">
        <v>52.44</v>
      </c>
      <c r="L91" t="n">
        <v>19</v>
      </c>
      <c r="M91" t="n">
        <v>7</v>
      </c>
      <c r="N91" t="n">
        <v>42.82</v>
      </c>
      <c r="O91" t="n">
        <v>25426.72</v>
      </c>
      <c r="P91" t="n">
        <v>201.01</v>
      </c>
      <c r="Q91" t="n">
        <v>446.27</v>
      </c>
      <c r="R91" t="n">
        <v>37.85</v>
      </c>
      <c r="S91" t="n">
        <v>28.73</v>
      </c>
      <c r="T91" t="n">
        <v>3883.2</v>
      </c>
      <c r="U91" t="n">
        <v>0.76</v>
      </c>
      <c r="V91" t="n">
        <v>0.92</v>
      </c>
      <c r="W91" t="n">
        <v>0.09</v>
      </c>
      <c r="X91" t="n">
        <v>0.22</v>
      </c>
      <c r="Y91" t="n">
        <v>0.5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4.9181</v>
      </c>
      <c r="E92" t="n">
        <v>20.33</v>
      </c>
      <c r="F92" t="n">
        <v>17.59</v>
      </c>
      <c r="G92" t="n">
        <v>117.28</v>
      </c>
      <c r="H92" t="n">
        <v>1.73</v>
      </c>
      <c r="I92" t="n">
        <v>9</v>
      </c>
      <c r="J92" t="n">
        <v>205.85</v>
      </c>
      <c r="K92" t="n">
        <v>52.44</v>
      </c>
      <c r="L92" t="n">
        <v>20</v>
      </c>
      <c r="M92" t="n">
        <v>7</v>
      </c>
      <c r="N92" t="n">
        <v>43.41</v>
      </c>
      <c r="O92" t="n">
        <v>25622.45</v>
      </c>
      <c r="P92" t="n">
        <v>199.9</v>
      </c>
      <c r="Q92" t="n">
        <v>446.27</v>
      </c>
      <c r="R92" t="n">
        <v>38.25</v>
      </c>
      <c r="S92" t="n">
        <v>28.73</v>
      </c>
      <c r="T92" t="n">
        <v>4086.06</v>
      </c>
      <c r="U92" t="n">
        <v>0.75</v>
      </c>
      <c r="V92" t="n">
        <v>0.92</v>
      </c>
      <c r="W92" t="n">
        <v>0.1</v>
      </c>
      <c r="X92" t="n">
        <v>0.23</v>
      </c>
      <c r="Y92" t="n">
        <v>0.5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4.9349</v>
      </c>
      <c r="E93" t="n">
        <v>20.26</v>
      </c>
      <c r="F93" t="n">
        <v>17.56</v>
      </c>
      <c r="G93" t="n">
        <v>131.69</v>
      </c>
      <c r="H93" t="n">
        <v>1.8</v>
      </c>
      <c r="I93" t="n">
        <v>8</v>
      </c>
      <c r="J93" t="n">
        <v>207.45</v>
      </c>
      <c r="K93" t="n">
        <v>52.44</v>
      </c>
      <c r="L93" t="n">
        <v>21</v>
      </c>
      <c r="M93" t="n">
        <v>6</v>
      </c>
      <c r="N93" t="n">
        <v>44</v>
      </c>
      <c r="O93" t="n">
        <v>25818.99</v>
      </c>
      <c r="P93" t="n">
        <v>197.38</v>
      </c>
      <c r="Q93" t="n">
        <v>446.27</v>
      </c>
      <c r="R93" t="n">
        <v>37.14</v>
      </c>
      <c r="S93" t="n">
        <v>28.73</v>
      </c>
      <c r="T93" t="n">
        <v>3534.25</v>
      </c>
      <c r="U93" t="n">
        <v>0.77</v>
      </c>
      <c r="V93" t="n">
        <v>0.93</v>
      </c>
      <c r="W93" t="n">
        <v>0.1</v>
      </c>
      <c r="X93" t="n">
        <v>0.2</v>
      </c>
      <c r="Y93" t="n">
        <v>0.5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4.9476</v>
      </c>
      <c r="E94" t="n">
        <v>20.21</v>
      </c>
      <c r="F94" t="n">
        <v>17.51</v>
      </c>
      <c r="G94" t="n">
        <v>131.3</v>
      </c>
      <c r="H94" t="n">
        <v>1.87</v>
      </c>
      <c r="I94" t="n">
        <v>8</v>
      </c>
      <c r="J94" t="n">
        <v>209.05</v>
      </c>
      <c r="K94" t="n">
        <v>52.44</v>
      </c>
      <c r="L94" t="n">
        <v>22</v>
      </c>
      <c r="M94" t="n">
        <v>6</v>
      </c>
      <c r="N94" t="n">
        <v>44.6</v>
      </c>
      <c r="O94" t="n">
        <v>26016.35</v>
      </c>
      <c r="P94" t="n">
        <v>194.51</v>
      </c>
      <c r="Q94" t="n">
        <v>446.27</v>
      </c>
      <c r="R94" t="n">
        <v>35.38</v>
      </c>
      <c r="S94" t="n">
        <v>28.73</v>
      </c>
      <c r="T94" t="n">
        <v>2655.11</v>
      </c>
      <c r="U94" t="n">
        <v>0.8100000000000001</v>
      </c>
      <c r="V94" t="n">
        <v>0.93</v>
      </c>
      <c r="W94" t="n">
        <v>0.09</v>
      </c>
      <c r="X94" t="n">
        <v>0.15</v>
      </c>
      <c r="Y94" t="n">
        <v>0.5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4.9527</v>
      </c>
      <c r="E95" t="n">
        <v>20.19</v>
      </c>
      <c r="F95" t="n">
        <v>17.52</v>
      </c>
      <c r="G95" t="n">
        <v>150.19</v>
      </c>
      <c r="H95" t="n">
        <v>1.94</v>
      </c>
      <c r="I95" t="n">
        <v>7</v>
      </c>
      <c r="J95" t="n">
        <v>210.65</v>
      </c>
      <c r="K95" t="n">
        <v>52.44</v>
      </c>
      <c r="L95" t="n">
        <v>23</v>
      </c>
      <c r="M95" t="n">
        <v>5</v>
      </c>
      <c r="N95" t="n">
        <v>45.21</v>
      </c>
      <c r="O95" t="n">
        <v>26214.54</v>
      </c>
      <c r="P95" t="n">
        <v>192.3</v>
      </c>
      <c r="Q95" t="n">
        <v>446.27</v>
      </c>
      <c r="R95" t="n">
        <v>35.93</v>
      </c>
      <c r="S95" t="n">
        <v>28.73</v>
      </c>
      <c r="T95" t="n">
        <v>2932.8</v>
      </c>
      <c r="U95" t="n">
        <v>0.8</v>
      </c>
      <c r="V95" t="n">
        <v>0.93</v>
      </c>
      <c r="W95" t="n">
        <v>0.09</v>
      </c>
      <c r="X95" t="n">
        <v>0.16</v>
      </c>
      <c r="Y95" t="n">
        <v>0.5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4.9522</v>
      </c>
      <c r="E96" t="n">
        <v>20.19</v>
      </c>
      <c r="F96" t="n">
        <v>17.52</v>
      </c>
      <c r="G96" t="n">
        <v>150.2</v>
      </c>
      <c r="H96" t="n">
        <v>2.01</v>
      </c>
      <c r="I96" t="n">
        <v>7</v>
      </c>
      <c r="J96" t="n">
        <v>212.27</v>
      </c>
      <c r="K96" t="n">
        <v>52.44</v>
      </c>
      <c r="L96" t="n">
        <v>24</v>
      </c>
      <c r="M96" t="n">
        <v>5</v>
      </c>
      <c r="N96" t="n">
        <v>45.82</v>
      </c>
      <c r="O96" t="n">
        <v>26413.56</v>
      </c>
      <c r="P96" t="n">
        <v>191.97</v>
      </c>
      <c r="Q96" t="n">
        <v>446.28</v>
      </c>
      <c r="R96" t="n">
        <v>36.04</v>
      </c>
      <c r="S96" t="n">
        <v>28.73</v>
      </c>
      <c r="T96" t="n">
        <v>2989.5</v>
      </c>
      <c r="U96" t="n">
        <v>0.8</v>
      </c>
      <c r="V96" t="n">
        <v>0.93</v>
      </c>
      <c r="W96" t="n">
        <v>0.09</v>
      </c>
      <c r="X96" t="n">
        <v>0.17</v>
      </c>
      <c r="Y96" t="n">
        <v>0.5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4.949</v>
      </c>
      <c r="E97" t="n">
        <v>20.21</v>
      </c>
      <c r="F97" t="n">
        <v>17.54</v>
      </c>
      <c r="G97" t="n">
        <v>150.31</v>
      </c>
      <c r="H97" t="n">
        <v>2.08</v>
      </c>
      <c r="I97" t="n">
        <v>7</v>
      </c>
      <c r="J97" t="n">
        <v>213.89</v>
      </c>
      <c r="K97" t="n">
        <v>52.44</v>
      </c>
      <c r="L97" t="n">
        <v>25</v>
      </c>
      <c r="M97" t="n">
        <v>5</v>
      </c>
      <c r="N97" t="n">
        <v>46.44</v>
      </c>
      <c r="O97" t="n">
        <v>26613.43</v>
      </c>
      <c r="P97" t="n">
        <v>190.01</v>
      </c>
      <c r="Q97" t="n">
        <v>446.27</v>
      </c>
      <c r="R97" t="n">
        <v>36.51</v>
      </c>
      <c r="S97" t="n">
        <v>28.73</v>
      </c>
      <c r="T97" t="n">
        <v>3222.59</v>
      </c>
      <c r="U97" t="n">
        <v>0.79</v>
      </c>
      <c r="V97" t="n">
        <v>0.93</v>
      </c>
      <c r="W97" t="n">
        <v>0.09</v>
      </c>
      <c r="X97" t="n">
        <v>0.18</v>
      </c>
      <c r="Y97" t="n">
        <v>0.5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4.9523</v>
      </c>
      <c r="E98" t="n">
        <v>20.19</v>
      </c>
      <c r="F98" t="n">
        <v>17.52</v>
      </c>
      <c r="G98" t="n">
        <v>150.2</v>
      </c>
      <c r="H98" t="n">
        <v>2.14</v>
      </c>
      <c r="I98" t="n">
        <v>7</v>
      </c>
      <c r="J98" t="n">
        <v>215.51</v>
      </c>
      <c r="K98" t="n">
        <v>52.44</v>
      </c>
      <c r="L98" t="n">
        <v>26</v>
      </c>
      <c r="M98" t="n">
        <v>3</v>
      </c>
      <c r="N98" t="n">
        <v>47.07</v>
      </c>
      <c r="O98" t="n">
        <v>26814.17</v>
      </c>
      <c r="P98" t="n">
        <v>188.97</v>
      </c>
      <c r="Q98" t="n">
        <v>446.27</v>
      </c>
      <c r="R98" t="n">
        <v>35.89</v>
      </c>
      <c r="S98" t="n">
        <v>28.73</v>
      </c>
      <c r="T98" t="n">
        <v>2916.15</v>
      </c>
      <c r="U98" t="n">
        <v>0.8</v>
      </c>
      <c r="V98" t="n">
        <v>0.93</v>
      </c>
      <c r="W98" t="n">
        <v>0.1</v>
      </c>
      <c r="X98" t="n">
        <v>0.17</v>
      </c>
      <c r="Y98" t="n">
        <v>0.5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4.956</v>
      </c>
      <c r="E99" t="n">
        <v>20.18</v>
      </c>
      <c r="F99" t="n">
        <v>17.51</v>
      </c>
      <c r="G99" t="n">
        <v>150.07</v>
      </c>
      <c r="H99" t="n">
        <v>2.21</v>
      </c>
      <c r="I99" t="n">
        <v>7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186.82</v>
      </c>
      <c r="Q99" t="n">
        <v>446.27</v>
      </c>
      <c r="R99" t="n">
        <v>35.27</v>
      </c>
      <c r="S99" t="n">
        <v>28.73</v>
      </c>
      <c r="T99" t="n">
        <v>2606.45</v>
      </c>
      <c r="U99" t="n">
        <v>0.8100000000000001</v>
      </c>
      <c r="V99" t="n">
        <v>0.93</v>
      </c>
      <c r="W99" t="n">
        <v>0.1</v>
      </c>
      <c r="X99" t="n">
        <v>0.15</v>
      </c>
      <c r="Y99" t="n">
        <v>0.5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4.9757</v>
      </c>
      <c r="E100" t="n">
        <v>20.1</v>
      </c>
      <c r="F100" t="n">
        <v>17.46</v>
      </c>
      <c r="G100" t="n">
        <v>174.64</v>
      </c>
      <c r="H100" t="n">
        <v>2.27</v>
      </c>
      <c r="I100" t="n">
        <v>6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186.81</v>
      </c>
      <c r="Q100" t="n">
        <v>446.27</v>
      </c>
      <c r="R100" t="n">
        <v>33.88</v>
      </c>
      <c r="S100" t="n">
        <v>28.73</v>
      </c>
      <c r="T100" t="n">
        <v>1916.02</v>
      </c>
      <c r="U100" t="n">
        <v>0.85</v>
      </c>
      <c r="V100" t="n">
        <v>0.93</v>
      </c>
      <c r="W100" t="n">
        <v>0.09</v>
      </c>
      <c r="X100" t="n">
        <v>0.11</v>
      </c>
      <c r="Y100" t="n">
        <v>0.5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4.9744</v>
      </c>
      <c r="E101" t="n">
        <v>20.1</v>
      </c>
      <c r="F101" t="n">
        <v>17.47</v>
      </c>
      <c r="G101" t="n">
        <v>174.69</v>
      </c>
      <c r="H101" t="n">
        <v>2.34</v>
      </c>
      <c r="I101" t="n">
        <v>6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188.08</v>
      </c>
      <c r="Q101" t="n">
        <v>446.27</v>
      </c>
      <c r="R101" t="n">
        <v>34.01</v>
      </c>
      <c r="S101" t="n">
        <v>28.73</v>
      </c>
      <c r="T101" t="n">
        <v>1982.46</v>
      </c>
      <c r="U101" t="n">
        <v>0.84</v>
      </c>
      <c r="V101" t="n">
        <v>0.93</v>
      </c>
      <c r="W101" t="n">
        <v>0.09</v>
      </c>
      <c r="X101" t="n">
        <v>0.11</v>
      </c>
      <c r="Y101" t="n">
        <v>0.5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4.7944</v>
      </c>
      <c r="E102" t="n">
        <v>20.86</v>
      </c>
      <c r="F102" t="n">
        <v>18.7</v>
      </c>
      <c r="G102" t="n">
        <v>24.39</v>
      </c>
      <c r="H102" t="n">
        <v>0.64</v>
      </c>
      <c r="I102" t="n">
        <v>46</v>
      </c>
      <c r="J102" t="n">
        <v>26.11</v>
      </c>
      <c r="K102" t="n">
        <v>12.1</v>
      </c>
      <c r="L102" t="n">
        <v>1</v>
      </c>
      <c r="M102" t="n">
        <v>6</v>
      </c>
      <c r="N102" t="n">
        <v>3.01</v>
      </c>
      <c r="O102" t="n">
        <v>3454.41</v>
      </c>
      <c r="P102" t="n">
        <v>53.92</v>
      </c>
      <c r="Q102" t="n">
        <v>446.3</v>
      </c>
      <c r="R102" t="n">
        <v>72.64</v>
      </c>
      <c r="S102" t="n">
        <v>28.73</v>
      </c>
      <c r="T102" t="n">
        <v>21097.34</v>
      </c>
      <c r="U102" t="n">
        <v>0.4</v>
      </c>
      <c r="V102" t="n">
        <v>0.87</v>
      </c>
      <c r="W102" t="n">
        <v>0.21</v>
      </c>
      <c r="X102" t="n">
        <v>1.34</v>
      </c>
      <c r="Y102" t="n">
        <v>0.5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4.7937</v>
      </c>
      <c r="E103" t="n">
        <v>20.86</v>
      </c>
      <c r="F103" t="n">
        <v>18.7</v>
      </c>
      <c r="G103" t="n">
        <v>24.39</v>
      </c>
      <c r="H103" t="n">
        <v>1.23</v>
      </c>
      <c r="I103" t="n">
        <v>46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56.03</v>
      </c>
      <c r="Q103" t="n">
        <v>446.29</v>
      </c>
      <c r="R103" t="n">
        <v>72.56999999999999</v>
      </c>
      <c r="S103" t="n">
        <v>28.73</v>
      </c>
      <c r="T103" t="n">
        <v>21061.27</v>
      </c>
      <c r="U103" t="n">
        <v>0.4</v>
      </c>
      <c r="V103" t="n">
        <v>0.87</v>
      </c>
      <c r="W103" t="n">
        <v>0.21</v>
      </c>
      <c r="X103" t="n">
        <v>1.34</v>
      </c>
      <c r="Y103" t="n">
        <v>0.5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3.8262</v>
      </c>
      <c r="E104" t="n">
        <v>26.14</v>
      </c>
      <c r="F104" t="n">
        <v>21.33</v>
      </c>
      <c r="G104" t="n">
        <v>9.34</v>
      </c>
      <c r="H104" t="n">
        <v>0.18</v>
      </c>
      <c r="I104" t="n">
        <v>137</v>
      </c>
      <c r="J104" t="n">
        <v>98.70999999999999</v>
      </c>
      <c r="K104" t="n">
        <v>39.72</v>
      </c>
      <c r="L104" t="n">
        <v>1</v>
      </c>
      <c r="M104" t="n">
        <v>135</v>
      </c>
      <c r="N104" t="n">
        <v>12.99</v>
      </c>
      <c r="O104" t="n">
        <v>12407.75</v>
      </c>
      <c r="P104" t="n">
        <v>188.18</v>
      </c>
      <c r="Q104" t="n">
        <v>446.31</v>
      </c>
      <c r="R104" t="n">
        <v>160.41</v>
      </c>
      <c r="S104" t="n">
        <v>28.73</v>
      </c>
      <c r="T104" t="n">
        <v>64525.55</v>
      </c>
      <c r="U104" t="n">
        <v>0.18</v>
      </c>
      <c r="V104" t="n">
        <v>0.76</v>
      </c>
      <c r="W104" t="n">
        <v>0.3</v>
      </c>
      <c r="X104" t="n">
        <v>3.97</v>
      </c>
      <c r="Y104" t="n">
        <v>0.5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4.4896</v>
      </c>
      <c r="E105" t="n">
        <v>22.27</v>
      </c>
      <c r="F105" t="n">
        <v>19.05</v>
      </c>
      <c r="G105" t="n">
        <v>19.05</v>
      </c>
      <c r="H105" t="n">
        <v>0.35</v>
      </c>
      <c r="I105" t="n">
        <v>60</v>
      </c>
      <c r="J105" t="n">
        <v>99.95</v>
      </c>
      <c r="K105" t="n">
        <v>39.72</v>
      </c>
      <c r="L105" t="n">
        <v>2</v>
      </c>
      <c r="M105" t="n">
        <v>58</v>
      </c>
      <c r="N105" t="n">
        <v>13.24</v>
      </c>
      <c r="O105" t="n">
        <v>12561.45</v>
      </c>
      <c r="P105" t="n">
        <v>164.5</v>
      </c>
      <c r="Q105" t="n">
        <v>446.27</v>
      </c>
      <c r="R105" t="n">
        <v>85.8</v>
      </c>
      <c r="S105" t="n">
        <v>28.73</v>
      </c>
      <c r="T105" t="n">
        <v>27606.72</v>
      </c>
      <c r="U105" t="n">
        <v>0.33</v>
      </c>
      <c r="V105" t="n">
        <v>0.85</v>
      </c>
      <c r="W105" t="n">
        <v>0.18</v>
      </c>
      <c r="X105" t="n">
        <v>1.69</v>
      </c>
      <c r="Y105" t="n">
        <v>0.5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4.7107</v>
      </c>
      <c r="E106" t="n">
        <v>21.23</v>
      </c>
      <c r="F106" t="n">
        <v>18.44</v>
      </c>
      <c r="G106" t="n">
        <v>28.37</v>
      </c>
      <c r="H106" t="n">
        <v>0.52</v>
      </c>
      <c r="I106" t="n">
        <v>39</v>
      </c>
      <c r="J106" t="n">
        <v>101.2</v>
      </c>
      <c r="K106" t="n">
        <v>39.72</v>
      </c>
      <c r="L106" t="n">
        <v>3</v>
      </c>
      <c r="M106" t="n">
        <v>37</v>
      </c>
      <c r="N106" t="n">
        <v>13.49</v>
      </c>
      <c r="O106" t="n">
        <v>12715.54</v>
      </c>
      <c r="P106" t="n">
        <v>155.77</v>
      </c>
      <c r="Q106" t="n">
        <v>446.28</v>
      </c>
      <c r="R106" t="n">
        <v>65.68000000000001</v>
      </c>
      <c r="S106" t="n">
        <v>28.73</v>
      </c>
      <c r="T106" t="n">
        <v>17651.35</v>
      </c>
      <c r="U106" t="n">
        <v>0.44</v>
      </c>
      <c r="V106" t="n">
        <v>0.88</v>
      </c>
      <c r="W106" t="n">
        <v>0.15</v>
      </c>
      <c r="X106" t="n">
        <v>1.08</v>
      </c>
      <c r="Y106" t="n">
        <v>0.5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4.842</v>
      </c>
      <c r="E107" t="n">
        <v>20.65</v>
      </c>
      <c r="F107" t="n">
        <v>18.09</v>
      </c>
      <c r="G107" t="n">
        <v>38.76</v>
      </c>
      <c r="H107" t="n">
        <v>0.6899999999999999</v>
      </c>
      <c r="I107" t="n">
        <v>28</v>
      </c>
      <c r="J107" t="n">
        <v>102.45</v>
      </c>
      <c r="K107" t="n">
        <v>39.72</v>
      </c>
      <c r="L107" t="n">
        <v>4</v>
      </c>
      <c r="M107" t="n">
        <v>26</v>
      </c>
      <c r="N107" t="n">
        <v>13.74</v>
      </c>
      <c r="O107" t="n">
        <v>12870.03</v>
      </c>
      <c r="P107" t="n">
        <v>149</v>
      </c>
      <c r="Q107" t="n">
        <v>446.27</v>
      </c>
      <c r="R107" t="n">
        <v>54.18</v>
      </c>
      <c r="S107" t="n">
        <v>28.73</v>
      </c>
      <c r="T107" t="n">
        <v>11953.37</v>
      </c>
      <c r="U107" t="n">
        <v>0.53</v>
      </c>
      <c r="V107" t="n">
        <v>0.9</v>
      </c>
      <c r="W107" t="n">
        <v>0.13</v>
      </c>
      <c r="X107" t="n">
        <v>0.73</v>
      </c>
      <c r="Y107" t="n">
        <v>0.5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4.9032</v>
      </c>
      <c r="E108" t="n">
        <v>20.4</v>
      </c>
      <c r="F108" t="n">
        <v>17.95</v>
      </c>
      <c r="G108" t="n">
        <v>48.97</v>
      </c>
      <c r="H108" t="n">
        <v>0.85</v>
      </c>
      <c r="I108" t="n">
        <v>22</v>
      </c>
      <c r="J108" t="n">
        <v>103.71</v>
      </c>
      <c r="K108" t="n">
        <v>39.72</v>
      </c>
      <c r="L108" t="n">
        <v>5</v>
      </c>
      <c r="M108" t="n">
        <v>20</v>
      </c>
      <c r="N108" t="n">
        <v>14</v>
      </c>
      <c r="O108" t="n">
        <v>13024.91</v>
      </c>
      <c r="P108" t="n">
        <v>144.44</v>
      </c>
      <c r="Q108" t="n">
        <v>446.27</v>
      </c>
      <c r="R108" t="n">
        <v>50.1</v>
      </c>
      <c r="S108" t="n">
        <v>28.73</v>
      </c>
      <c r="T108" t="n">
        <v>9944.5</v>
      </c>
      <c r="U108" t="n">
        <v>0.57</v>
      </c>
      <c r="V108" t="n">
        <v>0.91</v>
      </c>
      <c r="W108" t="n">
        <v>0.11</v>
      </c>
      <c r="X108" t="n">
        <v>0.6</v>
      </c>
      <c r="Y108" t="n">
        <v>0.5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4.9504</v>
      </c>
      <c r="E109" t="n">
        <v>20.2</v>
      </c>
      <c r="F109" t="n">
        <v>17.84</v>
      </c>
      <c r="G109" t="n">
        <v>59.47</v>
      </c>
      <c r="H109" t="n">
        <v>1.01</v>
      </c>
      <c r="I109" t="n">
        <v>18</v>
      </c>
      <c r="J109" t="n">
        <v>104.97</v>
      </c>
      <c r="K109" t="n">
        <v>39.72</v>
      </c>
      <c r="L109" t="n">
        <v>6</v>
      </c>
      <c r="M109" t="n">
        <v>16</v>
      </c>
      <c r="N109" t="n">
        <v>14.25</v>
      </c>
      <c r="O109" t="n">
        <v>13180.19</v>
      </c>
      <c r="P109" t="n">
        <v>139.66</v>
      </c>
      <c r="Q109" t="n">
        <v>446.27</v>
      </c>
      <c r="R109" t="n">
        <v>46.45</v>
      </c>
      <c r="S109" t="n">
        <v>28.73</v>
      </c>
      <c r="T109" t="n">
        <v>8142</v>
      </c>
      <c r="U109" t="n">
        <v>0.62</v>
      </c>
      <c r="V109" t="n">
        <v>0.91</v>
      </c>
      <c r="W109" t="n">
        <v>0.11</v>
      </c>
      <c r="X109" t="n">
        <v>0.48</v>
      </c>
      <c r="Y109" t="n">
        <v>0.5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4.9884</v>
      </c>
      <c r="E110" t="n">
        <v>20.05</v>
      </c>
      <c r="F110" t="n">
        <v>17.75</v>
      </c>
      <c r="G110" t="n">
        <v>71</v>
      </c>
      <c r="H110" t="n">
        <v>1.16</v>
      </c>
      <c r="I110" t="n">
        <v>15</v>
      </c>
      <c r="J110" t="n">
        <v>106.23</v>
      </c>
      <c r="K110" t="n">
        <v>39.72</v>
      </c>
      <c r="L110" t="n">
        <v>7</v>
      </c>
      <c r="M110" t="n">
        <v>13</v>
      </c>
      <c r="N110" t="n">
        <v>14.52</v>
      </c>
      <c r="O110" t="n">
        <v>13335.87</v>
      </c>
      <c r="P110" t="n">
        <v>135.05</v>
      </c>
      <c r="Q110" t="n">
        <v>446.27</v>
      </c>
      <c r="R110" t="n">
        <v>43.29</v>
      </c>
      <c r="S110" t="n">
        <v>28.73</v>
      </c>
      <c r="T110" t="n">
        <v>6575.86</v>
      </c>
      <c r="U110" t="n">
        <v>0.66</v>
      </c>
      <c r="V110" t="n">
        <v>0.92</v>
      </c>
      <c r="W110" t="n">
        <v>0.11</v>
      </c>
      <c r="X110" t="n">
        <v>0.39</v>
      </c>
      <c r="Y110" t="n">
        <v>0.5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5.0081</v>
      </c>
      <c r="E111" t="n">
        <v>19.97</v>
      </c>
      <c r="F111" t="n">
        <v>17.71</v>
      </c>
      <c r="G111" t="n">
        <v>81.75</v>
      </c>
      <c r="H111" t="n">
        <v>1.31</v>
      </c>
      <c r="I111" t="n">
        <v>13</v>
      </c>
      <c r="J111" t="n">
        <v>107.5</v>
      </c>
      <c r="K111" t="n">
        <v>39.72</v>
      </c>
      <c r="L111" t="n">
        <v>8</v>
      </c>
      <c r="M111" t="n">
        <v>11</v>
      </c>
      <c r="N111" t="n">
        <v>14.78</v>
      </c>
      <c r="O111" t="n">
        <v>13491.96</v>
      </c>
      <c r="P111" t="n">
        <v>130.13</v>
      </c>
      <c r="Q111" t="n">
        <v>446.27</v>
      </c>
      <c r="R111" t="n">
        <v>42.22</v>
      </c>
      <c r="S111" t="n">
        <v>28.73</v>
      </c>
      <c r="T111" t="n">
        <v>6050.56</v>
      </c>
      <c r="U111" t="n">
        <v>0.68</v>
      </c>
      <c r="V111" t="n">
        <v>0.92</v>
      </c>
      <c r="W111" t="n">
        <v>0.1</v>
      </c>
      <c r="X111" t="n">
        <v>0.35</v>
      </c>
      <c r="Y111" t="n">
        <v>0.5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5.0213</v>
      </c>
      <c r="E112" t="n">
        <v>19.92</v>
      </c>
      <c r="F112" t="n">
        <v>17.68</v>
      </c>
      <c r="G112" t="n">
        <v>88.40000000000001</v>
      </c>
      <c r="H112" t="n">
        <v>1.46</v>
      </c>
      <c r="I112" t="n">
        <v>12</v>
      </c>
      <c r="J112" t="n">
        <v>108.77</v>
      </c>
      <c r="K112" t="n">
        <v>39.72</v>
      </c>
      <c r="L112" t="n">
        <v>9</v>
      </c>
      <c r="M112" t="n">
        <v>5</v>
      </c>
      <c r="N112" t="n">
        <v>15.05</v>
      </c>
      <c r="O112" t="n">
        <v>13648.58</v>
      </c>
      <c r="P112" t="n">
        <v>127.21</v>
      </c>
      <c r="Q112" t="n">
        <v>446.27</v>
      </c>
      <c r="R112" t="n">
        <v>40.95</v>
      </c>
      <c r="S112" t="n">
        <v>28.73</v>
      </c>
      <c r="T112" t="n">
        <v>5420.5</v>
      </c>
      <c r="U112" t="n">
        <v>0.7</v>
      </c>
      <c r="V112" t="n">
        <v>0.92</v>
      </c>
      <c r="W112" t="n">
        <v>0.11</v>
      </c>
      <c r="X112" t="n">
        <v>0.32</v>
      </c>
      <c r="Y112" t="n">
        <v>0.5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5.0334</v>
      </c>
      <c r="E113" t="n">
        <v>19.87</v>
      </c>
      <c r="F113" t="n">
        <v>17.65</v>
      </c>
      <c r="G113" t="n">
        <v>96.29000000000001</v>
      </c>
      <c r="H113" t="n">
        <v>1.6</v>
      </c>
      <c r="I113" t="n">
        <v>11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126.66</v>
      </c>
      <c r="Q113" t="n">
        <v>446.27</v>
      </c>
      <c r="R113" t="n">
        <v>39.94</v>
      </c>
      <c r="S113" t="n">
        <v>28.73</v>
      </c>
      <c r="T113" t="n">
        <v>4920.92</v>
      </c>
      <c r="U113" t="n">
        <v>0.72</v>
      </c>
      <c r="V113" t="n">
        <v>0.92</v>
      </c>
      <c r="W113" t="n">
        <v>0.11</v>
      </c>
      <c r="X113" t="n">
        <v>0.3</v>
      </c>
      <c r="Y113" t="n">
        <v>0.5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5.0332</v>
      </c>
      <c r="E114" t="n">
        <v>19.87</v>
      </c>
      <c r="F114" t="n">
        <v>17.65</v>
      </c>
      <c r="G114" t="n">
        <v>96.29000000000001</v>
      </c>
      <c r="H114" t="n">
        <v>1.74</v>
      </c>
      <c r="I114" t="n">
        <v>11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128.04</v>
      </c>
      <c r="Q114" t="n">
        <v>446.27</v>
      </c>
      <c r="R114" t="n">
        <v>39.93</v>
      </c>
      <c r="S114" t="n">
        <v>28.73</v>
      </c>
      <c r="T114" t="n">
        <v>4913.44</v>
      </c>
      <c r="U114" t="n">
        <v>0.72</v>
      </c>
      <c r="V114" t="n">
        <v>0.92</v>
      </c>
      <c r="W114" t="n">
        <v>0.11</v>
      </c>
      <c r="X114" t="n">
        <v>0.3</v>
      </c>
      <c r="Y114" t="n">
        <v>0.5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3.4834</v>
      </c>
      <c r="E115" t="n">
        <v>28.71</v>
      </c>
      <c r="F115" t="n">
        <v>22.28</v>
      </c>
      <c r="G115" t="n">
        <v>7.96</v>
      </c>
      <c r="H115" t="n">
        <v>0.14</v>
      </c>
      <c r="I115" t="n">
        <v>168</v>
      </c>
      <c r="J115" t="n">
        <v>124.63</v>
      </c>
      <c r="K115" t="n">
        <v>45</v>
      </c>
      <c r="L115" t="n">
        <v>1</v>
      </c>
      <c r="M115" t="n">
        <v>166</v>
      </c>
      <c r="N115" t="n">
        <v>18.64</v>
      </c>
      <c r="O115" t="n">
        <v>15605.44</v>
      </c>
      <c r="P115" t="n">
        <v>230.72</v>
      </c>
      <c r="Q115" t="n">
        <v>446.34</v>
      </c>
      <c r="R115" t="n">
        <v>191.46</v>
      </c>
      <c r="S115" t="n">
        <v>28.73</v>
      </c>
      <c r="T115" t="n">
        <v>79894.89</v>
      </c>
      <c r="U115" t="n">
        <v>0.15</v>
      </c>
      <c r="V115" t="n">
        <v>0.73</v>
      </c>
      <c r="W115" t="n">
        <v>0.35</v>
      </c>
      <c r="X115" t="n">
        <v>4.92</v>
      </c>
      <c r="Y115" t="n">
        <v>0.5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4.2665</v>
      </c>
      <c r="E116" t="n">
        <v>23.44</v>
      </c>
      <c r="F116" t="n">
        <v>19.44</v>
      </c>
      <c r="G116" t="n">
        <v>15.98</v>
      </c>
      <c r="H116" t="n">
        <v>0.28</v>
      </c>
      <c r="I116" t="n">
        <v>73</v>
      </c>
      <c r="J116" t="n">
        <v>125.95</v>
      </c>
      <c r="K116" t="n">
        <v>45</v>
      </c>
      <c r="L116" t="n">
        <v>2</v>
      </c>
      <c r="M116" t="n">
        <v>71</v>
      </c>
      <c r="N116" t="n">
        <v>18.95</v>
      </c>
      <c r="O116" t="n">
        <v>15767.7</v>
      </c>
      <c r="P116" t="n">
        <v>198.54</v>
      </c>
      <c r="Q116" t="n">
        <v>446.29</v>
      </c>
      <c r="R116" t="n">
        <v>98.54000000000001</v>
      </c>
      <c r="S116" t="n">
        <v>28.73</v>
      </c>
      <c r="T116" t="n">
        <v>33910.25</v>
      </c>
      <c r="U116" t="n">
        <v>0.29</v>
      </c>
      <c r="V116" t="n">
        <v>0.84</v>
      </c>
      <c r="W116" t="n">
        <v>0.2</v>
      </c>
      <c r="X116" t="n">
        <v>2.08</v>
      </c>
      <c r="Y116" t="n">
        <v>0.5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4.5541</v>
      </c>
      <c r="E117" t="n">
        <v>21.96</v>
      </c>
      <c r="F117" t="n">
        <v>18.65</v>
      </c>
      <c r="G117" t="n">
        <v>24.33</v>
      </c>
      <c r="H117" t="n">
        <v>0.42</v>
      </c>
      <c r="I117" t="n">
        <v>46</v>
      </c>
      <c r="J117" t="n">
        <v>127.27</v>
      </c>
      <c r="K117" t="n">
        <v>45</v>
      </c>
      <c r="L117" t="n">
        <v>3</v>
      </c>
      <c r="M117" t="n">
        <v>44</v>
      </c>
      <c r="N117" t="n">
        <v>19.27</v>
      </c>
      <c r="O117" t="n">
        <v>15930.42</v>
      </c>
      <c r="P117" t="n">
        <v>187.64</v>
      </c>
      <c r="Q117" t="n">
        <v>446.28</v>
      </c>
      <c r="R117" t="n">
        <v>72.8</v>
      </c>
      <c r="S117" t="n">
        <v>28.73</v>
      </c>
      <c r="T117" t="n">
        <v>21177.19</v>
      </c>
      <c r="U117" t="n">
        <v>0.39</v>
      </c>
      <c r="V117" t="n">
        <v>0.87</v>
      </c>
      <c r="W117" t="n">
        <v>0.15</v>
      </c>
      <c r="X117" t="n">
        <v>1.29</v>
      </c>
      <c r="Y117" t="n">
        <v>0.5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4.6952</v>
      </c>
      <c r="E118" t="n">
        <v>21.3</v>
      </c>
      <c r="F118" t="n">
        <v>18.3</v>
      </c>
      <c r="G118" t="n">
        <v>32.29</v>
      </c>
      <c r="H118" t="n">
        <v>0.55</v>
      </c>
      <c r="I118" t="n">
        <v>34</v>
      </c>
      <c r="J118" t="n">
        <v>128.59</v>
      </c>
      <c r="K118" t="n">
        <v>45</v>
      </c>
      <c r="L118" t="n">
        <v>4</v>
      </c>
      <c r="M118" t="n">
        <v>32</v>
      </c>
      <c r="N118" t="n">
        <v>19.59</v>
      </c>
      <c r="O118" t="n">
        <v>16093.6</v>
      </c>
      <c r="P118" t="n">
        <v>181.69</v>
      </c>
      <c r="Q118" t="n">
        <v>446.28</v>
      </c>
      <c r="R118" t="n">
        <v>61.08</v>
      </c>
      <c r="S118" t="n">
        <v>28.73</v>
      </c>
      <c r="T118" t="n">
        <v>15372.71</v>
      </c>
      <c r="U118" t="n">
        <v>0.47</v>
      </c>
      <c r="V118" t="n">
        <v>0.89</v>
      </c>
      <c r="W118" t="n">
        <v>0.14</v>
      </c>
      <c r="X118" t="n">
        <v>0.9399999999999999</v>
      </c>
      <c r="Y118" t="n">
        <v>0.5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4.8199</v>
      </c>
      <c r="E119" t="n">
        <v>20.75</v>
      </c>
      <c r="F119" t="n">
        <v>17.93</v>
      </c>
      <c r="G119" t="n">
        <v>39.83</v>
      </c>
      <c r="H119" t="n">
        <v>0.68</v>
      </c>
      <c r="I119" t="n">
        <v>27</v>
      </c>
      <c r="J119" t="n">
        <v>129.92</v>
      </c>
      <c r="K119" t="n">
        <v>45</v>
      </c>
      <c r="L119" t="n">
        <v>5</v>
      </c>
      <c r="M119" t="n">
        <v>25</v>
      </c>
      <c r="N119" t="n">
        <v>19.92</v>
      </c>
      <c r="O119" t="n">
        <v>16257.24</v>
      </c>
      <c r="P119" t="n">
        <v>175.11</v>
      </c>
      <c r="Q119" t="n">
        <v>446.3</v>
      </c>
      <c r="R119" t="n">
        <v>48.94</v>
      </c>
      <c r="S119" t="n">
        <v>28.73</v>
      </c>
      <c r="T119" t="n">
        <v>9341.110000000001</v>
      </c>
      <c r="U119" t="n">
        <v>0.59</v>
      </c>
      <c r="V119" t="n">
        <v>0.91</v>
      </c>
      <c r="W119" t="n">
        <v>0.11</v>
      </c>
      <c r="X119" t="n">
        <v>0.57</v>
      </c>
      <c r="Y119" t="n">
        <v>0.5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4.8424</v>
      </c>
      <c r="E120" t="n">
        <v>20.65</v>
      </c>
      <c r="F120" t="n">
        <v>17.96</v>
      </c>
      <c r="G120" t="n">
        <v>48.97</v>
      </c>
      <c r="H120" t="n">
        <v>0.8100000000000001</v>
      </c>
      <c r="I120" t="n">
        <v>22</v>
      </c>
      <c r="J120" t="n">
        <v>131.25</v>
      </c>
      <c r="K120" t="n">
        <v>45</v>
      </c>
      <c r="L120" t="n">
        <v>6</v>
      </c>
      <c r="M120" t="n">
        <v>20</v>
      </c>
      <c r="N120" t="n">
        <v>20.25</v>
      </c>
      <c r="O120" t="n">
        <v>16421.36</v>
      </c>
      <c r="P120" t="n">
        <v>173.06</v>
      </c>
      <c r="Q120" t="n">
        <v>446.27</v>
      </c>
      <c r="R120" t="n">
        <v>50.19</v>
      </c>
      <c r="S120" t="n">
        <v>28.73</v>
      </c>
      <c r="T120" t="n">
        <v>9989.83</v>
      </c>
      <c r="U120" t="n">
        <v>0.57</v>
      </c>
      <c r="V120" t="n">
        <v>0.91</v>
      </c>
      <c r="W120" t="n">
        <v>0.11</v>
      </c>
      <c r="X120" t="n">
        <v>0.6</v>
      </c>
      <c r="Y120" t="n">
        <v>0.5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4.8792</v>
      </c>
      <c r="E121" t="n">
        <v>20.5</v>
      </c>
      <c r="F121" t="n">
        <v>17.88</v>
      </c>
      <c r="G121" t="n">
        <v>56.46</v>
      </c>
      <c r="H121" t="n">
        <v>0.93</v>
      </c>
      <c r="I121" t="n">
        <v>19</v>
      </c>
      <c r="J121" t="n">
        <v>132.58</v>
      </c>
      <c r="K121" t="n">
        <v>45</v>
      </c>
      <c r="L121" t="n">
        <v>7</v>
      </c>
      <c r="M121" t="n">
        <v>17</v>
      </c>
      <c r="N121" t="n">
        <v>20.59</v>
      </c>
      <c r="O121" t="n">
        <v>16585.95</v>
      </c>
      <c r="P121" t="n">
        <v>169.77</v>
      </c>
      <c r="Q121" t="n">
        <v>446.27</v>
      </c>
      <c r="R121" t="n">
        <v>47.56</v>
      </c>
      <c r="S121" t="n">
        <v>28.73</v>
      </c>
      <c r="T121" t="n">
        <v>8688.549999999999</v>
      </c>
      <c r="U121" t="n">
        <v>0.6</v>
      </c>
      <c r="V121" t="n">
        <v>0.91</v>
      </c>
      <c r="W121" t="n">
        <v>0.11</v>
      </c>
      <c r="X121" t="n">
        <v>0.52</v>
      </c>
      <c r="Y121" t="n">
        <v>0.5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4.9215</v>
      </c>
      <c r="E122" t="n">
        <v>20.32</v>
      </c>
      <c r="F122" t="n">
        <v>17.78</v>
      </c>
      <c r="G122" t="n">
        <v>66.67</v>
      </c>
      <c r="H122" t="n">
        <v>1.06</v>
      </c>
      <c r="I122" t="n">
        <v>16</v>
      </c>
      <c r="J122" t="n">
        <v>133.92</v>
      </c>
      <c r="K122" t="n">
        <v>45</v>
      </c>
      <c r="L122" t="n">
        <v>8</v>
      </c>
      <c r="M122" t="n">
        <v>14</v>
      </c>
      <c r="N122" t="n">
        <v>20.93</v>
      </c>
      <c r="O122" t="n">
        <v>16751.02</v>
      </c>
      <c r="P122" t="n">
        <v>165.49</v>
      </c>
      <c r="Q122" t="n">
        <v>446.27</v>
      </c>
      <c r="R122" t="n">
        <v>44.31</v>
      </c>
      <c r="S122" t="n">
        <v>28.73</v>
      </c>
      <c r="T122" t="n">
        <v>7079</v>
      </c>
      <c r="U122" t="n">
        <v>0.65</v>
      </c>
      <c r="V122" t="n">
        <v>0.91</v>
      </c>
      <c r="W122" t="n">
        <v>0.1</v>
      </c>
      <c r="X122" t="n">
        <v>0.42</v>
      </c>
      <c r="Y122" t="n">
        <v>0.5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4.9545</v>
      </c>
      <c r="E123" t="n">
        <v>20.18</v>
      </c>
      <c r="F123" t="n">
        <v>17.69</v>
      </c>
      <c r="G123" t="n">
        <v>75.83</v>
      </c>
      <c r="H123" t="n">
        <v>1.18</v>
      </c>
      <c r="I123" t="n">
        <v>14</v>
      </c>
      <c r="J123" t="n">
        <v>135.27</v>
      </c>
      <c r="K123" t="n">
        <v>45</v>
      </c>
      <c r="L123" t="n">
        <v>9</v>
      </c>
      <c r="M123" t="n">
        <v>12</v>
      </c>
      <c r="N123" t="n">
        <v>21.27</v>
      </c>
      <c r="O123" t="n">
        <v>16916.71</v>
      </c>
      <c r="P123" t="n">
        <v>162.66</v>
      </c>
      <c r="Q123" t="n">
        <v>446.28</v>
      </c>
      <c r="R123" t="n">
        <v>41.27</v>
      </c>
      <c r="S123" t="n">
        <v>28.73</v>
      </c>
      <c r="T123" t="n">
        <v>5571.57</v>
      </c>
      <c r="U123" t="n">
        <v>0.7</v>
      </c>
      <c r="V123" t="n">
        <v>0.92</v>
      </c>
      <c r="W123" t="n">
        <v>0.11</v>
      </c>
      <c r="X123" t="n">
        <v>0.34</v>
      </c>
      <c r="Y123" t="n">
        <v>0.5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4.959</v>
      </c>
      <c r="E124" t="n">
        <v>20.17</v>
      </c>
      <c r="F124" t="n">
        <v>17.7</v>
      </c>
      <c r="G124" t="n">
        <v>81.7</v>
      </c>
      <c r="H124" t="n">
        <v>1.29</v>
      </c>
      <c r="I124" t="n">
        <v>13</v>
      </c>
      <c r="J124" t="n">
        <v>136.61</v>
      </c>
      <c r="K124" t="n">
        <v>45</v>
      </c>
      <c r="L124" t="n">
        <v>10</v>
      </c>
      <c r="M124" t="n">
        <v>11</v>
      </c>
      <c r="N124" t="n">
        <v>21.61</v>
      </c>
      <c r="O124" t="n">
        <v>17082.76</v>
      </c>
      <c r="P124" t="n">
        <v>159.11</v>
      </c>
      <c r="Q124" t="n">
        <v>446.27</v>
      </c>
      <c r="R124" t="n">
        <v>41.88</v>
      </c>
      <c r="S124" t="n">
        <v>28.73</v>
      </c>
      <c r="T124" t="n">
        <v>5878.87</v>
      </c>
      <c r="U124" t="n">
        <v>0.6899999999999999</v>
      </c>
      <c r="V124" t="n">
        <v>0.92</v>
      </c>
      <c r="W124" t="n">
        <v>0.1</v>
      </c>
      <c r="X124" t="n">
        <v>0.34</v>
      </c>
      <c r="Y124" t="n">
        <v>0.5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4.9686</v>
      </c>
      <c r="E125" t="n">
        <v>20.13</v>
      </c>
      <c r="F125" t="n">
        <v>17.69</v>
      </c>
      <c r="G125" t="n">
        <v>88.44</v>
      </c>
      <c r="H125" t="n">
        <v>1.41</v>
      </c>
      <c r="I125" t="n">
        <v>12</v>
      </c>
      <c r="J125" t="n">
        <v>137.96</v>
      </c>
      <c r="K125" t="n">
        <v>45</v>
      </c>
      <c r="L125" t="n">
        <v>11</v>
      </c>
      <c r="M125" t="n">
        <v>10</v>
      </c>
      <c r="N125" t="n">
        <v>21.96</v>
      </c>
      <c r="O125" t="n">
        <v>17249.3</v>
      </c>
      <c r="P125" t="n">
        <v>156.09</v>
      </c>
      <c r="Q125" t="n">
        <v>446.27</v>
      </c>
      <c r="R125" t="n">
        <v>41.39</v>
      </c>
      <c r="S125" t="n">
        <v>28.73</v>
      </c>
      <c r="T125" t="n">
        <v>5640.04</v>
      </c>
      <c r="U125" t="n">
        <v>0.6899999999999999</v>
      </c>
      <c r="V125" t="n">
        <v>0.92</v>
      </c>
      <c r="W125" t="n">
        <v>0.1</v>
      </c>
      <c r="X125" t="n">
        <v>0.33</v>
      </c>
      <c r="Y125" t="n">
        <v>0.5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4.9861</v>
      </c>
      <c r="E126" t="n">
        <v>20.06</v>
      </c>
      <c r="F126" t="n">
        <v>17.64</v>
      </c>
      <c r="G126" t="n">
        <v>96.23</v>
      </c>
      <c r="H126" t="n">
        <v>1.52</v>
      </c>
      <c r="I126" t="n">
        <v>11</v>
      </c>
      <c r="J126" t="n">
        <v>139.32</v>
      </c>
      <c r="K126" t="n">
        <v>45</v>
      </c>
      <c r="L126" t="n">
        <v>12</v>
      </c>
      <c r="M126" t="n">
        <v>9</v>
      </c>
      <c r="N126" t="n">
        <v>22.32</v>
      </c>
      <c r="O126" t="n">
        <v>17416.34</v>
      </c>
      <c r="P126" t="n">
        <v>152.2</v>
      </c>
      <c r="Q126" t="n">
        <v>446.27</v>
      </c>
      <c r="R126" t="n">
        <v>39.89</v>
      </c>
      <c r="S126" t="n">
        <v>28.73</v>
      </c>
      <c r="T126" t="n">
        <v>4896.99</v>
      </c>
      <c r="U126" t="n">
        <v>0.72</v>
      </c>
      <c r="V126" t="n">
        <v>0.92</v>
      </c>
      <c r="W126" t="n">
        <v>0.1</v>
      </c>
      <c r="X126" t="n">
        <v>0.28</v>
      </c>
      <c r="Y126" t="n">
        <v>0.5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4.9888</v>
      </c>
      <c r="E127" t="n">
        <v>20.05</v>
      </c>
      <c r="F127" t="n">
        <v>17.66</v>
      </c>
      <c r="G127" t="n">
        <v>105.94</v>
      </c>
      <c r="H127" t="n">
        <v>1.63</v>
      </c>
      <c r="I127" t="n">
        <v>10</v>
      </c>
      <c r="J127" t="n">
        <v>140.67</v>
      </c>
      <c r="K127" t="n">
        <v>45</v>
      </c>
      <c r="L127" t="n">
        <v>13</v>
      </c>
      <c r="M127" t="n">
        <v>7</v>
      </c>
      <c r="N127" t="n">
        <v>22.68</v>
      </c>
      <c r="O127" t="n">
        <v>17583.88</v>
      </c>
      <c r="P127" t="n">
        <v>149.31</v>
      </c>
      <c r="Q127" t="n">
        <v>446.27</v>
      </c>
      <c r="R127" t="n">
        <v>40.64</v>
      </c>
      <c r="S127" t="n">
        <v>28.73</v>
      </c>
      <c r="T127" t="n">
        <v>5275.02</v>
      </c>
      <c r="U127" t="n">
        <v>0.71</v>
      </c>
      <c r="V127" t="n">
        <v>0.92</v>
      </c>
      <c r="W127" t="n">
        <v>0.09</v>
      </c>
      <c r="X127" t="n">
        <v>0.3</v>
      </c>
      <c r="Y127" t="n">
        <v>0.5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5.0111</v>
      </c>
      <c r="E128" t="n">
        <v>19.96</v>
      </c>
      <c r="F128" t="n">
        <v>17.59</v>
      </c>
      <c r="G128" t="n">
        <v>117.29</v>
      </c>
      <c r="H128" t="n">
        <v>1.74</v>
      </c>
      <c r="I128" t="n">
        <v>9</v>
      </c>
      <c r="J128" t="n">
        <v>142.04</v>
      </c>
      <c r="K128" t="n">
        <v>45</v>
      </c>
      <c r="L128" t="n">
        <v>14</v>
      </c>
      <c r="M128" t="n">
        <v>2</v>
      </c>
      <c r="N128" t="n">
        <v>23.04</v>
      </c>
      <c r="O128" t="n">
        <v>17751.93</v>
      </c>
      <c r="P128" t="n">
        <v>146.72</v>
      </c>
      <c r="Q128" t="n">
        <v>446.27</v>
      </c>
      <c r="R128" t="n">
        <v>38.06</v>
      </c>
      <c r="S128" t="n">
        <v>28.73</v>
      </c>
      <c r="T128" t="n">
        <v>3988.41</v>
      </c>
      <c r="U128" t="n">
        <v>0.75</v>
      </c>
      <c r="V128" t="n">
        <v>0.92</v>
      </c>
      <c r="W128" t="n">
        <v>0.1</v>
      </c>
      <c r="X128" t="n">
        <v>0.24</v>
      </c>
      <c r="Y128" t="n">
        <v>0.5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5.0074</v>
      </c>
      <c r="E129" t="n">
        <v>19.97</v>
      </c>
      <c r="F129" t="n">
        <v>17.61</v>
      </c>
      <c r="G129" t="n">
        <v>117.39</v>
      </c>
      <c r="H129" t="n">
        <v>1.85</v>
      </c>
      <c r="I129" t="n">
        <v>9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147.69</v>
      </c>
      <c r="Q129" t="n">
        <v>446.27</v>
      </c>
      <c r="R129" t="n">
        <v>38.6</v>
      </c>
      <c r="S129" t="n">
        <v>28.73</v>
      </c>
      <c r="T129" t="n">
        <v>4261.08</v>
      </c>
      <c r="U129" t="n">
        <v>0.74</v>
      </c>
      <c r="V129" t="n">
        <v>0.92</v>
      </c>
      <c r="W129" t="n">
        <v>0.1</v>
      </c>
      <c r="X129" t="n">
        <v>0.25</v>
      </c>
      <c r="Y129" t="n">
        <v>0.5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5.0035</v>
      </c>
      <c r="E130" t="n">
        <v>19.99</v>
      </c>
      <c r="F130" t="n">
        <v>17.62</v>
      </c>
      <c r="G130" t="n">
        <v>117.49</v>
      </c>
      <c r="H130" t="n">
        <v>1.96</v>
      </c>
      <c r="I130" t="n">
        <v>9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149.36</v>
      </c>
      <c r="Q130" t="n">
        <v>446.27</v>
      </c>
      <c r="R130" t="n">
        <v>39.02</v>
      </c>
      <c r="S130" t="n">
        <v>28.73</v>
      </c>
      <c r="T130" t="n">
        <v>4467.64</v>
      </c>
      <c r="U130" t="n">
        <v>0.74</v>
      </c>
      <c r="V130" t="n">
        <v>0.92</v>
      </c>
      <c r="W130" t="n">
        <v>0.11</v>
      </c>
      <c r="X130" t="n">
        <v>0.27</v>
      </c>
      <c r="Y130" t="n">
        <v>0.5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3.074</v>
      </c>
      <c r="E131" t="n">
        <v>32.53</v>
      </c>
      <c r="F131" t="n">
        <v>23.5</v>
      </c>
      <c r="G131" t="n">
        <v>6.78</v>
      </c>
      <c r="H131" t="n">
        <v>0.11</v>
      </c>
      <c r="I131" t="n">
        <v>208</v>
      </c>
      <c r="J131" t="n">
        <v>159.12</v>
      </c>
      <c r="K131" t="n">
        <v>50.28</v>
      </c>
      <c r="L131" t="n">
        <v>1</v>
      </c>
      <c r="M131" t="n">
        <v>206</v>
      </c>
      <c r="N131" t="n">
        <v>27.84</v>
      </c>
      <c r="O131" t="n">
        <v>19859.16</v>
      </c>
      <c r="P131" t="n">
        <v>286.33</v>
      </c>
      <c r="Q131" t="n">
        <v>446.33</v>
      </c>
      <c r="R131" t="n">
        <v>231.64</v>
      </c>
      <c r="S131" t="n">
        <v>28.73</v>
      </c>
      <c r="T131" t="n">
        <v>99785.06</v>
      </c>
      <c r="U131" t="n">
        <v>0.12</v>
      </c>
      <c r="V131" t="n">
        <v>0.6899999999999999</v>
      </c>
      <c r="W131" t="n">
        <v>0.41</v>
      </c>
      <c r="X131" t="n">
        <v>6.14</v>
      </c>
      <c r="Y131" t="n">
        <v>0.5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3.9931</v>
      </c>
      <c r="E132" t="n">
        <v>25.04</v>
      </c>
      <c r="F132" t="n">
        <v>19.88</v>
      </c>
      <c r="G132" t="n">
        <v>13.56</v>
      </c>
      <c r="H132" t="n">
        <v>0.22</v>
      </c>
      <c r="I132" t="n">
        <v>88</v>
      </c>
      <c r="J132" t="n">
        <v>160.54</v>
      </c>
      <c r="K132" t="n">
        <v>50.28</v>
      </c>
      <c r="L132" t="n">
        <v>2</v>
      </c>
      <c r="M132" t="n">
        <v>86</v>
      </c>
      <c r="N132" t="n">
        <v>28.26</v>
      </c>
      <c r="O132" t="n">
        <v>20034.4</v>
      </c>
      <c r="P132" t="n">
        <v>240</v>
      </c>
      <c r="Q132" t="n">
        <v>446.3</v>
      </c>
      <c r="R132" t="n">
        <v>112.93</v>
      </c>
      <c r="S132" t="n">
        <v>28.73</v>
      </c>
      <c r="T132" t="n">
        <v>41029.74</v>
      </c>
      <c r="U132" t="n">
        <v>0.25</v>
      </c>
      <c r="V132" t="n">
        <v>0.82</v>
      </c>
      <c r="W132" t="n">
        <v>0.22</v>
      </c>
      <c r="X132" t="n">
        <v>2.52</v>
      </c>
      <c r="Y132" t="n">
        <v>0.5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4.3349</v>
      </c>
      <c r="E133" t="n">
        <v>23.07</v>
      </c>
      <c r="F133" t="n">
        <v>18.94</v>
      </c>
      <c r="G133" t="n">
        <v>20.29</v>
      </c>
      <c r="H133" t="n">
        <v>0.33</v>
      </c>
      <c r="I133" t="n">
        <v>56</v>
      </c>
      <c r="J133" t="n">
        <v>161.97</v>
      </c>
      <c r="K133" t="n">
        <v>50.28</v>
      </c>
      <c r="L133" t="n">
        <v>3</v>
      </c>
      <c r="M133" t="n">
        <v>54</v>
      </c>
      <c r="N133" t="n">
        <v>28.69</v>
      </c>
      <c r="O133" t="n">
        <v>20210.21</v>
      </c>
      <c r="P133" t="n">
        <v>226.74</v>
      </c>
      <c r="Q133" t="n">
        <v>446.28</v>
      </c>
      <c r="R133" t="n">
        <v>82.29000000000001</v>
      </c>
      <c r="S133" t="n">
        <v>28.73</v>
      </c>
      <c r="T133" t="n">
        <v>25869.51</v>
      </c>
      <c r="U133" t="n">
        <v>0.35</v>
      </c>
      <c r="V133" t="n">
        <v>0.86</v>
      </c>
      <c r="W133" t="n">
        <v>0.17</v>
      </c>
      <c r="X133" t="n">
        <v>1.58</v>
      </c>
      <c r="Y133" t="n">
        <v>0.5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4.5155</v>
      </c>
      <c r="E134" t="n">
        <v>22.15</v>
      </c>
      <c r="F134" t="n">
        <v>18.5</v>
      </c>
      <c r="G134" t="n">
        <v>27.07</v>
      </c>
      <c r="H134" t="n">
        <v>0.43</v>
      </c>
      <c r="I134" t="n">
        <v>41</v>
      </c>
      <c r="J134" t="n">
        <v>163.4</v>
      </c>
      <c r="K134" t="n">
        <v>50.28</v>
      </c>
      <c r="L134" t="n">
        <v>4</v>
      </c>
      <c r="M134" t="n">
        <v>39</v>
      </c>
      <c r="N134" t="n">
        <v>29.12</v>
      </c>
      <c r="O134" t="n">
        <v>20386.62</v>
      </c>
      <c r="P134" t="n">
        <v>219.69</v>
      </c>
      <c r="Q134" t="n">
        <v>446.28</v>
      </c>
      <c r="R134" t="n">
        <v>67.78</v>
      </c>
      <c r="S134" t="n">
        <v>28.73</v>
      </c>
      <c r="T134" t="n">
        <v>18688.03</v>
      </c>
      <c r="U134" t="n">
        <v>0.42</v>
      </c>
      <c r="V134" t="n">
        <v>0.88</v>
      </c>
      <c r="W134" t="n">
        <v>0.15</v>
      </c>
      <c r="X134" t="n">
        <v>1.14</v>
      </c>
      <c r="Y134" t="n">
        <v>0.5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4.6312</v>
      </c>
      <c r="E135" t="n">
        <v>21.59</v>
      </c>
      <c r="F135" t="n">
        <v>18.24</v>
      </c>
      <c r="G135" t="n">
        <v>34.19</v>
      </c>
      <c r="H135" t="n">
        <v>0.54</v>
      </c>
      <c r="I135" t="n">
        <v>32</v>
      </c>
      <c r="J135" t="n">
        <v>164.83</v>
      </c>
      <c r="K135" t="n">
        <v>50.28</v>
      </c>
      <c r="L135" t="n">
        <v>5</v>
      </c>
      <c r="M135" t="n">
        <v>30</v>
      </c>
      <c r="N135" t="n">
        <v>29.55</v>
      </c>
      <c r="O135" t="n">
        <v>20563.61</v>
      </c>
      <c r="P135" t="n">
        <v>214.66</v>
      </c>
      <c r="Q135" t="n">
        <v>446.28</v>
      </c>
      <c r="R135" t="n">
        <v>59.21</v>
      </c>
      <c r="S135" t="n">
        <v>28.73</v>
      </c>
      <c r="T135" t="n">
        <v>14451.93</v>
      </c>
      <c r="U135" t="n">
        <v>0.49</v>
      </c>
      <c r="V135" t="n">
        <v>0.89</v>
      </c>
      <c r="W135" t="n">
        <v>0.13</v>
      </c>
      <c r="X135" t="n">
        <v>0.88</v>
      </c>
      <c r="Y135" t="n">
        <v>0.5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4.7433</v>
      </c>
      <c r="E136" t="n">
        <v>21.08</v>
      </c>
      <c r="F136" t="n">
        <v>17.92</v>
      </c>
      <c r="G136" t="n">
        <v>41.35</v>
      </c>
      <c r="H136" t="n">
        <v>0.64</v>
      </c>
      <c r="I136" t="n">
        <v>26</v>
      </c>
      <c r="J136" t="n">
        <v>166.27</v>
      </c>
      <c r="K136" t="n">
        <v>50.28</v>
      </c>
      <c r="L136" t="n">
        <v>6</v>
      </c>
      <c r="M136" t="n">
        <v>24</v>
      </c>
      <c r="N136" t="n">
        <v>29.99</v>
      </c>
      <c r="O136" t="n">
        <v>20741.2</v>
      </c>
      <c r="P136" t="n">
        <v>208.93</v>
      </c>
      <c r="Q136" t="n">
        <v>446.28</v>
      </c>
      <c r="R136" t="n">
        <v>48.98</v>
      </c>
      <c r="S136" t="n">
        <v>28.73</v>
      </c>
      <c r="T136" t="n">
        <v>9367.27</v>
      </c>
      <c r="U136" t="n">
        <v>0.59</v>
      </c>
      <c r="V136" t="n">
        <v>0.91</v>
      </c>
      <c r="W136" t="n">
        <v>0.11</v>
      </c>
      <c r="X136" t="n">
        <v>0.5600000000000001</v>
      </c>
      <c r="Y136" t="n">
        <v>0.5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4.7456</v>
      </c>
      <c r="E137" t="n">
        <v>21.07</v>
      </c>
      <c r="F137" t="n">
        <v>18.01</v>
      </c>
      <c r="G137" t="n">
        <v>46.97</v>
      </c>
      <c r="H137" t="n">
        <v>0.74</v>
      </c>
      <c r="I137" t="n">
        <v>23</v>
      </c>
      <c r="J137" t="n">
        <v>167.72</v>
      </c>
      <c r="K137" t="n">
        <v>50.28</v>
      </c>
      <c r="L137" t="n">
        <v>7</v>
      </c>
      <c r="M137" t="n">
        <v>21</v>
      </c>
      <c r="N137" t="n">
        <v>30.44</v>
      </c>
      <c r="O137" t="n">
        <v>20919.39</v>
      </c>
      <c r="P137" t="n">
        <v>208.45</v>
      </c>
      <c r="Q137" t="n">
        <v>446.27</v>
      </c>
      <c r="R137" t="n">
        <v>51.81</v>
      </c>
      <c r="S137" t="n">
        <v>28.73</v>
      </c>
      <c r="T137" t="n">
        <v>10794.17</v>
      </c>
      <c r="U137" t="n">
        <v>0.55</v>
      </c>
      <c r="V137" t="n">
        <v>0.9</v>
      </c>
      <c r="W137" t="n">
        <v>0.12</v>
      </c>
      <c r="X137" t="n">
        <v>0.65</v>
      </c>
      <c r="Y137" t="n">
        <v>0.5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4.7901</v>
      </c>
      <c r="E138" t="n">
        <v>20.88</v>
      </c>
      <c r="F138" t="n">
        <v>17.91</v>
      </c>
      <c r="G138" t="n">
        <v>53.72</v>
      </c>
      <c r="H138" t="n">
        <v>0.84</v>
      </c>
      <c r="I138" t="n">
        <v>20</v>
      </c>
      <c r="J138" t="n">
        <v>169.17</v>
      </c>
      <c r="K138" t="n">
        <v>50.28</v>
      </c>
      <c r="L138" t="n">
        <v>8</v>
      </c>
      <c r="M138" t="n">
        <v>18</v>
      </c>
      <c r="N138" t="n">
        <v>30.89</v>
      </c>
      <c r="O138" t="n">
        <v>21098.19</v>
      </c>
      <c r="P138" t="n">
        <v>205.73</v>
      </c>
      <c r="Q138" t="n">
        <v>446.28</v>
      </c>
      <c r="R138" t="n">
        <v>48.65</v>
      </c>
      <c r="S138" t="n">
        <v>28.73</v>
      </c>
      <c r="T138" t="n">
        <v>9232.41</v>
      </c>
      <c r="U138" t="n">
        <v>0.59</v>
      </c>
      <c r="V138" t="n">
        <v>0.91</v>
      </c>
      <c r="W138" t="n">
        <v>0.11</v>
      </c>
      <c r="X138" t="n">
        <v>0.55</v>
      </c>
      <c r="Y138" t="n">
        <v>0.5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4.8197</v>
      </c>
      <c r="E139" t="n">
        <v>20.75</v>
      </c>
      <c r="F139" t="n">
        <v>17.84</v>
      </c>
      <c r="G139" t="n">
        <v>59.48</v>
      </c>
      <c r="H139" t="n">
        <v>0.9399999999999999</v>
      </c>
      <c r="I139" t="n">
        <v>18</v>
      </c>
      <c r="J139" t="n">
        <v>170.62</v>
      </c>
      <c r="K139" t="n">
        <v>50.28</v>
      </c>
      <c r="L139" t="n">
        <v>9</v>
      </c>
      <c r="M139" t="n">
        <v>16</v>
      </c>
      <c r="N139" t="n">
        <v>31.34</v>
      </c>
      <c r="O139" t="n">
        <v>21277.6</v>
      </c>
      <c r="P139" t="n">
        <v>202.61</v>
      </c>
      <c r="Q139" t="n">
        <v>446.27</v>
      </c>
      <c r="R139" t="n">
        <v>46.52</v>
      </c>
      <c r="S139" t="n">
        <v>28.73</v>
      </c>
      <c r="T139" t="n">
        <v>8173.61</v>
      </c>
      <c r="U139" t="n">
        <v>0.62</v>
      </c>
      <c r="V139" t="n">
        <v>0.91</v>
      </c>
      <c r="W139" t="n">
        <v>0.11</v>
      </c>
      <c r="X139" t="n">
        <v>0.49</v>
      </c>
      <c r="Y139" t="n">
        <v>0.5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4.8474</v>
      </c>
      <c r="E140" t="n">
        <v>20.63</v>
      </c>
      <c r="F140" t="n">
        <v>17.79</v>
      </c>
      <c r="G140" t="n">
        <v>66.70999999999999</v>
      </c>
      <c r="H140" t="n">
        <v>1.03</v>
      </c>
      <c r="I140" t="n">
        <v>16</v>
      </c>
      <c r="J140" t="n">
        <v>172.08</v>
      </c>
      <c r="K140" t="n">
        <v>50.28</v>
      </c>
      <c r="L140" t="n">
        <v>10</v>
      </c>
      <c r="M140" t="n">
        <v>14</v>
      </c>
      <c r="N140" t="n">
        <v>31.8</v>
      </c>
      <c r="O140" t="n">
        <v>21457.64</v>
      </c>
      <c r="P140" t="n">
        <v>200.38</v>
      </c>
      <c r="Q140" t="n">
        <v>446.27</v>
      </c>
      <c r="R140" t="n">
        <v>44.68</v>
      </c>
      <c r="S140" t="n">
        <v>28.73</v>
      </c>
      <c r="T140" t="n">
        <v>7265.35</v>
      </c>
      <c r="U140" t="n">
        <v>0.64</v>
      </c>
      <c r="V140" t="n">
        <v>0.91</v>
      </c>
      <c r="W140" t="n">
        <v>0.11</v>
      </c>
      <c r="X140" t="n">
        <v>0.43</v>
      </c>
      <c r="Y140" t="n">
        <v>0.5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4.8863</v>
      </c>
      <c r="E141" t="n">
        <v>20.47</v>
      </c>
      <c r="F141" t="n">
        <v>17.69</v>
      </c>
      <c r="G141" t="n">
        <v>75.81</v>
      </c>
      <c r="H141" t="n">
        <v>1.12</v>
      </c>
      <c r="I141" t="n">
        <v>14</v>
      </c>
      <c r="J141" t="n">
        <v>173.55</v>
      </c>
      <c r="K141" t="n">
        <v>50.28</v>
      </c>
      <c r="L141" t="n">
        <v>11</v>
      </c>
      <c r="M141" t="n">
        <v>12</v>
      </c>
      <c r="N141" t="n">
        <v>32.27</v>
      </c>
      <c r="O141" t="n">
        <v>21638.31</v>
      </c>
      <c r="P141" t="n">
        <v>197.64</v>
      </c>
      <c r="Q141" t="n">
        <v>446.27</v>
      </c>
      <c r="R141" t="n">
        <v>41.13</v>
      </c>
      <c r="S141" t="n">
        <v>28.73</v>
      </c>
      <c r="T141" t="n">
        <v>5499.77</v>
      </c>
      <c r="U141" t="n">
        <v>0.7</v>
      </c>
      <c r="V141" t="n">
        <v>0.92</v>
      </c>
      <c r="W141" t="n">
        <v>0.11</v>
      </c>
      <c r="X141" t="n">
        <v>0.33</v>
      </c>
      <c r="Y141" t="n">
        <v>0.5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4.8888</v>
      </c>
      <c r="E142" t="n">
        <v>20.45</v>
      </c>
      <c r="F142" t="n">
        <v>17.71</v>
      </c>
      <c r="G142" t="n">
        <v>81.73999999999999</v>
      </c>
      <c r="H142" t="n">
        <v>1.22</v>
      </c>
      <c r="I142" t="n">
        <v>13</v>
      </c>
      <c r="J142" t="n">
        <v>175.02</v>
      </c>
      <c r="K142" t="n">
        <v>50.28</v>
      </c>
      <c r="L142" t="n">
        <v>12</v>
      </c>
      <c r="M142" t="n">
        <v>11</v>
      </c>
      <c r="N142" t="n">
        <v>32.74</v>
      </c>
      <c r="O142" t="n">
        <v>21819.6</v>
      </c>
      <c r="P142" t="n">
        <v>195.36</v>
      </c>
      <c r="Q142" t="n">
        <v>446.28</v>
      </c>
      <c r="R142" t="n">
        <v>42.24</v>
      </c>
      <c r="S142" t="n">
        <v>28.73</v>
      </c>
      <c r="T142" t="n">
        <v>6059.84</v>
      </c>
      <c r="U142" t="n">
        <v>0.68</v>
      </c>
      <c r="V142" t="n">
        <v>0.92</v>
      </c>
      <c r="W142" t="n">
        <v>0.1</v>
      </c>
      <c r="X142" t="n">
        <v>0.35</v>
      </c>
      <c r="Y142" t="n">
        <v>0.5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4.9041</v>
      </c>
      <c r="E143" t="n">
        <v>20.39</v>
      </c>
      <c r="F143" t="n">
        <v>17.68</v>
      </c>
      <c r="G143" t="n">
        <v>88.40000000000001</v>
      </c>
      <c r="H143" t="n">
        <v>1.31</v>
      </c>
      <c r="I143" t="n">
        <v>12</v>
      </c>
      <c r="J143" t="n">
        <v>176.49</v>
      </c>
      <c r="K143" t="n">
        <v>50.28</v>
      </c>
      <c r="L143" t="n">
        <v>13</v>
      </c>
      <c r="M143" t="n">
        <v>10</v>
      </c>
      <c r="N143" t="n">
        <v>33.21</v>
      </c>
      <c r="O143" t="n">
        <v>22001.54</v>
      </c>
      <c r="P143" t="n">
        <v>193.55</v>
      </c>
      <c r="Q143" t="n">
        <v>446.31</v>
      </c>
      <c r="R143" t="n">
        <v>41.13</v>
      </c>
      <c r="S143" t="n">
        <v>28.73</v>
      </c>
      <c r="T143" t="n">
        <v>5507.86</v>
      </c>
      <c r="U143" t="n">
        <v>0.7</v>
      </c>
      <c r="V143" t="n">
        <v>0.92</v>
      </c>
      <c r="W143" t="n">
        <v>0.1</v>
      </c>
      <c r="X143" t="n">
        <v>0.32</v>
      </c>
      <c r="Y143" t="n">
        <v>0.5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4.9208</v>
      </c>
      <c r="E144" t="n">
        <v>20.32</v>
      </c>
      <c r="F144" t="n">
        <v>17.64</v>
      </c>
      <c r="G144" t="n">
        <v>96.23</v>
      </c>
      <c r="H144" t="n">
        <v>1.4</v>
      </c>
      <c r="I144" t="n">
        <v>11</v>
      </c>
      <c r="J144" t="n">
        <v>177.97</v>
      </c>
      <c r="K144" t="n">
        <v>50.28</v>
      </c>
      <c r="L144" t="n">
        <v>14</v>
      </c>
      <c r="M144" t="n">
        <v>9</v>
      </c>
      <c r="N144" t="n">
        <v>33.69</v>
      </c>
      <c r="O144" t="n">
        <v>22184.13</v>
      </c>
      <c r="P144" t="n">
        <v>190.53</v>
      </c>
      <c r="Q144" t="n">
        <v>446.28</v>
      </c>
      <c r="R144" t="n">
        <v>39.87</v>
      </c>
      <c r="S144" t="n">
        <v>28.73</v>
      </c>
      <c r="T144" t="n">
        <v>4885.54</v>
      </c>
      <c r="U144" t="n">
        <v>0.72</v>
      </c>
      <c r="V144" t="n">
        <v>0.92</v>
      </c>
      <c r="W144" t="n">
        <v>0.1</v>
      </c>
      <c r="X144" t="n">
        <v>0.28</v>
      </c>
      <c r="Y144" t="n">
        <v>0.5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4.937</v>
      </c>
      <c r="E145" t="n">
        <v>20.26</v>
      </c>
      <c r="F145" t="n">
        <v>17.61</v>
      </c>
      <c r="G145" t="n">
        <v>105.65</v>
      </c>
      <c r="H145" t="n">
        <v>1.48</v>
      </c>
      <c r="I145" t="n">
        <v>10</v>
      </c>
      <c r="J145" t="n">
        <v>179.46</v>
      </c>
      <c r="K145" t="n">
        <v>50.28</v>
      </c>
      <c r="L145" t="n">
        <v>15</v>
      </c>
      <c r="M145" t="n">
        <v>8</v>
      </c>
      <c r="N145" t="n">
        <v>34.18</v>
      </c>
      <c r="O145" t="n">
        <v>22367.38</v>
      </c>
      <c r="P145" t="n">
        <v>188.54</v>
      </c>
      <c r="Q145" t="n">
        <v>446.27</v>
      </c>
      <c r="R145" t="n">
        <v>38.8</v>
      </c>
      <c r="S145" t="n">
        <v>28.73</v>
      </c>
      <c r="T145" t="n">
        <v>4356.95</v>
      </c>
      <c r="U145" t="n">
        <v>0.74</v>
      </c>
      <c r="V145" t="n">
        <v>0.92</v>
      </c>
      <c r="W145" t="n">
        <v>0.1</v>
      </c>
      <c r="X145" t="n">
        <v>0.25</v>
      </c>
      <c r="Y145" t="n">
        <v>0.5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4.9452</v>
      </c>
      <c r="E146" t="n">
        <v>20.22</v>
      </c>
      <c r="F146" t="n">
        <v>17.57</v>
      </c>
      <c r="G146" t="n">
        <v>105.45</v>
      </c>
      <c r="H146" t="n">
        <v>1.57</v>
      </c>
      <c r="I146" t="n">
        <v>10</v>
      </c>
      <c r="J146" t="n">
        <v>180.95</v>
      </c>
      <c r="K146" t="n">
        <v>50.28</v>
      </c>
      <c r="L146" t="n">
        <v>16</v>
      </c>
      <c r="M146" t="n">
        <v>8</v>
      </c>
      <c r="N146" t="n">
        <v>34.67</v>
      </c>
      <c r="O146" t="n">
        <v>22551.28</v>
      </c>
      <c r="P146" t="n">
        <v>186.17</v>
      </c>
      <c r="Q146" t="n">
        <v>446.27</v>
      </c>
      <c r="R146" t="n">
        <v>37.75</v>
      </c>
      <c r="S146" t="n">
        <v>28.73</v>
      </c>
      <c r="T146" t="n">
        <v>3830.13</v>
      </c>
      <c r="U146" t="n">
        <v>0.76</v>
      </c>
      <c r="V146" t="n">
        <v>0.92</v>
      </c>
      <c r="W146" t="n">
        <v>0.09</v>
      </c>
      <c r="X146" t="n">
        <v>0.22</v>
      </c>
      <c r="Y146" t="n">
        <v>0.5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4.9511</v>
      </c>
      <c r="E147" t="n">
        <v>20.2</v>
      </c>
      <c r="F147" t="n">
        <v>17.58</v>
      </c>
      <c r="G147" t="n">
        <v>117.22</v>
      </c>
      <c r="H147" t="n">
        <v>1.65</v>
      </c>
      <c r="I147" t="n">
        <v>9</v>
      </c>
      <c r="J147" t="n">
        <v>182.45</v>
      </c>
      <c r="K147" t="n">
        <v>50.28</v>
      </c>
      <c r="L147" t="n">
        <v>17</v>
      </c>
      <c r="M147" t="n">
        <v>7</v>
      </c>
      <c r="N147" t="n">
        <v>35.17</v>
      </c>
      <c r="O147" t="n">
        <v>22735.98</v>
      </c>
      <c r="P147" t="n">
        <v>183.4</v>
      </c>
      <c r="Q147" t="n">
        <v>446.27</v>
      </c>
      <c r="R147" t="n">
        <v>37.93</v>
      </c>
      <c r="S147" t="n">
        <v>28.73</v>
      </c>
      <c r="T147" t="n">
        <v>3925.57</v>
      </c>
      <c r="U147" t="n">
        <v>0.76</v>
      </c>
      <c r="V147" t="n">
        <v>0.92</v>
      </c>
      <c r="W147" t="n">
        <v>0.1</v>
      </c>
      <c r="X147" t="n">
        <v>0.23</v>
      </c>
      <c r="Y147" t="n">
        <v>0.5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4.9471</v>
      </c>
      <c r="E148" t="n">
        <v>20.21</v>
      </c>
      <c r="F148" t="n">
        <v>17.6</v>
      </c>
      <c r="G148" t="n">
        <v>117.33</v>
      </c>
      <c r="H148" t="n">
        <v>1.74</v>
      </c>
      <c r="I148" t="n">
        <v>9</v>
      </c>
      <c r="J148" t="n">
        <v>183.95</v>
      </c>
      <c r="K148" t="n">
        <v>50.28</v>
      </c>
      <c r="L148" t="n">
        <v>18</v>
      </c>
      <c r="M148" t="n">
        <v>7</v>
      </c>
      <c r="N148" t="n">
        <v>35.67</v>
      </c>
      <c r="O148" t="n">
        <v>22921.24</v>
      </c>
      <c r="P148" t="n">
        <v>182.57</v>
      </c>
      <c r="Q148" t="n">
        <v>446.27</v>
      </c>
      <c r="R148" t="n">
        <v>38.52</v>
      </c>
      <c r="S148" t="n">
        <v>28.73</v>
      </c>
      <c r="T148" t="n">
        <v>4221.24</v>
      </c>
      <c r="U148" t="n">
        <v>0.75</v>
      </c>
      <c r="V148" t="n">
        <v>0.92</v>
      </c>
      <c r="W148" t="n">
        <v>0.1</v>
      </c>
      <c r="X148" t="n">
        <v>0.24</v>
      </c>
      <c r="Y148" t="n">
        <v>0.5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4.9644</v>
      </c>
      <c r="E149" t="n">
        <v>20.14</v>
      </c>
      <c r="F149" t="n">
        <v>17.56</v>
      </c>
      <c r="G149" t="n">
        <v>131.71</v>
      </c>
      <c r="H149" t="n">
        <v>1.82</v>
      </c>
      <c r="I149" t="n">
        <v>8</v>
      </c>
      <c r="J149" t="n">
        <v>185.46</v>
      </c>
      <c r="K149" t="n">
        <v>50.28</v>
      </c>
      <c r="L149" t="n">
        <v>19</v>
      </c>
      <c r="M149" t="n">
        <v>6</v>
      </c>
      <c r="N149" t="n">
        <v>36.18</v>
      </c>
      <c r="O149" t="n">
        <v>23107.19</v>
      </c>
      <c r="P149" t="n">
        <v>179.09</v>
      </c>
      <c r="Q149" t="n">
        <v>446.27</v>
      </c>
      <c r="R149" t="n">
        <v>37.25</v>
      </c>
      <c r="S149" t="n">
        <v>28.73</v>
      </c>
      <c r="T149" t="n">
        <v>3590.37</v>
      </c>
      <c r="U149" t="n">
        <v>0.77</v>
      </c>
      <c r="V149" t="n">
        <v>0.93</v>
      </c>
      <c r="W149" t="n">
        <v>0.09</v>
      </c>
      <c r="X149" t="n">
        <v>0.2</v>
      </c>
      <c r="Y149" t="n">
        <v>0.5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4.9753</v>
      </c>
      <c r="E150" t="n">
        <v>20.1</v>
      </c>
      <c r="F150" t="n">
        <v>17.52</v>
      </c>
      <c r="G150" t="n">
        <v>131.38</v>
      </c>
      <c r="H150" t="n">
        <v>1.9</v>
      </c>
      <c r="I150" t="n">
        <v>8</v>
      </c>
      <c r="J150" t="n">
        <v>186.97</v>
      </c>
      <c r="K150" t="n">
        <v>50.28</v>
      </c>
      <c r="L150" t="n">
        <v>20</v>
      </c>
      <c r="M150" t="n">
        <v>6</v>
      </c>
      <c r="N150" t="n">
        <v>36.69</v>
      </c>
      <c r="O150" t="n">
        <v>23293.82</v>
      </c>
      <c r="P150" t="n">
        <v>175.59</v>
      </c>
      <c r="Q150" t="n">
        <v>446.27</v>
      </c>
      <c r="R150" t="n">
        <v>35.8</v>
      </c>
      <c r="S150" t="n">
        <v>28.73</v>
      </c>
      <c r="T150" t="n">
        <v>2863.87</v>
      </c>
      <c r="U150" t="n">
        <v>0.8</v>
      </c>
      <c r="V150" t="n">
        <v>0.93</v>
      </c>
      <c r="W150" t="n">
        <v>0.09</v>
      </c>
      <c r="X150" t="n">
        <v>0.16</v>
      </c>
      <c r="Y150" t="n">
        <v>0.5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4.981</v>
      </c>
      <c r="E151" t="n">
        <v>20.08</v>
      </c>
      <c r="F151" t="n">
        <v>17.53</v>
      </c>
      <c r="G151" t="n">
        <v>150.23</v>
      </c>
      <c r="H151" t="n">
        <v>1.98</v>
      </c>
      <c r="I151" t="n">
        <v>7</v>
      </c>
      <c r="J151" t="n">
        <v>188.49</v>
      </c>
      <c r="K151" t="n">
        <v>50.28</v>
      </c>
      <c r="L151" t="n">
        <v>21</v>
      </c>
      <c r="M151" t="n">
        <v>5</v>
      </c>
      <c r="N151" t="n">
        <v>37.21</v>
      </c>
      <c r="O151" t="n">
        <v>23481.16</v>
      </c>
      <c r="P151" t="n">
        <v>173.25</v>
      </c>
      <c r="Q151" t="n">
        <v>446.27</v>
      </c>
      <c r="R151" t="n">
        <v>36.14</v>
      </c>
      <c r="S151" t="n">
        <v>28.73</v>
      </c>
      <c r="T151" t="n">
        <v>3038.54</v>
      </c>
      <c r="U151" t="n">
        <v>0.8</v>
      </c>
      <c r="V151" t="n">
        <v>0.93</v>
      </c>
      <c r="W151" t="n">
        <v>0.09</v>
      </c>
      <c r="X151" t="n">
        <v>0.17</v>
      </c>
      <c r="Y151" t="n">
        <v>0.5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4.9795</v>
      </c>
      <c r="E152" t="n">
        <v>20.08</v>
      </c>
      <c r="F152" t="n">
        <v>17.53</v>
      </c>
      <c r="G152" t="n">
        <v>150.28</v>
      </c>
      <c r="H152" t="n">
        <v>2.05</v>
      </c>
      <c r="I152" t="n">
        <v>7</v>
      </c>
      <c r="J152" t="n">
        <v>190.01</v>
      </c>
      <c r="K152" t="n">
        <v>50.28</v>
      </c>
      <c r="L152" t="n">
        <v>22</v>
      </c>
      <c r="M152" t="n">
        <v>1</v>
      </c>
      <c r="N152" t="n">
        <v>37.74</v>
      </c>
      <c r="O152" t="n">
        <v>23669.2</v>
      </c>
      <c r="P152" t="n">
        <v>173.44</v>
      </c>
      <c r="Q152" t="n">
        <v>446.27</v>
      </c>
      <c r="R152" t="n">
        <v>36.16</v>
      </c>
      <c r="S152" t="n">
        <v>28.73</v>
      </c>
      <c r="T152" t="n">
        <v>3047.53</v>
      </c>
      <c r="U152" t="n">
        <v>0.79</v>
      </c>
      <c r="V152" t="n">
        <v>0.93</v>
      </c>
      <c r="W152" t="n">
        <v>0.1</v>
      </c>
      <c r="X152" t="n">
        <v>0.17</v>
      </c>
      <c r="Y152" t="n">
        <v>0.5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4.9781</v>
      </c>
      <c r="E153" t="n">
        <v>20.09</v>
      </c>
      <c r="F153" t="n">
        <v>17.54</v>
      </c>
      <c r="G153" t="n">
        <v>150.33</v>
      </c>
      <c r="H153" t="n">
        <v>2.13</v>
      </c>
      <c r="I153" t="n">
        <v>7</v>
      </c>
      <c r="J153" t="n">
        <v>191.55</v>
      </c>
      <c r="K153" t="n">
        <v>50.28</v>
      </c>
      <c r="L153" t="n">
        <v>23</v>
      </c>
      <c r="M153" t="n">
        <v>0</v>
      </c>
      <c r="N153" t="n">
        <v>38.27</v>
      </c>
      <c r="O153" t="n">
        <v>23857.96</v>
      </c>
      <c r="P153" t="n">
        <v>174.68</v>
      </c>
      <c r="Q153" t="n">
        <v>446.27</v>
      </c>
      <c r="R153" t="n">
        <v>36.33</v>
      </c>
      <c r="S153" t="n">
        <v>28.73</v>
      </c>
      <c r="T153" t="n">
        <v>3135.45</v>
      </c>
      <c r="U153" t="n">
        <v>0.79</v>
      </c>
      <c r="V153" t="n">
        <v>0.93</v>
      </c>
      <c r="W153" t="n">
        <v>0.1</v>
      </c>
      <c r="X153" t="n">
        <v>0.18</v>
      </c>
      <c r="Y153" t="n">
        <v>0.5</v>
      </c>
      <c r="Z153" t="n">
        <v>10</v>
      </c>
    </row>
    <row r="154">
      <c r="A154" t="n">
        <v>0</v>
      </c>
      <c r="B154" t="n">
        <v>35</v>
      </c>
      <c r="C154" t="inlineStr">
        <is>
          <t xml:space="preserve">CONCLUIDO	</t>
        </is>
      </c>
      <c r="D154" t="n">
        <v>4.0735</v>
      </c>
      <c r="E154" t="n">
        <v>24.55</v>
      </c>
      <c r="F154" t="n">
        <v>20.68</v>
      </c>
      <c r="G154" t="n">
        <v>10.79</v>
      </c>
      <c r="H154" t="n">
        <v>0.22</v>
      </c>
      <c r="I154" t="n">
        <v>115</v>
      </c>
      <c r="J154" t="n">
        <v>80.84</v>
      </c>
      <c r="K154" t="n">
        <v>35.1</v>
      </c>
      <c r="L154" t="n">
        <v>1</v>
      </c>
      <c r="M154" t="n">
        <v>113</v>
      </c>
      <c r="N154" t="n">
        <v>9.74</v>
      </c>
      <c r="O154" t="n">
        <v>10204.21</v>
      </c>
      <c r="P154" t="n">
        <v>158.31</v>
      </c>
      <c r="Q154" t="n">
        <v>446.28</v>
      </c>
      <c r="R154" t="n">
        <v>139.01</v>
      </c>
      <c r="S154" t="n">
        <v>28.73</v>
      </c>
      <c r="T154" t="n">
        <v>53932.59</v>
      </c>
      <c r="U154" t="n">
        <v>0.21</v>
      </c>
      <c r="V154" t="n">
        <v>0.79</v>
      </c>
      <c r="W154" t="n">
        <v>0.26</v>
      </c>
      <c r="X154" t="n">
        <v>3.32</v>
      </c>
      <c r="Y154" t="n">
        <v>0.5</v>
      </c>
      <c r="Z154" t="n">
        <v>10</v>
      </c>
    </row>
    <row r="155">
      <c r="A155" t="n">
        <v>1</v>
      </c>
      <c r="B155" t="n">
        <v>35</v>
      </c>
      <c r="C155" t="inlineStr">
        <is>
          <t xml:space="preserve">CONCLUIDO	</t>
        </is>
      </c>
      <c r="D155" t="n">
        <v>4.6443</v>
      </c>
      <c r="E155" t="n">
        <v>21.53</v>
      </c>
      <c r="F155" t="n">
        <v>18.76</v>
      </c>
      <c r="G155" t="n">
        <v>22.07</v>
      </c>
      <c r="H155" t="n">
        <v>0.43</v>
      </c>
      <c r="I155" t="n">
        <v>51</v>
      </c>
      <c r="J155" t="n">
        <v>82.04000000000001</v>
      </c>
      <c r="K155" t="n">
        <v>35.1</v>
      </c>
      <c r="L155" t="n">
        <v>2</v>
      </c>
      <c r="M155" t="n">
        <v>49</v>
      </c>
      <c r="N155" t="n">
        <v>9.94</v>
      </c>
      <c r="O155" t="n">
        <v>10352.53</v>
      </c>
      <c r="P155" t="n">
        <v>139.18</v>
      </c>
      <c r="Q155" t="n">
        <v>446.27</v>
      </c>
      <c r="R155" t="n">
        <v>76.15000000000001</v>
      </c>
      <c r="S155" t="n">
        <v>28.73</v>
      </c>
      <c r="T155" t="n">
        <v>22825.26</v>
      </c>
      <c r="U155" t="n">
        <v>0.38</v>
      </c>
      <c r="V155" t="n">
        <v>0.87</v>
      </c>
      <c r="W155" t="n">
        <v>0.17</v>
      </c>
      <c r="X155" t="n">
        <v>1.4</v>
      </c>
      <c r="Y155" t="n">
        <v>0.5</v>
      </c>
      <c r="Z155" t="n">
        <v>10</v>
      </c>
    </row>
    <row r="156">
      <c r="A156" t="n">
        <v>2</v>
      </c>
      <c r="B156" t="n">
        <v>35</v>
      </c>
      <c r="C156" t="inlineStr">
        <is>
          <t xml:space="preserve">CONCLUIDO	</t>
        </is>
      </c>
      <c r="D156" t="n">
        <v>4.8259</v>
      </c>
      <c r="E156" t="n">
        <v>20.72</v>
      </c>
      <c r="F156" t="n">
        <v>18.26</v>
      </c>
      <c r="G156" t="n">
        <v>33.2</v>
      </c>
      <c r="H156" t="n">
        <v>0.63</v>
      </c>
      <c r="I156" t="n">
        <v>33</v>
      </c>
      <c r="J156" t="n">
        <v>83.25</v>
      </c>
      <c r="K156" t="n">
        <v>35.1</v>
      </c>
      <c r="L156" t="n">
        <v>3</v>
      </c>
      <c r="M156" t="n">
        <v>31</v>
      </c>
      <c r="N156" t="n">
        <v>10.15</v>
      </c>
      <c r="O156" t="n">
        <v>10501.19</v>
      </c>
      <c r="P156" t="n">
        <v>131.19</v>
      </c>
      <c r="Q156" t="n">
        <v>446.28</v>
      </c>
      <c r="R156" t="n">
        <v>60.05</v>
      </c>
      <c r="S156" t="n">
        <v>28.73</v>
      </c>
      <c r="T156" t="n">
        <v>14865.29</v>
      </c>
      <c r="U156" t="n">
        <v>0.48</v>
      </c>
      <c r="V156" t="n">
        <v>0.89</v>
      </c>
      <c r="W156" t="n">
        <v>0.13</v>
      </c>
      <c r="X156" t="n">
        <v>0.9</v>
      </c>
      <c r="Y156" t="n">
        <v>0.5</v>
      </c>
      <c r="Z156" t="n">
        <v>10</v>
      </c>
    </row>
    <row r="157">
      <c r="A157" t="n">
        <v>3</v>
      </c>
      <c r="B157" t="n">
        <v>35</v>
      </c>
      <c r="C157" t="inlineStr">
        <is>
          <t xml:space="preserve">CONCLUIDO	</t>
        </is>
      </c>
      <c r="D157" t="n">
        <v>4.9153</v>
      </c>
      <c r="E157" t="n">
        <v>20.34</v>
      </c>
      <c r="F157" t="n">
        <v>18.04</v>
      </c>
      <c r="G157" t="n">
        <v>45.1</v>
      </c>
      <c r="H157" t="n">
        <v>0.83</v>
      </c>
      <c r="I157" t="n">
        <v>24</v>
      </c>
      <c r="J157" t="n">
        <v>84.45999999999999</v>
      </c>
      <c r="K157" t="n">
        <v>35.1</v>
      </c>
      <c r="L157" t="n">
        <v>4</v>
      </c>
      <c r="M157" t="n">
        <v>22</v>
      </c>
      <c r="N157" t="n">
        <v>10.36</v>
      </c>
      <c r="O157" t="n">
        <v>10650.22</v>
      </c>
      <c r="P157" t="n">
        <v>125.19</v>
      </c>
      <c r="Q157" t="n">
        <v>446.27</v>
      </c>
      <c r="R157" t="n">
        <v>52.99</v>
      </c>
      <c r="S157" t="n">
        <v>28.73</v>
      </c>
      <c r="T157" t="n">
        <v>11380.94</v>
      </c>
      <c r="U157" t="n">
        <v>0.54</v>
      </c>
      <c r="V157" t="n">
        <v>0.9</v>
      </c>
      <c r="W157" t="n">
        <v>0.12</v>
      </c>
      <c r="X157" t="n">
        <v>0.68</v>
      </c>
      <c r="Y157" t="n">
        <v>0.5</v>
      </c>
      <c r="Z157" t="n">
        <v>10</v>
      </c>
    </row>
    <row r="158">
      <c r="A158" t="n">
        <v>4</v>
      </c>
      <c r="B158" t="n">
        <v>35</v>
      </c>
      <c r="C158" t="inlineStr">
        <is>
          <t xml:space="preserve">CONCLUIDO	</t>
        </is>
      </c>
      <c r="D158" t="n">
        <v>4.9875</v>
      </c>
      <c r="E158" t="n">
        <v>20.05</v>
      </c>
      <c r="F158" t="n">
        <v>17.85</v>
      </c>
      <c r="G158" t="n">
        <v>59.49</v>
      </c>
      <c r="H158" t="n">
        <v>1.02</v>
      </c>
      <c r="I158" t="n">
        <v>18</v>
      </c>
      <c r="J158" t="n">
        <v>85.67</v>
      </c>
      <c r="K158" t="n">
        <v>35.1</v>
      </c>
      <c r="L158" t="n">
        <v>5</v>
      </c>
      <c r="M158" t="n">
        <v>16</v>
      </c>
      <c r="N158" t="n">
        <v>10.57</v>
      </c>
      <c r="O158" t="n">
        <v>10799.59</v>
      </c>
      <c r="P158" t="n">
        <v>118</v>
      </c>
      <c r="Q158" t="n">
        <v>446.27</v>
      </c>
      <c r="R158" t="n">
        <v>46.73</v>
      </c>
      <c r="S158" t="n">
        <v>28.73</v>
      </c>
      <c r="T158" t="n">
        <v>8280.049999999999</v>
      </c>
      <c r="U158" t="n">
        <v>0.61</v>
      </c>
      <c r="V158" t="n">
        <v>0.91</v>
      </c>
      <c r="W158" t="n">
        <v>0.11</v>
      </c>
      <c r="X158" t="n">
        <v>0.49</v>
      </c>
      <c r="Y158" t="n">
        <v>0.5</v>
      </c>
      <c r="Z158" t="n">
        <v>10</v>
      </c>
    </row>
    <row r="159">
      <c r="A159" t="n">
        <v>5</v>
      </c>
      <c r="B159" t="n">
        <v>35</v>
      </c>
      <c r="C159" t="inlineStr">
        <is>
          <t xml:space="preserve">CONCLUIDO	</t>
        </is>
      </c>
      <c r="D159" t="n">
        <v>5.024</v>
      </c>
      <c r="E159" t="n">
        <v>19.9</v>
      </c>
      <c r="F159" t="n">
        <v>17.75</v>
      </c>
      <c r="G159" t="n">
        <v>71.02</v>
      </c>
      <c r="H159" t="n">
        <v>1.21</v>
      </c>
      <c r="I159" t="n">
        <v>15</v>
      </c>
      <c r="J159" t="n">
        <v>86.88</v>
      </c>
      <c r="K159" t="n">
        <v>35.1</v>
      </c>
      <c r="L159" t="n">
        <v>6</v>
      </c>
      <c r="M159" t="n">
        <v>7</v>
      </c>
      <c r="N159" t="n">
        <v>10.78</v>
      </c>
      <c r="O159" t="n">
        <v>10949.33</v>
      </c>
      <c r="P159" t="n">
        <v>112.78</v>
      </c>
      <c r="Q159" t="n">
        <v>446.27</v>
      </c>
      <c r="R159" t="n">
        <v>43.19</v>
      </c>
      <c r="S159" t="n">
        <v>28.73</v>
      </c>
      <c r="T159" t="n">
        <v>6525.59</v>
      </c>
      <c r="U159" t="n">
        <v>0.67</v>
      </c>
      <c r="V159" t="n">
        <v>0.92</v>
      </c>
      <c r="W159" t="n">
        <v>0.11</v>
      </c>
      <c r="X159" t="n">
        <v>0.4</v>
      </c>
      <c r="Y159" t="n">
        <v>0.5</v>
      </c>
      <c r="Z159" t="n">
        <v>10</v>
      </c>
    </row>
    <row r="160">
      <c r="A160" t="n">
        <v>6</v>
      </c>
      <c r="B160" t="n">
        <v>35</v>
      </c>
      <c r="C160" t="inlineStr">
        <is>
          <t xml:space="preserve">CONCLUIDO	</t>
        </is>
      </c>
      <c r="D160" t="n">
        <v>5.0284</v>
      </c>
      <c r="E160" t="n">
        <v>19.89</v>
      </c>
      <c r="F160" t="n">
        <v>17.75</v>
      </c>
      <c r="G160" t="n">
        <v>76.09</v>
      </c>
      <c r="H160" t="n">
        <v>1.39</v>
      </c>
      <c r="I160" t="n">
        <v>14</v>
      </c>
      <c r="J160" t="n">
        <v>88.09999999999999</v>
      </c>
      <c r="K160" t="n">
        <v>35.1</v>
      </c>
      <c r="L160" t="n">
        <v>7</v>
      </c>
      <c r="M160" t="n">
        <v>0</v>
      </c>
      <c r="N160" t="n">
        <v>11</v>
      </c>
      <c r="O160" t="n">
        <v>11099.43</v>
      </c>
      <c r="P160" t="n">
        <v>112.59</v>
      </c>
      <c r="Q160" t="n">
        <v>446.29</v>
      </c>
      <c r="R160" t="n">
        <v>42.84</v>
      </c>
      <c r="S160" t="n">
        <v>28.73</v>
      </c>
      <c r="T160" t="n">
        <v>6354.69</v>
      </c>
      <c r="U160" t="n">
        <v>0.67</v>
      </c>
      <c r="V160" t="n">
        <v>0.92</v>
      </c>
      <c r="W160" t="n">
        <v>0.12</v>
      </c>
      <c r="X160" t="n">
        <v>0.4</v>
      </c>
      <c r="Y160" t="n">
        <v>0.5</v>
      </c>
      <c r="Z160" t="n">
        <v>10</v>
      </c>
    </row>
    <row r="161">
      <c r="A161" t="n">
        <v>0</v>
      </c>
      <c r="B161" t="n">
        <v>50</v>
      </c>
      <c r="C161" t="inlineStr">
        <is>
          <t xml:space="preserve">CONCLUIDO	</t>
        </is>
      </c>
      <c r="D161" t="n">
        <v>3.7119</v>
      </c>
      <c r="E161" t="n">
        <v>26.94</v>
      </c>
      <c r="F161" t="n">
        <v>21.64</v>
      </c>
      <c r="G161" t="n">
        <v>8.83</v>
      </c>
      <c r="H161" t="n">
        <v>0.16</v>
      </c>
      <c r="I161" t="n">
        <v>147</v>
      </c>
      <c r="J161" t="n">
        <v>107.41</v>
      </c>
      <c r="K161" t="n">
        <v>41.65</v>
      </c>
      <c r="L161" t="n">
        <v>1</v>
      </c>
      <c r="M161" t="n">
        <v>145</v>
      </c>
      <c r="N161" t="n">
        <v>14.77</v>
      </c>
      <c r="O161" t="n">
        <v>13481.73</v>
      </c>
      <c r="P161" t="n">
        <v>202.38</v>
      </c>
      <c r="Q161" t="n">
        <v>446.29</v>
      </c>
      <c r="R161" t="n">
        <v>170.43</v>
      </c>
      <c r="S161" t="n">
        <v>28.73</v>
      </c>
      <c r="T161" t="n">
        <v>69486.57000000001</v>
      </c>
      <c r="U161" t="n">
        <v>0.17</v>
      </c>
      <c r="V161" t="n">
        <v>0.75</v>
      </c>
      <c r="W161" t="n">
        <v>0.31</v>
      </c>
      <c r="X161" t="n">
        <v>4.28</v>
      </c>
      <c r="Y161" t="n">
        <v>0.5</v>
      </c>
      <c r="Z161" t="n">
        <v>10</v>
      </c>
    </row>
    <row r="162">
      <c r="A162" t="n">
        <v>1</v>
      </c>
      <c r="B162" t="n">
        <v>50</v>
      </c>
      <c r="C162" t="inlineStr">
        <is>
          <t xml:space="preserve">CONCLUIDO	</t>
        </is>
      </c>
      <c r="D162" t="n">
        <v>4.4069</v>
      </c>
      <c r="E162" t="n">
        <v>22.69</v>
      </c>
      <c r="F162" t="n">
        <v>19.21</v>
      </c>
      <c r="G162" t="n">
        <v>17.73</v>
      </c>
      <c r="H162" t="n">
        <v>0.32</v>
      </c>
      <c r="I162" t="n">
        <v>65</v>
      </c>
      <c r="J162" t="n">
        <v>108.68</v>
      </c>
      <c r="K162" t="n">
        <v>41.65</v>
      </c>
      <c r="L162" t="n">
        <v>2</v>
      </c>
      <c r="M162" t="n">
        <v>63</v>
      </c>
      <c r="N162" t="n">
        <v>15.03</v>
      </c>
      <c r="O162" t="n">
        <v>13638.32</v>
      </c>
      <c r="P162" t="n">
        <v>176.55</v>
      </c>
      <c r="Q162" t="n">
        <v>446.3</v>
      </c>
      <c r="R162" t="n">
        <v>90.90000000000001</v>
      </c>
      <c r="S162" t="n">
        <v>28.73</v>
      </c>
      <c r="T162" t="n">
        <v>30131.21</v>
      </c>
      <c r="U162" t="n">
        <v>0.32</v>
      </c>
      <c r="V162" t="n">
        <v>0.85</v>
      </c>
      <c r="W162" t="n">
        <v>0.19</v>
      </c>
      <c r="X162" t="n">
        <v>1.85</v>
      </c>
      <c r="Y162" t="n">
        <v>0.5</v>
      </c>
      <c r="Z162" t="n">
        <v>10</v>
      </c>
    </row>
    <row r="163">
      <c r="A163" t="n">
        <v>2</v>
      </c>
      <c r="B163" t="n">
        <v>50</v>
      </c>
      <c r="C163" t="inlineStr">
        <is>
          <t xml:space="preserve">CONCLUIDO	</t>
        </is>
      </c>
      <c r="D163" t="n">
        <v>4.6618</v>
      </c>
      <c r="E163" t="n">
        <v>21.45</v>
      </c>
      <c r="F163" t="n">
        <v>18.5</v>
      </c>
      <c r="G163" t="n">
        <v>27.08</v>
      </c>
      <c r="H163" t="n">
        <v>0.48</v>
      </c>
      <c r="I163" t="n">
        <v>41</v>
      </c>
      <c r="J163" t="n">
        <v>109.96</v>
      </c>
      <c r="K163" t="n">
        <v>41.65</v>
      </c>
      <c r="L163" t="n">
        <v>3</v>
      </c>
      <c r="M163" t="n">
        <v>39</v>
      </c>
      <c r="N163" t="n">
        <v>15.31</v>
      </c>
      <c r="O163" t="n">
        <v>13795.21</v>
      </c>
      <c r="P163" t="n">
        <v>166.85</v>
      </c>
      <c r="Q163" t="n">
        <v>446.27</v>
      </c>
      <c r="R163" t="n">
        <v>67.92</v>
      </c>
      <c r="S163" t="n">
        <v>28.73</v>
      </c>
      <c r="T163" t="n">
        <v>18759.44</v>
      </c>
      <c r="U163" t="n">
        <v>0.42</v>
      </c>
      <c r="V163" t="n">
        <v>0.88</v>
      </c>
      <c r="W163" t="n">
        <v>0.15</v>
      </c>
      <c r="X163" t="n">
        <v>1.15</v>
      </c>
      <c r="Y163" t="n">
        <v>0.5</v>
      </c>
      <c r="Z163" t="n">
        <v>10</v>
      </c>
    </row>
    <row r="164">
      <c r="A164" t="n">
        <v>3</v>
      </c>
      <c r="B164" t="n">
        <v>50</v>
      </c>
      <c r="C164" t="inlineStr">
        <is>
          <t xml:space="preserve">CONCLUIDO	</t>
        </is>
      </c>
      <c r="D164" t="n">
        <v>4.7907</v>
      </c>
      <c r="E164" t="n">
        <v>20.87</v>
      </c>
      <c r="F164" t="n">
        <v>18.17</v>
      </c>
      <c r="G164" t="n">
        <v>36.34</v>
      </c>
      <c r="H164" t="n">
        <v>0.63</v>
      </c>
      <c r="I164" t="n">
        <v>30</v>
      </c>
      <c r="J164" t="n">
        <v>111.23</v>
      </c>
      <c r="K164" t="n">
        <v>41.65</v>
      </c>
      <c r="L164" t="n">
        <v>4</v>
      </c>
      <c r="M164" t="n">
        <v>28</v>
      </c>
      <c r="N164" t="n">
        <v>15.58</v>
      </c>
      <c r="O164" t="n">
        <v>13952.52</v>
      </c>
      <c r="P164" t="n">
        <v>160.63</v>
      </c>
      <c r="Q164" t="n">
        <v>446.28</v>
      </c>
      <c r="R164" t="n">
        <v>57.01</v>
      </c>
      <c r="S164" t="n">
        <v>28.73</v>
      </c>
      <c r="T164" t="n">
        <v>13358.01</v>
      </c>
      <c r="U164" t="n">
        <v>0.5</v>
      </c>
      <c r="V164" t="n">
        <v>0.89</v>
      </c>
      <c r="W164" t="n">
        <v>0.13</v>
      </c>
      <c r="X164" t="n">
        <v>0.8100000000000001</v>
      </c>
      <c r="Y164" t="n">
        <v>0.5</v>
      </c>
      <c r="Z164" t="n">
        <v>10</v>
      </c>
    </row>
    <row r="165">
      <c r="A165" t="n">
        <v>4</v>
      </c>
      <c r="B165" t="n">
        <v>50</v>
      </c>
      <c r="C165" t="inlineStr">
        <is>
          <t xml:space="preserve">CONCLUIDO	</t>
        </is>
      </c>
      <c r="D165" t="n">
        <v>4.8529</v>
      </c>
      <c r="E165" t="n">
        <v>20.61</v>
      </c>
      <c r="F165" t="n">
        <v>18.04</v>
      </c>
      <c r="G165" t="n">
        <v>45.09</v>
      </c>
      <c r="H165" t="n">
        <v>0.78</v>
      </c>
      <c r="I165" t="n">
        <v>24</v>
      </c>
      <c r="J165" t="n">
        <v>112.51</v>
      </c>
      <c r="K165" t="n">
        <v>41.65</v>
      </c>
      <c r="L165" t="n">
        <v>5</v>
      </c>
      <c r="M165" t="n">
        <v>22</v>
      </c>
      <c r="N165" t="n">
        <v>15.86</v>
      </c>
      <c r="O165" t="n">
        <v>14110.24</v>
      </c>
      <c r="P165" t="n">
        <v>156.78</v>
      </c>
      <c r="Q165" t="n">
        <v>446.32</v>
      </c>
      <c r="R165" t="n">
        <v>52.86</v>
      </c>
      <c r="S165" t="n">
        <v>28.73</v>
      </c>
      <c r="T165" t="n">
        <v>11315.89</v>
      </c>
      <c r="U165" t="n">
        <v>0.54</v>
      </c>
      <c r="V165" t="n">
        <v>0.9</v>
      </c>
      <c r="W165" t="n">
        <v>0.12</v>
      </c>
      <c r="X165" t="n">
        <v>0.68</v>
      </c>
      <c r="Y165" t="n">
        <v>0.5</v>
      </c>
      <c r="Z165" t="n">
        <v>10</v>
      </c>
    </row>
    <row r="166">
      <c r="A166" t="n">
        <v>5</v>
      </c>
      <c r="B166" t="n">
        <v>50</v>
      </c>
      <c r="C166" t="inlineStr">
        <is>
          <t xml:space="preserve">CONCLUIDO	</t>
        </is>
      </c>
      <c r="D166" t="n">
        <v>4.9038</v>
      </c>
      <c r="E166" t="n">
        <v>20.39</v>
      </c>
      <c r="F166" t="n">
        <v>17.91</v>
      </c>
      <c r="G166" t="n">
        <v>53.73</v>
      </c>
      <c r="H166" t="n">
        <v>0.93</v>
      </c>
      <c r="I166" t="n">
        <v>20</v>
      </c>
      <c r="J166" t="n">
        <v>113.79</v>
      </c>
      <c r="K166" t="n">
        <v>41.65</v>
      </c>
      <c r="L166" t="n">
        <v>6</v>
      </c>
      <c r="M166" t="n">
        <v>18</v>
      </c>
      <c r="N166" t="n">
        <v>16.14</v>
      </c>
      <c r="O166" t="n">
        <v>14268.39</v>
      </c>
      <c r="P166" t="n">
        <v>152.22</v>
      </c>
      <c r="Q166" t="n">
        <v>446.29</v>
      </c>
      <c r="R166" t="n">
        <v>48.64</v>
      </c>
      <c r="S166" t="n">
        <v>28.73</v>
      </c>
      <c r="T166" t="n">
        <v>9223.07</v>
      </c>
      <c r="U166" t="n">
        <v>0.59</v>
      </c>
      <c r="V166" t="n">
        <v>0.91</v>
      </c>
      <c r="W166" t="n">
        <v>0.11</v>
      </c>
      <c r="X166" t="n">
        <v>0.55</v>
      </c>
      <c r="Y166" t="n">
        <v>0.5</v>
      </c>
      <c r="Z166" t="n">
        <v>10</v>
      </c>
    </row>
    <row r="167">
      <c r="A167" t="n">
        <v>6</v>
      </c>
      <c r="B167" t="n">
        <v>50</v>
      </c>
      <c r="C167" t="inlineStr">
        <is>
          <t xml:space="preserve">CONCLUIDO	</t>
        </is>
      </c>
      <c r="D167" t="n">
        <v>4.9592</v>
      </c>
      <c r="E167" t="n">
        <v>20.16</v>
      </c>
      <c r="F167" t="n">
        <v>17.77</v>
      </c>
      <c r="G167" t="n">
        <v>66.65000000000001</v>
      </c>
      <c r="H167" t="n">
        <v>1.07</v>
      </c>
      <c r="I167" t="n">
        <v>16</v>
      </c>
      <c r="J167" t="n">
        <v>115.08</v>
      </c>
      <c r="K167" t="n">
        <v>41.65</v>
      </c>
      <c r="L167" t="n">
        <v>7</v>
      </c>
      <c r="M167" t="n">
        <v>14</v>
      </c>
      <c r="N167" t="n">
        <v>16.43</v>
      </c>
      <c r="O167" t="n">
        <v>14426.96</v>
      </c>
      <c r="P167" t="n">
        <v>146.7</v>
      </c>
      <c r="Q167" t="n">
        <v>446.27</v>
      </c>
      <c r="R167" t="n">
        <v>44.2</v>
      </c>
      <c r="S167" t="n">
        <v>28.73</v>
      </c>
      <c r="T167" t="n">
        <v>7025.73</v>
      </c>
      <c r="U167" t="n">
        <v>0.65</v>
      </c>
      <c r="V167" t="n">
        <v>0.91</v>
      </c>
      <c r="W167" t="n">
        <v>0.1</v>
      </c>
      <c r="X167" t="n">
        <v>0.41</v>
      </c>
      <c r="Y167" t="n">
        <v>0.5</v>
      </c>
      <c r="Z167" t="n">
        <v>10</v>
      </c>
    </row>
    <row r="168">
      <c r="A168" t="n">
        <v>7</v>
      </c>
      <c r="B168" t="n">
        <v>50</v>
      </c>
      <c r="C168" t="inlineStr">
        <is>
          <t xml:space="preserve">CONCLUIDO	</t>
        </is>
      </c>
      <c r="D168" t="n">
        <v>4.9949</v>
      </c>
      <c r="E168" t="n">
        <v>20.02</v>
      </c>
      <c r="F168" t="n">
        <v>17.67</v>
      </c>
      <c r="G168" t="n">
        <v>75.73999999999999</v>
      </c>
      <c r="H168" t="n">
        <v>1.21</v>
      </c>
      <c r="I168" t="n">
        <v>14</v>
      </c>
      <c r="J168" t="n">
        <v>116.37</v>
      </c>
      <c r="K168" t="n">
        <v>41.65</v>
      </c>
      <c r="L168" t="n">
        <v>8</v>
      </c>
      <c r="M168" t="n">
        <v>12</v>
      </c>
      <c r="N168" t="n">
        <v>16.72</v>
      </c>
      <c r="O168" t="n">
        <v>14585.96</v>
      </c>
      <c r="P168" t="n">
        <v>143.46</v>
      </c>
      <c r="Q168" t="n">
        <v>446.27</v>
      </c>
      <c r="R168" t="n">
        <v>40.53</v>
      </c>
      <c r="S168" t="n">
        <v>28.73</v>
      </c>
      <c r="T168" t="n">
        <v>5200.19</v>
      </c>
      <c r="U168" t="n">
        <v>0.71</v>
      </c>
      <c r="V168" t="n">
        <v>0.92</v>
      </c>
      <c r="W168" t="n">
        <v>0.11</v>
      </c>
      <c r="X168" t="n">
        <v>0.32</v>
      </c>
      <c r="Y168" t="n">
        <v>0.5</v>
      </c>
      <c r="Z168" t="n">
        <v>10</v>
      </c>
    </row>
    <row r="169">
      <c r="A169" t="n">
        <v>8</v>
      </c>
      <c r="B169" t="n">
        <v>50</v>
      </c>
      <c r="C169" t="inlineStr">
        <is>
          <t xml:space="preserve">CONCLUIDO	</t>
        </is>
      </c>
      <c r="D169" t="n">
        <v>5.0064</v>
      </c>
      <c r="E169" t="n">
        <v>19.97</v>
      </c>
      <c r="F169" t="n">
        <v>17.67</v>
      </c>
      <c r="G169" t="n">
        <v>88.36</v>
      </c>
      <c r="H169" t="n">
        <v>1.35</v>
      </c>
      <c r="I169" t="n">
        <v>12</v>
      </c>
      <c r="J169" t="n">
        <v>117.66</v>
      </c>
      <c r="K169" t="n">
        <v>41.65</v>
      </c>
      <c r="L169" t="n">
        <v>9</v>
      </c>
      <c r="M169" t="n">
        <v>10</v>
      </c>
      <c r="N169" t="n">
        <v>17.01</v>
      </c>
      <c r="O169" t="n">
        <v>14745.39</v>
      </c>
      <c r="P169" t="n">
        <v>138.17</v>
      </c>
      <c r="Q169" t="n">
        <v>446.27</v>
      </c>
      <c r="R169" t="n">
        <v>40.86</v>
      </c>
      <c r="S169" t="n">
        <v>28.73</v>
      </c>
      <c r="T169" t="n">
        <v>5373.24</v>
      </c>
      <c r="U169" t="n">
        <v>0.7</v>
      </c>
      <c r="V169" t="n">
        <v>0.92</v>
      </c>
      <c r="W169" t="n">
        <v>0.1</v>
      </c>
      <c r="X169" t="n">
        <v>0.31</v>
      </c>
      <c r="Y169" t="n">
        <v>0.5</v>
      </c>
      <c r="Z169" t="n">
        <v>10</v>
      </c>
    </row>
    <row r="170">
      <c r="A170" t="n">
        <v>9</v>
      </c>
      <c r="B170" t="n">
        <v>50</v>
      </c>
      <c r="C170" t="inlineStr">
        <is>
          <t xml:space="preserve">CONCLUIDO	</t>
        </is>
      </c>
      <c r="D170" t="n">
        <v>5.0192</v>
      </c>
      <c r="E170" t="n">
        <v>19.92</v>
      </c>
      <c r="F170" t="n">
        <v>17.64</v>
      </c>
      <c r="G170" t="n">
        <v>96.23</v>
      </c>
      <c r="H170" t="n">
        <v>1.48</v>
      </c>
      <c r="I170" t="n">
        <v>11</v>
      </c>
      <c r="J170" t="n">
        <v>118.96</v>
      </c>
      <c r="K170" t="n">
        <v>41.65</v>
      </c>
      <c r="L170" t="n">
        <v>10</v>
      </c>
      <c r="M170" t="n">
        <v>7</v>
      </c>
      <c r="N170" t="n">
        <v>17.31</v>
      </c>
      <c r="O170" t="n">
        <v>14905.25</v>
      </c>
      <c r="P170" t="n">
        <v>134.76</v>
      </c>
      <c r="Q170" t="n">
        <v>446.27</v>
      </c>
      <c r="R170" t="n">
        <v>39.78</v>
      </c>
      <c r="S170" t="n">
        <v>28.73</v>
      </c>
      <c r="T170" t="n">
        <v>4840.93</v>
      </c>
      <c r="U170" t="n">
        <v>0.72</v>
      </c>
      <c r="V170" t="n">
        <v>0.92</v>
      </c>
      <c r="W170" t="n">
        <v>0.1</v>
      </c>
      <c r="X170" t="n">
        <v>0.28</v>
      </c>
      <c r="Y170" t="n">
        <v>0.5</v>
      </c>
      <c r="Z170" t="n">
        <v>10</v>
      </c>
    </row>
    <row r="171">
      <c r="A171" t="n">
        <v>10</v>
      </c>
      <c r="B171" t="n">
        <v>50</v>
      </c>
      <c r="C171" t="inlineStr">
        <is>
          <t xml:space="preserve">CONCLUIDO	</t>
        </is>
      </c>
      <c r="D171" t="n">
        <v>5.0148</v>
      </c>
      <c r="E171" t="n">
        <v>19.94</v>
      </c>
      <c r="F171" t="n">
        <v>17.66</v>
      </c>
      <c r="G171" t="n">
        <v>96.33</v>
      </c>
      <c r="H171" t="n">
        <v>1.61</v>
      </c>
      <c r="I171" t="n">
        <v>11</v>
      </c>
      <c r="J171" t="n">
        <v>120.26</v>
      </c>
      <c r="K171" t="n">
        <v>41.65</v>
      </c>
      <c r="L171" t="n">
        <v>11</v>
      </c>
      <c r="M171" t="n">
        <v>2</v>
      </c>
      <c r="N171" t="n">
        <v>17.61</v>
      </c>
      <c r="O171" t="n">
        <v>15065.56</v>
      </c>
      <c r="P171" t="n">
        <v>133.25</v>
      </c>
      <c r="Q171" t="n">
        <v>446.27</v>
      </c>
      <c r="R171" t="n">
        <v>40.16</v>
      </c>
      <c r="S171" t="n">
        <v>28.73</v>
      </c>
      <c r="T171" t="n">
        <v>5028.94</v>
      </c>
      <c r="U171" t="n">
        <v>0.72</v>
      </c>
      <c r="V171" t="n">
        <v>0.92</v>
      </c>
      <c r="W171" t="n">
        <v>0.11</v>
      </c>
      <c r="X171" t="n">
        <v>0.3</v>
      </c>
      <c r="Y171" t="n">
        <v>0.5</v>
      </c>
      <c r="Z171" t="n">
        <v>10</v>
      </c>
    </row>
    <row r="172">
      <c r="A172" t="n">
        <v>11</v>
      </c>
      <c r="B172" t="n">
        <v>50</v>
      </c>
      <c r="C172" t="inlineStr">
        <is>
          <t xml:space="preserve">CONCLUIDO	</t>
        </is>
      </c>
      <c r="D172" t="n">
        <v>5.0333</v>
      </c>
      <c r="E172" t="n">
        <v>19.87</v>
      </c>
      <c r="F172" t="n">
        <v>17.61</v>
      </c>
      <c r="G172" t="n">
        <v>105.66</v>
      </c>
      <c r="H172" t="n">
        <v>1.74</v>
      </c>
      <c r="I172" t="n">
        <v>10</v>
      </c>
      <c r="J172" t="n">
        <v>121.56</v>
      </c>
      <c r="K172" t="n">
        <v>41.65</v>
      </c>
      <c r="L172" t="n">
        <v>12</v>
      </c>
      <c r="M172" t="n">
        <v>0</v>
      </c>
      <c r="N172" t="n">
        <v>17.91</v>
      </c>
      <c r="O172" t="n">
        <v>15226.31</v>
      </c>
      <c r="P172" t="n">
        <v>134.22</v>
      </c>
      <c r="Q172" t="n">
        <v>446.27</v>
      </c>
      <c r="R172" t="n">
        <v>38.46</v>
      </c>
      <c r="S172" t="n">
        <v>28.73</v>
      </c>
      <c r="T172" t="n">
        <v>4184.16</v>
      </c>
      <c r="U172" t="n">
        <v>0.75</v>
      </c>
      <c r="V172" t="n">
        <v>0.92</v>
      </c>
      <c r="W172" t="n">
        <v>0.11</v>
      </c>
      <c r="X172" t="n">
        <v>0.25</v>
      </c>
      <c r="Y172" t="n">
        <v>0.5</v>
      </c>
      <c r="Z172" t="n">
        <v>10</v>
      </c>
    </row>
    <row r="173">
      <c r="A173" t="n">
        <v>0</v>
      </c>
      <c r="B173" t="n">
        <v>25</v>
      </c>
      <c r="C173" t="inlineStr">
        <is>
          <t xml:space="preserve">CONCLUIDO	</t>
        </is>
      </c>
      <c r="D173" t="n">
        <v>4.342</v>
      </c>
      <c r="E173" t="n">
        <v>23.03</v>
      </c>
      <c r="F173" t="n">
        <v>19.97</v>
      </c>
      <c r="G173" t="n">
        <v>13.17</v>
      </c>
      <c r="H173" t="n">
        <v>0.28</v>
      </c>
      <c r="I173" t="n">
        <v>91</v>
      </c>
      <c r="J173" t="n">
        <v>61.76</v>
      </c>
      <c r="K173" t="n">
        <v>28.92</v>
      </c>
      <c r="L173" t="n">
        <v>1</v>
      </c>
      <c r="M173" t="n">
        <v>89</v>
      </c>
      <c r="N173" t="n">
        <v>6.84</v>
      </c>
      <c r="O173" t="n">
        <v>7851.41</v>
      </c>
      <c r="P173" t="n">
        <v>125</v>
      </c>
      <c r="Q173" t="n">
        <v>446.27</v>
      </c>
      <c r="R173" t="n">
        <v>115.74</v>
      </c>
      <c r="S173" t="n">
        <v>28.73</v>
      </c>
      <c r="T173" t="n">
        <v>42421.35</v>
      </c>
      <c r="U173" t="n">
        <v>0.25</v>
      </c>
      <c r="V173" t="n">
        <v>0.8100000000000001</v>
      </c>
      <c r="W173" t="n">
        <v>0.23</v>
      </c>
      <c r="X173" t="n">
        <v>2.61</v>
      </c>
      <c r="Y173" t="n">
        <v>0.5</v>
      </c>
      <c r="Z173" t="n">
        <v>10</v>
      </c>
    </row>
    <row r="174">
      <c r="A174" t="n">
        <v>1</v>
      </c>
      <c r="B174" t="n">
        <v>25</v>
      </c>
      <c r="C174" t="inlineStr">
        <is>
          <t xml:space="preserve">CONCLUIDO	</t>
        </is>
      </c>
      <c r="D174" t="n">
        <v>4.7924</v>
      </c>
      <c r="E174" t="n">
        <v>20.87</v>
      </c>
      <c r="F174" t="n">
        <v>18.5</v>
      </c>
      <c r="G174" t="n">
        <v>27.07</v>
      </c>
      <c r="H174" t="n">
        <v>0.55</v>
      </c>
      <c r="I174" t="n">
        <v>41</v>
      </c>
      <c r="J174" t="n">
        <v>62.92</v>
      </c>
      <c r="K174" t="n">
        <v>28.92</v>
      </c>
      <c r="L174" t="n">
        <v>2</v>
      </c>
      <c r="M174" t="n">
        <v>39</v>
      </c>
      <c r="N174" t="n">
        <v>7</v>
      </c>
      <c r="O174" t="n">
        <v>7994.37</v>
      </c>
      <c r="P174" t="n">
        <v>109.88</v>
      </c>
      <c r="Q174" t="n">
        <v>446.29</v>
      </c>
      <c r="R174" t="n">
        <v>67.8</v>
      </c>
      <c r="S174" t="n">
        <v>28.73</v>
      </c>
      <c r="T174" t="n">
        <v>18699.68</v>
      </c>
      <c r="U174" t="n">
        <v>0.42</v>
      </c>
      <c r="V174" t="n">
        <v>0.88</v>
      </c>
      <c r="W174" t="n">
        <v>0.15</v>
      </c>
      <c r="X174" t="n">
        <v>1.14</v>
      </c>
      <c r="Y174" t="n">
        <v>0.5</v>
      </c>
      <c r="Z174" t="n">
        <v>10</v>
      </c>
    </row>
    <row r="175">
      <c r="A175" t="n">
        <v>2</v>
      </c>
      <c r="B175" t="n">
        <v>25</v>
      </c>
      <c r="C175" t="inlineStr">
        <is>
          <t xml:space="preserve">CONCLUIDO	</t>
        </is>
      </c>
      <c r="D175" t="n">
        <v>4.9468</v>
      </c>
      <c r="E175" t="n">
        <v>20.22</v>
      </c>
      <c r="F175" t="n">
        <v>18.07</v>
      </c>
      <c r="G175" t="n">
        <v>43.37</v>
      </c>
      <c r="H175" t="n">
        <v>0.8100000000000001</v>
      </c>
      <c r="I175" t="n">
        <v>25</v>
      </c>
      <c r="J175" t="n">
        <v>64.08</v>
      </c>
      <c r="K175" t="n">
        <v>28.92</v>
      </c>
      <c r="L175" t="n">
        <v>3</v>
      </c>
      <c r="M175" t="n">
        <v>23</v>
      </c>
      <c r="N175" t="n">
        <v>7.16</v>
      </c>
      <c r="O175" t="n">
        <v>8137.65</v>
      </c>
      <c r="P175" t="n">
        <v>100.52</v>
      </c>
      <c r="Q175" t="n">
        <v>446.27</v>
      </c>
      <c r="R175" t="n">
        <v>53.77</v>
      </c>
      <c r="S175" t="n">
        <v>28.73</v>
      </c>
      <c r="T175" t="n">
        <v>11762.58</v>
      </c>
      <c r="U175" t="n">
        <v>0.53</v>
      </c>
      <c r="V175" t="n">
        <v>0.9</v>
      </c>
      <c r="W175" t="n">
        <v>0.13</v>
      </c>
      <c r="X175" t="n">
        <v>0.71</v>
      </c>
      <c r="Y175" t="n">
        <v>0.5</v>
      </c>
      <c r="Z175" t="n">
        <v>10</v>
      </c>
    </row>
    <row r="176">
      <c r="A176" t="n">
        <v>3</v>
      </c>
      <c r="B176" t="n">
        <v>25</v>
      </c>
      <c r="C176" t="inlineStr">
        <is>
          <t xml:space="preserve">CONCLUIDO	</t>
        </is>
      </c>
      <c r="D176" t="n">
        <v>5.0128</v>
      </c>
      <c r="E176" t="n">
        <v>19.95</v>
      </c>
      <c r="F176" t="n">
        <v>17.89</v>
      </c>
      <c r="G176" t="n">
        <v>56.49</v>
      </c>
      <c r="H176" t="n">
        <v>1.07</v>
      </c>
      <c r="I176" t="n">
        <v>19</v>
      </c>
      <c r="J176" t="n">
        <v>65.25</v>
      </c>
      <c r="K176" t="n">
        <v>28.92</v>
      </c>
      <c r="L176" t="n">
        <v>4</v>
      </c>
      <c r="M176" t="n">
        <v>2</v>
      </c>
      <c r="N176" t="n">
        <v>7.33</v>
      </c>
      <c r="O176" t="n">
        <v>8281.25</v>
      </c>
      <c r="P176" t="n">
        <v>94.73999999999999</v>
      </c>
      <c r="Q176" t="n">
        <v>446.27</v>
      </c>
      <c r="R176" t="n">
        <v>47.34</v>
      </c>
      <c r="S176" t="n">
        <v>28.73</v>
      </c>
      <c r="T176" t="n">
        <v>8580.709999999999</v>
      </c>
      <c r="U176" t="n">
        <v>0.61</v>
      </c>
      <c r="V176" t="n">
        <v>0.91</v>
      </c>
      <c r="W176" t="n">
        <v>0.13</v>
      </c>
      <c r="X176" t="n">
        <v>0.53</v>
      </c>
      <c r="Y176" t="n">
        <v>0.5</v>
      </c>
      <c r="Z176" t="n">
        <v>10</v>
      </c>
    </row>
    <row r="177">
      <c r="A177" t="n">
        <v>4</v>
      </c>
      <c r="B177" t="n">
        <v>25</v>
      </c>
      <c r="C177" t="inlineStr">
        <is>
          <t xml:space="preserve">CONCLUIDO	</t>
        </is>
      </c>
      <c r="D177" t="n">
        <v>5.0137</v>
      </c>
      <c r="E177" t="n">
        <v>19.95</v>
      </c>
      <c r="F177" t="n">
        <v>17.89</v>
      </c>
      <c r="G177" t="n">
        <v>56.48</v>
      </c>
      <c r="H177" t="n">
        <v>1.31</v>
      </c>
      <c r="I177" t="n">
        <v>19</v>
      </c>
      <c r="J177" t="n">
        <v>66.42</v>
      </c>
      <c r="K177" t="n">
        <v>28.92</v>
      </c>
      <c r="L177" t="n">
        <v>5</v>
      </c>
      <c r="M177" t="n">
        <v>0</v>
      </c>
      <c r="N177" t="n">
        <v>7.49</v>
      </c>
      <c r="O177" t="n">
        <v>8425.16</v>
      </c>
      <c r="P177" t="n">
        <v>96.31</v>
      </c>
      <c r="Q177" t="n">
        <v>446.27</v>
      </c>
      <c r="R177" t="n">
        <v>47.07</v>
      </c>
      <c r="S177" t="n">
        <v>28.73</v>
      </c>
      <c r="T177" t="n">
        <v>8446.459999999999</v>
      </c>
      <c r="U177" t="n">
        <v>0.61</v>
      </c>
      <c r="V177" t="n">
        <v>0.91</v>
      </c>
      <c r="W177" t="n">
        <v>0.13</v>
      </c>
      <c r="X177" t="n">
        <v>0.53</v>
      </c>
      <c r="Y177" t="n">
        <v>0.5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2.9726</v>
      </c>
      <c r="E178" t="n">
        <v>33.64</v>
      </c>
      <c r="F178" t="n">
        <v>23.85</v>
      </c>
      <c r="G178" t="n">
        <v>6.53</v>
      </c>
      <c r="H178" t="n">
        <v>0.11</v>
      </c>
      <c r="I178" t="n">
        <v>219</v>
      </c>
      <c r="J178" t="n">
        <v>167.88</v>
      </c>
      <c r="K178" t="n">
        <v>51.39</v>
      </c>
      <c r="L178" t="n">
        <v>1</v>
      </c>
      <c r="M178" t="n">
        <v>217</v>
      </c>
      <c r="N178" t="n">
        <v>30.49</v>
      </c>
      <c r="O178" t="n">
        <v>20939.59</v>
      </c>
      <c r="P178" t="n">
        <v>300.86</v>
      </c>
      <c r="Q178" t="n">
        <v>446.39</v>
      </c>
      <c r="R178" t="n">
        <v>243.05</v>
      </c>
      <c r="S178" t="n">
        <v>28.73</v>
      </c>
      <c r="T178" t="n">
        <v>105434.24</v>
      </c>
      <c r="U178" t="n">
        <v>0.12</v>
      </c>
      <c r="V178" t="n">
        <v>0.68</v>
      </c>
      <c r="W178" t="n">
        <v>0.43</v>
      </c>
      <c r="X178" t="n">
        <v>6.49</v>
      </c>
      <c r="Y178" t="n">
        <v>0.5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3.9332</v>
      </c>
      <c r="E179" t="n">
        <v>25.42</v>
      </c>
      <c r="F179" t="n">
        <v>19.97</v>
      </c>
      <c r="G179" t="n">
        <v>13.17</v>
      </c>
      <c r="H179" t="n">
        <v>0.21</v>
      </c>
      <c r="I179" t="n">
        <v>91</v>
      </c>
      <c r="J179" t="n">
        <v>169.33</v>
      </c>
      <c r="K179" t="n">
        <v>51.39</v>
      </c>
      <c r="L179" t="n">
        <v>2</v>
      </c>
      <c r="M179" t="n">
        <v>89</v>
      </c>
      <c r="N179" t="n">
        <v>30.94</v>
      </c>
      <c r="O179" t="n">
        <v>21118.46</v>
      </c>
      <c r="P179" t="n">
        <v>249.85</v>
      </c>
      <c r="Q179" t="n">
        <v>446.3</v>
      </c>
      <c r="R179" t="n">
        <v>115.69</v>
      </c>
      <c r="S179" t="n">
        <v>28.73</v>
      </c>
      <c r="T179" t="n">
        <v>42396.37</v>
      </c>
      <c r="U179" t="n">
        <v>0.25</v>
      </c>
      <c r="V179" t="n">
        <v>0.8100000000000001</v>
      </c>
      <c r="W179" t="n">
        <v>0.23</v>
      </c>
      <c r="X179" t="n">
        <v>2.61</v>
      </c>
      <c r="Y179" t="n">
        <v>0.5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4.2853</v>
      </c>
      <c r="E180" t="n">
        <v>23.34</v>
      </c>
      <c r="F180" t="n">
        <v>19</v>
      </c>
      <c r="G180" t="n">
        <v>19.65</v>
      </c>
      <c r="H180" t="n">
        <v>0.31</v>
      </c>
      <c r="I180" t="n">
        <v>58</v>
      </c>
      <c r="J180" t="n">
        <v>170.79</v>
      </c>
      <c r="K180" t="n">
        <v>51.39</v>
      </c>
      <c r="L180" t="n">
        <v>3</v>
      </c>
      <c r="M180" t="n">
        <v>56</v>
      </c>
      <c r="N180" t="n">
        <v>31.4</v>
      </c>
      <c r="O180" t="n">
        <v>21297.94</v>
      </c>
      <c r="P180" t="n">
        <v>235.96</v>
      </c>
      <c r="Q180" t="n">
        <v>446.27</v>
      </c>
      <c r="R180" t="n">
        <v>84.09</v>
      </c>
      <c r="S180" t="n">
        <v>28.73</v>
      </c>
      <c r="T180" t="n">
        <v>26761.05</v>
      </c>
      <c r="U180" t="n">
        <v>0.34</v>
      </c>
      <c r="V180" t="n">
        <v>0.86</v>
      </c>
      <c r="W180" t="n">
        <v>0.17</v>
      </c>
      <c r="X180" t="n">
        <v>1.64</v>
      </c>
      <c r="Y180" t="n">
        <v>0.5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4.4788</v>
      </c>
      <c r="E181" t="n">
        <v>22.33</v>
      </c>
      <c r="F181" t="n">
        <v>18.53</v>
      </c>
      <c r="G181" t="n">
        <v>26.47</v>
      </c>
      <c r="H181" t="n">
        <v>0.41</v>
      </c>
      <c r="I181" t="n">
        <v>42</v>
      </c>
      <c r="J181" t="n">
        <v>172.25</v>
      </c>
      <c r="K181" t="n">
        <v>51.39</v>
      </c>
      <c r="L181" t="n">
        <v>4</v>
      </c>
      <c r="M181" t="n">
        <v>40</v>
      </c>
      <c r="N181" t="n">
        <v>31.86</v>
      </c>
      <c r="O181" t="n">
        <v>21478.05</v>
      </c>
      <c r="P181" t="n">
        <v>228.31</v>
      </c>
      <c r="Q181" t="n">
        <v>446.27</v>
      </c>
      <c r="R181" t="n">
        <v>69</v>
      </c>
      <c r="S181" t="n">
        <v>28.73</v>
      </c>
      <c r="T181" t="n">
        <v>19297.33</v>
      </c>
      <c r="U181" t="n">
        <v>0.42</v>
      </c>
      <c r="V181" t="n">
        <v>0.88</v>
      </c>
      <c r="W181" t="n">
        <v>0.15</v>
      </c>
      <c r="X181" t="n">
        <v>1.17</v>
      </c>
      <c r="Y181" t="n">
        <v>0.5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4.5963</v>
      </c>
      <c r="E182" t="n">
        <v>21.76</v>
      </c>
      <c r="F182" t="n">
        <v>18.27</v>
      </c>
      <c r="G182" t="n">
        <v>33.21</v>
      </c>
      <c r="H182" t="n">
        <v>0.51</v>
      </c>
      <c r="I182" t="n">
        <v>33</v>
      </c>
      <c r="J182" t="n">
        <v>173.71</v>
      </c>
      <c r="K182" t="n">
        <v>51.39</v>
      </c>
      <c r="L182" t="n">
        <v>5</v>
      </c>
      <c r="M182" t="n">
        <v>31</v>
      </c>
      <c r="N182" t="n">
        <v>32.32</v>
      </c>
      <c r="O182" t="n">
        <v>21658.78</v>
      </c>
      <c r="P182" t="n">
        <v>223.29</v>
      </c>
      <c r="Q182" t="n">
        <v>446.28</v>
      </c>
      <c r="R182" t="n">
        <v>60.08</v>
      </c>
      <c r="S182" t="n">
        <v>28.73</v>
      </c>
      <c r="T182" t="n">
        <v>14878.68</v>
      </c>
      <c r="U182" t="n">
        <v>0.48</v>
      </c>
      <c r="V182" t="n">
        <v>0.89</v>
      </c>
      <c r="W182" t="n">
        <v>0.13</v>
      </c>
      <c r="X182" t="n">
        <v>0.91</v>
      </c>
      <c r="Y182" t="n">
        <v>0.5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4.6827</v>
      </c>
      <c r="E183" t="n">
        <v>21.36</v>
      </c>
      <c r="F183" t="n">
        <v>18.03</v>
      </c>
      <c r="G183" t="n">
        <v>38.64</v>
      </c>
      <c r="H183" t="n">
        <v>0.61</v>
      </c>
      <c r="I183" t="n">
        <v>28</v>
      </c>
      <c r="J183" t="n">
        <v>175.18</v>
      </c>
      <c r="K183" t="n">
        <v>51.39</v>
      </c>
      <c r="L183" t="n">
        <v>6</v>
      </c>
      <c r="M183" t="n">
        <v>26</v>
      </c>
      <c r="N183" t="n">
        <v>32.79</v>
      </c>
      <c r="O183" t="n">
        <v>21840.16</v>
      </c>
      <c r="P183" t="n">
        <v>219</v>
      </c>
      <c r="Q183" t="n">
        <v>446.27</v>
      </c>
      <c r="R183" t="n">
        <v>52.19</v>
      </c>
      <c r="S183" t="n">
        <v>28.73</v>
      </c>
      <c r="T183" t="n">
        <v>10960.04</v>
      </c>
      <c r="U183" t="n">
        <v>0.55</v>
      </c>
      <c r="V183" t="n">
        <v>0.9</v>
      </c>
      <c r="W183" t="n">
        <v>0.13</v>
      </c>
      <c r="X183" t="n">
        <v>0.68</v>
      </c>
      <c r="Y183" t="n">
        <v>0.5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4.7115</v>
      </c>
      <c r="E184" t="n">
        <v>21.22</v>
      </c>
      <c r="F184" t="n">
        <v>18.04</v>
      </c>
      <c r="G184" t="n">
        <v>45.1</v>
      </c>
      <c r="H184" t="n">
        <v>0.7</v>
      </c>
      <c r="I184" t="n">
        <v>24</v>
      </c>
      <c r="J184" t="n">
        <v>176.66</v>
      </c>
      <c r="K184" t="n">
        <v>51.39</v>
      </c>
      <c r="L184" t="n">
        <v>7</v>
      </c>
      <c r="M184" t="n">
        <v>22</v>
      </c>
      <c r="N184" t="n">
        <v>33.27</v>
      </c>
      <c r="O184" t="n">
        <v>22022.17</v>
      </c>
      <c r="P184" t="n">
        <v>217.36</v>
      </c>
      <c r="Q184" t="n">
        <v>446.28</v>
      </c>
      <c r="R184" t="n">
        <v>52.91</v>
      </c>
      <c r="S184" t="n">
        <v>28.73</v>
      </c>
      <c r="T184" t="n">
        <v>11341.64</v>
      </c>
      <c r="U184" t="n">
        <v>0.54</v>
      </c>
      <c r="V184" t="n">
        <v>0.9</v>
      </c>
      <c r="W184" t="n">
        <v>0.12</v>
      </c>
      <c r="X184" t="n">
        <v>0.68</v>
      </c>
      <c r="Y184" t="n">
        <v>0.5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4.7567</v>
      </c>
      <c r="E185" t="n">
        <v>21.02</v>
      </c>
      <c r="F185" t="n">
        <v>17.94</v>
      </c>
      <c r="G185" t="n">
        <v>51.25</v>
      </c>
      <c r="H185" t="n">
        <v>0.8</v>
      </c>
      <c r="I185" t="n">
        <v>21</v>
      </c>
      <c r="J185" t="n">
        <v>178.14</v>
      </c>
      <c r="K185" t="n">
        <v>51.39</v>
      </c>
      <c r="L185" t="n">
        <v>8</v>
      </c>
      <c r="M185" t="n">
        <v>19</v>
      </c>
      <c r="N185" t="n">
        <v>33.75</v>
      </c>
      <c r="O185" t="n">
        <v>22204.83</v>
      </c>
      <c r="P185" t="n">
        <v>214.46</v>
      </c>
      <c r="Q185" t="n">
        <v>446.27</v>
      </c>
      <c r="R185" t="n">
        <v>49.48</v>
      </c>
      <c r="S185" t="n">
        <v>28.73</v>
      </c>
      <c r="T185" t="n">
        <v>9638.389999999999</v>
      </c>
      <c r="U185" t="n">
        <v>0.58</v>
      </c>
      <c r="V185" t="n">
        <v>0.91</v>
      </c>
      <c r="W185" t="n">
        <v>0.12</v>
      </c>
      <c r="X185" t="n">
        <v>0.58</v>
      </c>
      <c r="Y185" t="n">
        <v>0.5</v>
      </c>
      <c r="Z185" t="n">
        <v>10</v>
      </c>
    </row>
    <row r="186">
      <c r="A186" t="n">
        <v>8</v>
      </c>
      <c r="B186" t="n">
        <v>85</v>
      </c>
      <c r="C186" t="inlineStr">
        <is>
          <t xml:space="preserve">CONCLUIDO	</t>
        </is>
      </c>
      <c r="D186" t="n">
        <v>4.7995</v>
      </c>
      <c r="E186" t="n">
        <v>20.84</v>
      </c>
      <c r="F186" t="n">
        <v>17.85</v>
      </c>
      <c r="G186" t="n">
        <v>59.51</v>
      </c>
      <c r="H186" t="n">
        <v>0.89</v>
      </c>
      <c r="I186" t="n">
        <v>18</v>
      </c>
      <c r="J186" t="n">
        <v>179.63</v>
      </c>
      <c r="K186" t="n">
        <v>51.39</v>
      </c>
      <c r="L186" t="n">
        <v>9</v>
      </c>
      <c r="M186" t="n">
        <v>16</v>
      </c>
      <c r="N186" t="n">
        <v>34.24</v>
      </c>
      <c r="O186" t="n">
        <v>22388.15</v>
      </c>
      <c r="P186" t="n">
        <v>211.78</v>
      </c>
      <c r="Q186" t="n">
        <v>446.28</v>
      </c>
      <c r="R186" t="n">
        <v>46.8</v>
      </c>
      <c r="S186" t="n">
        <v>28.73</v>
      </c>
      <c r="T186" t="n">
        <v>8315.26</v>
      </c>
      <c r="U186" t="n">
        <v>0.61</v>
      </c>
      <c r="V186" t="n">
        <v>0.91</v>
      </c>
      <c r="W186" t="n">
        <v>0.11</v>
      </c>
      <c r="X186" t="n">
        <v>0.5</v>
      </c>
      <c r="Y186" t="n">
        <v>0.5</v>
      </c>
      <c r="Z186" t="n">
        <v>10</v>
      </c>
    </row>
    <row r="187">
      <c r="A187" t="n">
        <v>9</v>
      </c>
      <c r="B187" t="n">
        <v>85</v>
      </c>
      <c r="C187" t="inlineStr">
        <is>
          <t xml:space="preserve">CONCLUIDO	</t>
        </is>
      </c>
      <c r="D187" t="n">
        <v>4.8321</v>
      </c>
      <c r="E187" t="n">
        <v>20.7</v>
      </c>
      <c r="F187" t="n">
        <v>17.78</v>
      </c>
      <c r="G187" t="n">
        <v>66.68000000000001</v>
      </c>
      <c r="H187" t="n">
        <v>0.98</v>
      </c>
      <c r="I187" t="n">
        <v>16</v>
      </c>
      <c r="J187" t="n">
        <v>181.12</v>
      </c>
      <c r="K187" t="n">
        <v>51.39</v>
      </c>
      <c r="L187" t="n">
        <v>10</v>
      </c>
      <c r="M187" t="n">
        <v>14</v>
      </c>
      <c r="N187" t="n">
        <v>34.73</v>
      </c>
      <c r="O187" t="n">
        <v>22572.13</v>
      </c>
      <c r="P187" t="n">
        <v>208.88</v>
      </c>
      <c r="Q187" t="n">
        <v>446.27</v>
      </c>
      <c r="R187" t="n">
        <v>44.51</v>
      </c>
      <c r="S187" t="n">
        <v>28.73</v>
      </c>
      <c r="T187" t="n">
        <v>7177.78</v>
      </c>
      <c r="U187" t="n">
        <v>0.65</v>
      </c>
      <c r="V187" t="n">
        <v>0.91</v>
      </c>
      <c r="W187" t="n">
        <v>0.1</v>
      </c>
      <c r="X187" t="n">
        <v>0.42</v>
      </c>
      <c r="Y187" t="n">
        <v>0.5</v>
      </c>
      <c r="Z187" t="n">
        <v>10</v>
      </c>
    </row>
    <row r="188">
      <c r="A188" t="n">
        <v>10</v>
      </c>
      <c r="B188" t="n">
        <v>85</v>
      </c>
      <c r="C188" t="inlineStr">
        <is>
          <t xml:space="preserve">CONCLUIDO	</t>
        </is>
      </c>
      <c r="D188" t="n">
        <v>4.8457</v>
      </c>
      <c r="E188" t="n">
        <v>20.64</v>
      </c>
      <c r="F188" t="n">
        <v>17.76</v>
      </c>
      <c r="G188" t="n">
        <v>71.02</v>
      </c>
      <c r="H188" t="n">
        <v>1.07</v>
      </c>
      <c r="I188" t="n">
        <v>15</v>
      </c>
      <c r="J188" t="n">
        <v>182.62</v>
      </c>
      <c r="K188" t="n">
        <v>51.39</v>
      </c>
      <c r="L188" t="n">
        <v>11</v>
      </c>
      <c r="M188" t="n">
        <v>13</v>
      </c>
      <c r="N188" t="n">
        <v>35.22</v>
      </c>
      <c r="O188" t="n">
        <v>22756.91</v>
      </c>
      <c r="P188" t="n">
        <v>207.46</v>
      </c>
      <c r="Q188" t="n">
        <v>446.27</v>
      </c>
      <c r="R188" t="n">
        <v>43.59</v>
      </c>
      <c r="S188" t="n">
        <v>28.73</v>
      </c>
      <c r="T188" t="n">
        <v>6724.52</v>
      </c>
      <c r="U188" t="n">
        <v>0.66</v>
      </c>
      <c r="V188" t="n">
        <v>0.92</v>
      </c>
      <c r="W188" t="n">
        <v>0.11</v>
      </c>
      <c r="X188" t="n">
        <v>0.4</v>
      </c>
      <c r="Y188" t="n">
        <v>0.5</v>
      </c>
      <c r="Z188" t="n">
        <v>10</v>
      </c>
    </row>
    <row r="189">
      <c r="A189" t="n">
        <v>11</v>
      </c>
      <c r="B189" t="n">
        <v>85</v>
      </c>
      <c r="C189" t="inlineStr">
        <is>
          <t xml:space="preserve">CONCLUIDO	</t>
        </is>
      </c>
      <c r="D189" t="n">
        <v>4.8514</v>
      </c>
      <c r="E189" t="n">
        <v>20.61</v>
      </c>
      <c r="F189" t="n">
        <v>17.77</v>
      </c>
      <c r="G189" t="n">
        <v>76.14</v>
      </c>
      <c r="H189" t="n">
        <v>1.16</v>
      </c>
      <c r="I189" t="n">
        <v>14</v>
      </c>
      <c r="J189" t="n">
        <v>184.12</v>
      </c>
      <c r="K189" t="n">
        <v>51.39</v>
      </c>
      <c r="L189" t="n">
        <v>12</v>
      </c>
      <c r="M189" t="n">
        <v>12</v>
      </c>
      <c r="N189" t="n">
        <v>35.73</v>
      </c>
      <c r="O189" t="n">
        <v>22942.24</v>
      </c>
      <c r="P189" t="n">
        <v>205.48</v>
      </c>
      <c r="Q189" t="n">
        <v>446.27</v>
      </c>
      <c r="R189" t="n">
        <v>44.28</v>
      </c>
      <c r="S189" t="n">
        <v>28.73</v>
      </c>
      <c r="T189" t="n">
        <v>7073.45</v>
      </c>
      <c r="U189" t="n">
        <v>0.65</v>
      </c>
      <c r="V189" t="n">
        <v>0.92</v>
      </c>
      <c r="W189" t="n">
        <v>0.1</v>
      </c>
      <c r="X189" t="n">
        <v>0.41</v>
      </c>
      <c r="Y189" t="n">
        <v>0.5</v>
      </c>
      <c r="Z189" t="n">
        <v>10</v>
      </c>
    </row>
    <row r="190">
      <c r="A190" t="n">
        <v>12</v>
      </c>
      <c r="B190" t="n">
        <v>85</v>
      </c>
      <c r="C190" t="inlineStr">
        <is>
          <t xml:space="preserve">CONCLUIDO	</t>
        </is>
      </c>
      <c r="D190" t="n">
        <v>4.8709</v>
      </c>
      <c r="E190" t="n">
        <v>20.53</v>
      </c>
      <c r="F190" t="n">
        <v>17.72</v>
      </c>
      <c r="G190" t="n">
        <v>81.77</v>
      </c>
      <c r="H190" t="n">
        <v>1.24</v>
      </c>
      <c r="I190" t="n">
        <v>13</v>
      </c>
      <c r="J190" t="n">
        <v>185.63</v>
      </c>
      <c r="K190" t="n">
        <v>51.39</v>
      </c>
      <c r="L190" t="n">
        <v>13</v>
      </c>
      <c r="M190" t="n">
        <v>11</v>
      </c>
      <c r="N190" t="n">
        <v>36.24</v>
      </c>
      <c r="O190" t="n">
        <v>23128.27</v>
      </c>
      <c r="P190" t="n">
        <v>203.55</v>
      </c>
      <c r="Q190" t="n">
        <v>446.27</v>
      </c>
      <c r="R190" t="n">
        <v>42.4</v>
      </c>
      <c r="S190" t="n">
        <v>28.73</v>
      </c>
      <c r="T190" t="n">
        <v>6138.89</v>
      </c>
      <c r="U190" t="n">
        <v>0.68</v>
      </c>
      <c r="V190" t="n">
        <v>0.92</v>
      </c>
      <c r="W190" t="n">
        <v>0.1</v>
      </c>
      <c r="X190" t="n">
        <v>0.36</v>
      </c>
      <c r="Y190" t="n">
        <v>0.5</v>
      </c>
      <c r="Z190" t="n">
        <v>10</v>
      </c>
    </row>
    <row r="191">
      <c r="A191" t="n">
        <v>13</v>
      </c>
      <c r="B191" t="n">
        <v>85</v>
      </c>
      <c r="C191" t="inlineStr">
        <is>
          <t xml:space="preserve">CONCLUIDO	</t>
        </is>
      </c>
      <c r="D191" t="n">
        <v>4.8876</v>
      </c>
      <c r="E191" t="n">
        <v>20.46</v>
      </c>
      <c r="F191" t="n">
        <v>17.68</v>
      </c>
      <c r="G191" t="n">
        <v>88.40000000000001</v>
      </c>
      <c r="H191" t="n">
        <v>1.33</v>
      </c>
      <c r="I191" t="n">
        <v>12</v>
      </c>
      <c r="J191" t="n">
        <v>187.14</v>
      </c>
      <c r="K191" t="n">
        <v>51.39</v>
      </c>
      <c r="L191" t="n">
        <v>14</v>
      </c>
      <c r="M191" t="n">
        <v>10</v>
      </c>
      <c r="N191" t="n">
        <v>36.75</v>
      </c>
      <c r="O191" t="n">
        <v>23314.98</v>
      </c>
      <c r="P191" t="n">
        <v>201.72</v>
      </c>
      <c r="Q191" t="n">
        <v>446.27</v>
      </c>
      <c r="R191" t="n">
        <v>41.2</v>
      </c>
      <c r="S191" t="n">
        <v>28.73</v>
      </c>
      <c r="T191" t="n">
        <v>5546.3</v>
      </c>
      <c r="U191" t="n">
        <v>0.7</v>
      </c>
      <c r="V191" t="n">
        <v>0.92</v>
      </c>
      <c r="W191" t="n">
        <v>0.1</v>
      </c>
      <c r="X191" t="n">
        <v>0.32</v>
      </c>
      <c r="Y191" t="n">
        <v>0.5</v>
      </c>
      <c r="Z191" t="n">
        <v>10</v>
      </c>
    </row>
    <row r="192">
      <c r="A192" t="n">
        <v>14</v>
      </c>
      <c r="B192" t="n">
        <v>85</v>
      </c>
      <c r="C192" t="inlineStr">
        <is>
          <t xml:space="preserve">CONCLUIDO	</t>
        </is>
      </c>
      <c r="D192" t="n">
        <v>4.9076</v>
      </c>
      <c r="E192" t="n">
        <v>20.38</v>
      </c>
      <c r="F192" t="n">
        <v>17.63</v>
      </c>
      <c r="G192" t="n">
        <v>96.17</v>
      </c>
      <c r="H192" t="n">
        <v>1.41</v>
      </c>
      <c r="I192" t="n">
        <v>11</v>
      </c>
      <c r="J192" t="n">
        <v>188.66</v>
      </c>
      <c r="K192" t="n">
        <v>51.39</v>
      </c>
      <c r="L192" t="n">
        <v>15</v>
      </c>
      <c r="M192" t="n">
        <v>9</v>
      </c>
      <c r="N192" t="n">
        <v>37.27</v>
      </c>
      <c r="O192" t="n">
        <v>23502.4</v>
      </c>
      <c r="P192" t="n">
        <v>198.49</v>
      </c>
      <c r="Q192" t="n">
        <v>446.27</v>
      </c>
      <c r="R192" t="n">
        <v>39.54</v>
      </c>
      <c r="S192" t="n">
        <v>28.73</v>
      </c>
      <c r="T192" t="n">
        <v>4721.02</v>
      </c>
      <c r="U192" t="n">
        <v>0.73</v>
      </c>
      <c r="V192" t="n">
        <v>0.92</v>
      </c>
      <c r="W192" t="n">
        <v>0.1</v>
      </c>
      <c r="X192" t="n">
        <v>0.27</v>
      </c>
      <c r="Y192" t="n">
        <v>0.5</v>
      </c>
      <c r="Z192" t="n">
        <v>10</v>
      </c>
    </row>
    <row r="193">
      <c r="A193" t="n">
        <v>15</v>
      </c>
      <c r="B193" t="n">
        <v>85</v>
      </c>
      <c r="C193" t="inlineStr">
        <is>
          <t xml:space="preserve">CONCLUIDO	</t>
        </is>
      </c>
      <c r="D193" t="n">
        <v>4.9235</v>
      </c>
      <c r="E193" t="n">
        <v>20.31</v>
      </c>
      <c r="F193" t="n">
        <v>17.6</v>
      </c>
      <c r="G193" t="n">
        <v>105.59</v>
      </c>
      <c r="H193" t="n">
        <v>1.49</v>
      </c>
      <c r="I193" t="n">
        <v>10</v>
      </c>
      <c r="J193" t="n">
        <v>190.19</v>
      </c>
      <c r="K193" t="n">
        <v>51.39</v>
      </c>
      <c r="L193" t="n">
        <v>16</v>
      </c>
      <c r="M193" t="n">
        <v>8</v>
      </c>
      <c r="N193" t="n">
        <v>37.79</v>
      </c>
      <c r="O193" t="n">
        <v>23690.52</v>
      </c>
      <c r="P193" t="n">
        <v>196.79</v>
      </c>
      <c r="Q193" t="n">
        <v>446.27</v>
      </c>
      <c r="R193" t="n">
        <v>38.37</v>
      </c>
      <c r="S193" t="n">
        <v>28.73</v>
      </c>
      <c r="T193" t="n">
        <v>4141.78</v>
      </c>
      <c r="U193" t="n">
        <v>0.75</v>
      </c>
      <c r="V193" t="n">
        <v>0.92</v>
      </c>
      <c r="W193" t="n">
        <v>0.1</v>
      </c>
      <c r="X193" t="n">
        <v>0.24</v>
      </c>
      <c r="Y193" t="n">
        <v>0.5</v>
      </c>
      <c r="Z193" t="n">
        <v>10</v>
      </c>
    </row>
    <row r="194">
      <c r="A194" t="n">
        <v>16</v>
      </c>
      <c r="B194" t="n">
        <v>85</v>
      </c>
      <c r="C194" t="inlineStr">
        <is>
          <t xml:space="preserve">CONCLUIDO	</t>
        </is>
      </c>
      <c r="D194" t="n">
        <v>4.9133</v>
      </c>
      <c r="E194" t="n">
        <v>20.35</v>
      </c>
      <c r="F194" t="n">
        <v>17.64</v>
      </c>
      <c r="G194" t="n">
        <v>105.85</v>
      </c>
      <c r="H194" t="n">
        <v>1.57</v>
      </c>
      <c r="I194" t="n">
        <v>10</v>
      </c>
      <c r="J194" t="n">
        <v>191.72</v>
      </c>
      <c r="K194" t="n">
        <v>51.39</v>
      </c>
      <c r="L194" t="n">
        <v>17</v>
      </c>
      <c r="M194" t="n">
        <v>8</v>
      </c>
      <c r="N194" t="n">
        <v>38.33</v>
      </c>
      <c r="O194" t="n">
        <v>23879.37</v>
      </c>
      <c r="P194" t="n">
        <v>195.21</v>
      </c>
      <c r="Q194" t="n">
        <v>446.27</v>
      </c>
      <c r="R194" t="n">
        <v>40.05</v>
      </c>
      <c r="S194" t="n">
        <v>28.73</v>
      </c>
      <c r="T194" t="n">
        <v>4978.03</v>
      </c>
      <c r="U194" t="n">
        <v>0.72</v>
      </c>
      <c r="V194" t="n">
        <v>0.92</v>
      </c>
      <c r="W194" t="n">
        <v>0.09</v>
      </c>
      <c r="X194" t="n">
        <v>0.28</v>
      </c>
      <c r="Y194" t="n">
        <v>0.5</v>
      </c>
      <c r="Z194" t="n">
        <v>10</v>
      </c>
    </row>
    <row r="195">
      <c r="A195" t="n">
        <v>17</v>
      </c>
      <c r="B195" t="n">
        <v>85</v>
      </c>
      <c r="C195" t="inlineStr">
        <is>
          <t xml:space="preserve">CONCLUIDO	</t>
        </is>
      </c>
      <c r="D195" t="n">
        <v>4.9365</v>
      </c>
      <c r="E195" t="n">
        <v>20.26</v>
      </c>
      <c r="F195" t="n">
        <v>17.58</v>
      </c>
      <c r="G195" t="n">
        <v>117.2</v>
      </c>
      <c r="H195" t="n">
        <v>1.65</v>
      </c>
      <c r="I195" t="n">
        <v>9</v>
      </c>
      <c r="J195" t="n">
        <v>193.26</v>
      </c>
      <c r="K195" t="n">
        <v>51.39</v>
      </c>
      <c r="L195" t="n">
        <v>18</v>
      </c>
      <c r="M195" t="n">
        <v>7</v>
      </c>
      <c r="N195" t="n">
        <v>38.86</v>
      </c>
      <c r="O195" t="n">
        <v>24068.93</v>
      </c>
      <c r="P195" t="n">
        <v>192.06</v>
      </c>
      <c r="Q195" t="n">
        <v>446.27</v>
      </c>
      <c r="R195" t="n">
        <v>37.84</v>
      </c>
      <c r="S195" t="n">
        <v>28.73</v>
      </c>
      <c r="T195" t="n">
        <v>3878.36</v>
      </c>
      <c r="U195" t="n">
        <v>0.76</v>
      </c>
      <c r="V195" t="n">
        <v>0.92</v>
      </c>
      <c r="W195" t="n">
        <v>0.1</v>
      </c>
      <c r="X195" t="n">
        <v>0.22</v>
      </c>
      <c r="Y195" t="n">
        <v>0.5</v>
      </c>
      <c r="Z195" t="n">
        <v>10</v>
      </c>
    </row>
    <row r="196">
      <c r="A196" t="n">
        <v>18</v>
      </c>
      <c r="B196" t="n">
        <v>85</v>
      </c>
      <c r="C196" t="inlineStr">
        <is>
          <t xml:space="preserve">CONCLUIDO	</t>
        </is>
      </c>
      <c r="D196" t="n">
        <v>4.9313</v>
      </c>
      <c r="E196" t="n">
        <v>20.28</v>
      </c>
      <c r="F196" t="n">
        <v>17.6</v>
      </c>
      <c r="G196" t="n">
        <v>117.34</v>
      </c>
      <c r="H196" t="n">
        <v>1.73</v>
      </c>
      <c r="I196" t="n">
        <v>9</v>
      </c>
      <c r="J196" t="n">
        <v>194.8</v>
      </c>
      <c r="K196" t="n">
        <v>51.39</v>
      </c>
      <c r="L196" t="n">
        <v>19</v>
      </c>
      <c r="M196" t="n">
        <v>7</v>
      </c>
      <c r="N196" t="n">
        <v>39.41</v>
      </c>
      <c r="O196" t="n">
        <v>24259.23</v>
      </c>
      <c r="P196" t="n">
        <v>191.05</v>
      </c>
      <c r="Q196" t="n">
        <v>446.27</v>
      </c>
      <c r="R196" t="n">
        <v>38.58</v>
      </c>
      <c r="S196" t="n">
        <v>28.73</v>
      </c>
      <c r="T196" t="n">
        <v>4251.71</v>
      </c>
      <c r="U196" t="n">
        <v>0.74</v>
      </c>
      <c r="V196" t="n">
        <v>0.92</v>
      </c>
      <c r="W196" t="n">
        <v>0.1</v>
      </c>
      <c r="X196" t="n">
        <v>0.24</v>
      </c>
      <c r="Y196" t="n">
        <v>0.5</v>
      </c>
      <c r="Z196" t="n">
        <v>10</v>
      </c>
    </row>
    <row r="197">
      <c r="A197" t="n">
        <v>19</v>
      </c>
      <c r="B197" t="n">
        <v>85</v>
      </c>
      <c r="C197" t="inlineStr">
        <is>
          <t xml:space="preserve">CONCLUIDO	</t>
        </is>
      </c>
      <c r="D197" t="n">
        <v>4.9495</v>
      </c>
      <c r="E197" t="n">
        <v>20.2</v>
      </c>
      <c r="F197" t="n">
        <v>17.56</v>
      </c>
      <c r="G197" t="n">
        <v>131.7</v>
      </c>
      <c r="H197" t="n">
        <v>1.81</v>
      </c>
      <c r="I197" t="n">
        <v>8</v>
      </c>
      <c r="J197" t="n">
        <v>196.35</v>
      </c>
      <c r="K197" t="n">
        <v>51.39</v>
      </c>
      <c r="L197" t="n">
        <v>20</v>
      </c>
      <c r="M197" t="n">
        <v>6</v>
      </c>
      <c r="N197" t="n">
        <v>39.96</v>
      </c>
      <c r="O197" t="n">
        <v>24450.27</v>
      </c>
      <c r="P197" t="n">
        <v>188.27</v>
      </c>
      <c r="Q197" t="n">
        <v>446.27</v>
      </c>
      <c r="R197" t="n">
        <v>37.21</v>
      </c>
      <c r="S197" t="n">
        <v>28.73</v>
      </c>
      <c r="T197" t="n">
        <v>3568.76</v>
      </c>
      <c r="U197" t="n">
        <v>0.77</v>
      </c>
      <c r="V197" t="n">
        <v>0.93</v>
      </c>
      <c r="W197" t="n">
        <v>0.09</v>
      </c>
      <c r="X197" t="n">
        <v>0.2</v>
      </c>
      <c r="Y197" t="n">
        <v>0.5</v>
      </c>
      <c r="Z197" t="n">
        <v>10</v>
      </c>
    </row>
    <row r="198">
      <c r="A198" t="n">
        <v>20</v>
      </c>
      <c r="B198" t="n">
        <v>85</v>
      </c>
      <c r="C198" t="inlineStr">
        <is>
          <t xml:space="preserve">CONCLUIDO	</t>
        </is>
      </c>
      <c r="D198" t="n">
        <v>4.9622</v>
      </c>
      <c r="E198" t="n">
        <v>20.15</v>
      </c>
      <c r="F198" t="n">
        <v>17.51</v>
      </c>
      <c r="G198" t="n">
        <v>131.31</v>
      </c>
      <c r="H198" t="n">
        <v>1.88</v>
      </c>
      <c r="I198" t="n">
        <v>8</v>
      </c>
      <c r="J198" t="n">
        <v>197.9</v>
      </c>
      <c r="K198" t="n">
        <v>51.39</v>
      </c>
      <c r="L198" t="n">
        <v>21</v>
      </c>
      <c r="M198" t="n">
        <v>6</v>
      </c>
      <c r="N198" t="n">
        <v>40.51</v>
      </c>
      <c r="O198" t="n">
        <v>24642.07</v>
      </c>
      <c r="P198" t="n">
        <v>184.96</v>
      </c>
      <c r="Q198" t="n">
        <v>446.27</v>
      </c>
      <c r="R198" t="n">
        <v>35.51</v>
      </c>
      <c r="S198" t="n">
        <v>28.73</v>
      </c>
      <c r="T198" t="n">
        <v>2719.75</v>
      </c>
      <c r="U198" t="n">
        <v>0.8100000000000001</v>
      </c>
      <c r="V198" t="n">
        <v>0.93</v>
      </c>
      <c r="W198" t="n">
        <v>0.09</v>
      </c>
      <c r="X198" t="n">
        <v>0.15</v>
      </c>
      <c r="Y198" t="n">
        <v>0.5</v>
      </c>
      <c r="Z198" t="n">
        <v>10</v>
      </c>
    </row>
    <row r="199">
      <c r="A199" t="n">
        <v>21</v>
      </c>
      <c r="B199" t="n">
        <v>85</v>
      </c>
      <c r="C199" t="inlineStr">
        <is>
          <t xml:space="preserve">CONCLUIDO	</t>
        </is>
      </c>
      <c r="D199" t="n">
        <v>4.9683</v>
      </c>
      <c r="E199" t="n">
        <v>20.13</v>
      </c>
      <c r="F199" t="n">
        <v>17.52</v>
      </c>
      <c r="G199" t="n">
        <v>150.15</v>
      </c>
      <c r="H199" t="n">
        <v>1.96</v>
      </c>
      <c r="I199" t="n">
        <v>7</v>
      </c>
      <c r="J199" t="n">
        <v>199.46</v>
      </c>
      <c r="K199" t="n">
        <v>51.39</v>
      </c>
      <c r="L199" t="n">
        <v>22</v>
      </c>
      <c r="M199" t="n">
        <v>5</v>
      </c>
      <c r="N199" t="n">
        <v>41.07</v>
      </c>
      <c r="O199" t="n">
        <v>24834.62</v>
      </c>
      <c r="P199" t="n">
        <v>183.01</v>
      </c>
      <c r="Q199" t="n">
        <v>446.27</v>
      </c>
      <c r="R199" t="n">
        <v>35.84</v>
      </c>
      <c r="S199" t="n">
        <v>28.73</v>
      </c>
      <c r="T199" t="n">
        <v>2891.98</v>
      </c>
      <c r="U199" t="n">
        <v>0.8</v>
      </c>
      <c r="V199" t="n">
        <v>0.93</v>
      </c>
      <c r="W199" t="n">
        <v>0.09</v>
      </c>
      <c r="X199" t="n">
        <v>0.16</v>
      </c>
      <c r="Y199" t="n">
        <v>0.5</v>
      </c>
      <c r="Z199" t="n">
        <v>10</v>
      </c>
    </row>
    <row r="200">
      <c r="A200" t="n">
        <v>22</v>
      </c>
      <c r="B200" t="n">
        <v>85</v>
      </c>
      <c r="C200" t="inlineStr">
        <is>
          <t xml:space="preserve">CONCLUIDO	</t>
        </is>
      </c>
      <c r="D200" t="n">
        <v>4.9627</v>
      </c>
      <c r="E200" t="n">
        <v>20.15</v>
      </c>
      <c r="F200" t="n">
        <v>17.54</v>
      </c>
      <c r="G200" t="n">
        <v>150.35</v>
      </c>
      <c r="H200" t="n">
        <v>2.03</v>
      </c>
      <c r="I200" t="n">
        <v>7</v>
      </c>
      <c r="J200" t="n">
        <v>201.03</v>
      </c>
      <c r="K200" t="n">
        <v>51.39</v>
      </c>
      <c r="L200" t="n">
        <v>23</v>
      </c>
      <c r="M200" t="n">
        <v>5</v>
      </c>
      <c r="N200" t="n">
        <v>41.64</v>
      </c>
      <c r="O200" t="n">
        <v>25027.94</v>
      </c>
      <c r="P200" t="n">
        <v>182.35</v>
      </c>
      <c r="Q200" t="n">
        <v>446.27</v>
      </c>
      <c r="R200" t="n">
        <v>36.72</v>
      </c>
      <c r="S200" t="n">
        <v>28.73</v>
      </c>
      <c r="T200" t="n">
        <v>3327.52</v>
      </c>
      <c r="U200" t="n">
        <v>0.78</v>
      </c>
      <c r="V200" t="n">
        <v>0.93</v>
      </c>
      <c r="W200" t="n">
        <v>0.09</v>
      </c>
      <c r="X200" t="n">
        <v>0.18</v>
      </c>
      <c r="Y200" t="n">
        <v>0.5</v>
      </c>
      <c r="Z200" t="n">
        <v>10</v>
      </c>
    </row>
    <row r="201">
      <c r="A201" t="n">
        <v>23</v>
      </c>
      <c r="B201" t="n">
        <v>85</v>
      </c>
      <c r="C201" t="inlineStr">
        <is>
          <t xml:space="preserve">CONCLUIDO	</t>
        </is>
      </c>
      <c r="D201" t="n">
        <v>4.9663</v>
      </c>
      <c r="E201" t="n">
        <v>20.14</v>
      </c>
      <c r="F201" t="n">
        <v>17.53</v>
      </c>
      <c r="G201" t="n">
        <v>150.22</v>
      </c>
      <c r="H201" t="n">
        <v>2.1</v>
      </c>
      <c r="I201" t="n">
        <v>7</v>
      </c>
      <c r="J201" t="n">
        <v>202.61</v>
      </c>
      <c r="K201" t="n">
        <v>51.39</v>
      </c>
      <c r="L201" t="n">
        <v>24</v>
      </c>
      <c r="M201" t="n">
        <v>2</v>
      </c>
      <c r="N201" t="n">
        <v>42.21</v>
      </c>
      <c r="O201" t="n">
        <v>25222.04</v>
      </c>
      <c r="P201" t="n">
        <v>181.47</v>
      </c>
      <c r="Q201" t="n">
        <v>446.27</v>
      </c>
      <c r="R201" t="n">
        <v>35.92</v>
      </c>
      <c r="S201" t="n">
        <v>28.73</v>
      </c>
      <c r="T201" t="n">
        <v>2930.02</v>
      </c>
      <c r="U201" t="n">
        <v>0.8</v>
      </c>
      <c r="V201" t="n">
        <v>0.93</v>
      </c>
      <c r="W201" t="n">
        <v>0.1</v>
      </c>
      <c r="X201" t="n">
        <v>0.17</v>
      </c>
      <c r="Y201" t="n">
        <v>0.5</v>
      </c>
      <c r="Z201" t="n">
        <v>10</v>
      </c>
    </row>
    <row r="202">
      <c r="A202" t="n">
        <v>24</v>
      </c>
      <c r="B202" t="n">
        <v>85</v>
      </c>
      <c r="C202" t="inlineStr">
        <is>
          <t xml:space="preserve">CONCLUIDO	</t>
        </is>
      </c>
      <c r="D202" t="n">
        <v>4.9652</v>
      </c>
      <c r="E202" t="n">
        <v>20.14</v>
      </c>
      <c r="F202" t="n">
        <v>17.53</v>
      </c>
      <c r="G202" t="n">
        <v>150.26</v>
      </c>
      <c r="H202" t="n">
        <v>2.17</v>
      </c>
      <c r="I202" t="n">
        <v>7</v>
      </c>
      <c r="J202" t="n">
        <v>204.19</v>
      </c>
      <c r="K202" t="n">
        <v>51.39</v>
      </c>
      <c r="L202" t="n">
        <v>25</v>
      </c>
      <c r="M202" t="n">
        <v>1</v>
      </c>
      <c r="N202" t="n">
        <v>42.79</v>
      </c>
      <c r="O202" t="n">
        <v>25417.05</v>
      </c>
      <c r="P202" t="n">
        <v>181.07</v>
      </c>
      <c r="Q202" t="n">
        <v>446.27</v>
      </c>
      <c r="R202" t="n">
        <v>36.09</v>
      </c>
      <c r="S202" t="n">
        <v>28.73</v>
      </c>
      <c r="T202" t="n">
        <v>3015.61</v>
      </c>
      <c r="U202" t="n">
        <v>0.8</v>
      </c>
      <c r="V202" t="n">
        <v>0.93</v>
      </c>
      <c r="W202" t="n">
        <v>0.1</v>
      </c>
      <c r="X202" t="n">
        <v>0.17</v>
      </c>
      <c r="Y202" t="n">
        <v>0.5</v>
      </c>
      <c r="Z202" t="n">
        <v>10</v>
      </c>
    </row>
    <row r="203">
      <c r="A203" t="n">
        <v>25</v>
      </c>
      <c r="B203" t="n">
        <v>85</v>
      </c>
      <c r="C203" t="inlineStr">
        <is>
          <t xml:space="preserve">CONCLUIDO	</t>
        </is>
      </c>
      <c r="D203" t="n">
        <v>4.9639</v>
      </c>
      <c r="E203" t="n">
        <v>20.15</v>
      </c>
      <c r="F203" t="n">
        <v>17.54</v>
      </c>
      <c r="G203" t="n">
        <v>150.31</v>
      </c>
      <c r="H203" t="n">
        <v>2.24</v>
      </c>
      <c r="I203" t="n">
        <v>7</v>
      </c>
      <c r="J203" t="n">
        <v>205.77</v>
      </c>
      <c r="K203" t="n">
        <v>51.39</v>
      </c>
      <c r="L203" t="n">
        <v>26</v>
      </c>
      <c r="M203" t="n">
        <v>0</v>
      </c>
      <c r="N203" t="n">
        <v>43.38</v>
      </c>
      <c r="O203" t="n">
        <v>25612.75</v>
      </c>
      <c r="P203" t="n">
        <v>181.96</v>
      </c>
      <c r="Q203" t="n">
        <v>446.28</v>
      </c>
      <c r="R203" t="n">
        <v>36.22</v>
      </c>
      <c r="S203" t="n">
        <v>28.73</v>
      </c>
      <c r="T203" t="n">
        <v>3080.19</v>
      </c>
      <c r="U203" t="n">
        <v>0.79</v>
      </c>
      <c r="V203" t="n">
        <v>0.93</v>
      </c>
      <c r="W203" t="n">
        <v>0.1</v>
      </c>
      <c r="X203" t="n">
        <v>0.18</v>
      </c>
      <c r="Y203" t="n">
        <v>0.5</v>
      </c>
      <c r="Z203" t="n">
        <v>10</v>
      </c>
    </row>
    <row r="204">
      <c r="A204" t="n">
        <v>0</v>
      </c>
      <c r="B204" t="n">
        <v>20</v>
      </c>
      <c r="C204" t="inlineStr">
        <is>
          <t xml:space="preserve">CONCLUIDO	</t>
        </is>
      </c>
      <c r="D204" t="n">
        <v>4.4925</v>
      </c>
      <c r="E204" t="n">
        <v>22.26</v>
      </c>
      <c r="F204" t="n">
        <v>19.57</v>
      </c>
      <c r="G204" t="n">
        <v>15.25</v>
      </c>
      <c r="H204" t="n">
        <v>0.34</v>
      </c>
      <c r="I204" t="n">
        <v>77</v>
      </c>
      <c r="J204" t="n">
        <v>51.33</v>
      </c>
      <c r="K204" t="n">
        <v>24.83</v>
      </c>
      <c r="L204" t="n">
        <v>1</v>
      </c>
      <c r="M204" t="n">
        <v>75</v>
      </c>
      <c r="N204" t="n">
        <v>5.51</v>
      </c>
      <c r="O204" t="n">
        <v>6564.78</v>
      </c>
      <c r="P204" t="n">
        <v>105.71</v>
      </c>
      <c r="Q204" t="n">
        <v>446.35</v>
      </c>
      <c r="R204" t="n">
        <v>102.78</v>
      </c>
      <c r="S204" t="n">
        <v>28.73</v>
      </c>
      <c r="T204" t="n">
        <v>36009.25</v>
      </c>
      <c r="U204" t="n">
        <v>0.28</v>
      </c>
      <c r="V204" t="n">
        <v>0.83</v>
      </c>
      <c r="W204" t="n">
        <v>0.21</v>
      </c>
      <c r="X204" t="n">
        <v>2.21</v>
      </c>
      <c r="Y204" t="n">
        <v>0.5</v>
      </c>
      <c r="Z204" t="n">
        <v>10</v>
      </c>
    </row>
    <row r="205">
      <c r="A205" t="n">
        <v>1</v>
      </c>
      <c r="B205" t="n">
        <v>20</v>
      </c>
      <c r="C205" t="inlineStr">
        <is>
          <t xml:space="preserve">CONCLUIDO	</t>
        </is>
      </c>
      <c r="D205" t="n">
        <v>4.8875</v>
      </c>
      <c r="E205" t="n">
        <v>20.46</v>
      </c>
      <c r="F205" t="n">
        <v>18.3</v>
      </c>
      <c r="G205" t="n">
        <v>32.29</v>
      </c>
      <c r="H205" t="n">
        <v>0.66</v>
      </c>
      <c r="I205" t="n">
        <v>34</v>
      </c>
      <c r="J205" t="n">
        <v>52.47</v>
      </c>
      <c r="K205" t="n">
        <v>24.83</v>
      </c>
      <c r="L205" t="n">
        <v>2</v>
      </c>
      <c r="M205" t="n">
        <v>32</v>
      </c>
      <c r="N205" t="n">
        <v>5.64</v>
      </c>
      <c r="O205" t="n">
        <v>6705.1</v>
      </c>
      <c r="P205" t="n">
        <v>91.08</v>
      </c>
      <c r="Q205" t="n">
        <v>446.3</v>
      </c>
      <c r="R205" t="n">
        <v>61.12</v>
      </c>
      <c r="S205" t="n">
        <v>28.73</v>
      </c>
      <c r="T205" t="n">
        <v>15395.39</v>
      </c>
      <c r="U205" t="n">
        <v>0.47</v>
      </c>
      <c r="V205" t="n">
        <v>0.89</v>
      </c>
      <c r="W205" t="n">
        <v>0.14</v>
      </c>
      <c r="X205" t="n">
        <v>0.9399999999999999</v>
      </c>
      <c r="Y205" t="n">
        <v>0.5</v>
      </c>
      <c r="Z205" t="n">
        <v>10</v>
      </c>
    </row>
    <row r="206">
      <c r="A206" t="n">
        <v>2</v>
      </c>
      <c r="B206" t="n">
        <v>20</v>
      </c>
      <c r="C206" t="inlineStr">
        <is>
          <t xml:space="preserve">CONCLUIDO	</t>
        </is>
      </c>
      <c r="D206" t="n">
        <v>4.9753</v>
      </c>
      <c r="E206" t="n">
        <v>20.1</v>
      </c>
      <c r="F206" t="n">
        <v>18.06</v>
      </c>
      <c r="G206" t="n">
        <v>45.15</v>
      </c>
      <c r="H206" t="n">
        <v>0.97</v>
      </c>
      <c r="I206" t="n">
        <v>24</v>
      </c>
      <c r="J206" t="n">
        <v>53.61</v>
      </c>
      <c r="K206" t="n">
        <v>24.83</v>
      </c>
      <c r="L206" t="n">
        <v>3</v>
      </c>
      <c r="M206" t="n">
        <v>2</v>
      </c>
      <c r="N206" t="n">
        <v>5.78</v>
      </c>
      <c r="O206" t="n">
        <v>6845.59</v>
      </c>
      <c r="P206" t="n">
        <v>84.93000000000001</v>
      </c>
      <c r="Q206" t="n">
        <v>446.28</v>
      </c>
      <c r="R206" t="n">
        <v>52.74</v>
      </c>
      <c r="S206" t="n">
        <v>28.73</v>
      </c>
      <c r="T206" t="n">
        <v>11257.2</v>
      </c>
      <c r="U206" t="n">
        <v>0.54</v>
      </c>
      <c r="V206" t="n">
        <v>0.9</v>
      </c>
      <c r="W206" t="n">
        <v>0.14</v>
      </c>
      <c r="X206" t="n">
        <v>0.7</v>
      </c>
      <c r="Y206" t="n">
        <v>0.5</v>
      </c>
      <c r="Z206" t="n">
        <v>10</v>
      </c>
    </row>
    <row r="207">
      <c r="A207" t="n">
        <v>3</v>
      </c>
      <c r="B207" t="n">
        <v>20</v>
      </c>
      <c r="C207" t="inlineStr">
        <is>
          <t xml:space="preserve">CONCLUIDO	</t>
        </is>
      </c>
      <c r="D207" t="n">
        <v>4.97</v>
      </c>
      <c r="E207" t="n">
        <v>20.12</v>
      </c>
      <c r="F207" t="n">
        <v>18.08</v>
      </c>
      <c r="G207" t="n">
        <v>45.2</v>
      </c>
      <c r="H207" t="n">
        <v>1.27</v>
      </c>
      <c r="I207" t="n">
        <v>24</v>
      </c>
      <c r="J207" t="n">
        <v>54.75</v>
      </c>
      <c r="K207" t="n">
        <v>24.83</v>
      </c>
      <c r="L207" t="n">
        <v>4</v>
      </c>
      <c r="M207" t="n">
        <v>0</v>
      </c>
      <c r="N207" t="n">
        <v>5.92</v>
      </c>
      <c r="O207" t="n">
        <v>6986.39</v>
      </c>
      <c r="P207" t="n">
        <v>86.77</v>
      </c>
      <c r="Q207" t="n">
        <v>446.28</v>
      </c>
      <c r="R207" t="n">
        <v>53.39</v>
      </c>
      <c r="S207" t="n">
        <v>28.73</v>
      </c>
      <c r="T207" t="n">
        <v>11578.52</v>
      </c>
      <c r="U207" t="n">
        <v>0.54</v>
      </c>
      <c r="V207" t="n">
        <v>0.9</v>
      </c>
      <c r="W207" t="n">
        <v>0.15</v>
      </c>
      <c r="X207" t="n">
        <v>0.72</v>
      </c>
      <c r="Y207" t="n">
        <v>0.5</v>
      </c>
      <c r="Z207" t="n">
        <v>10</v>
      </c>
    </row>
    <row r="208">
      <c r="A208" t="n">
        <v>0</v>
      </c>
      <c r="B208" t="n">
        <v>65</v>
      </c>
      <c r="C208" t="inlineStr">
        <is>
          <t xml:space="preserve">CONCLUIDO	</t>
        </is>
      </c>
      <c r="D208" t="n">
        <v>3.3774</v>
      </c>
      <c r="E208" t="n">
        <v>29.61</v>
      </c>
      <c r="F208" t="n">
        <v>22.58</v>
      </c>
      <c r="G208" t="n">
        <v>7.61</v>
      </c>
      <c r="H208" t="n">
        <v>0.13</v>
      </c>
      <c r="I208" t="n">
        <v>178</v>
      </c>
      <c r="J208" t="n">
        <v>133.21</v>
      </c>
      <c r="K208" t="n">
        <v>46.47</v>
      </c>
      <c r="L208" t="n">
        <v>1</v>
      </c>
      <c r="M208" t="n">
        <v>176</v>
      </c>
      <c r="N208" t="n">
        <v>20.75</v>
      </c>
      <c r="O208" t="n">
        <v>16663.42</v>
      </c>
      <c r="P208" t="n">
        <v>244.52</v>
      </c>
      <c r="Q208" t="n">
        <v>446.3</v>
      </c>
      <c r="R208" t="n">
        <v>201.47</v>
      </c>
      <c r="S208" t="n">
        <v>28.73</v>
      </c>
      <c r="T208" t="n">
        <v>84851.95</v>
      </c>
      <c r="U208" t="n">
        <v>0.14</v>
      </c>
      <c r="V208" t="n">
        <v>0.72</v>
      </c>
      <c r="W208" t="n">
        <v>0.36</v>
      </c>
      <c r="X208" t="n">
        <v>5.22</v>
      </c>
      <c r="Y208" t="n">
        <v>0.5</v>
      </c>
      <c r="Z208" t="n">
        <v>10</v>
      </c>
    </row>
    <row r="209">
      <c r="A209" t="n">
        <v>1</v>
      </c>
      <c r="B209" t="n">
        <v>65</v>
      </c>
      <c r="C209" t="inlineStr">
        <is>
          <t xml:space="preserve">CONCLUIDO	</t>
        </is>
      </c>
      <c r="D209" t="n">
        <v>4.2088</v>
      </c>
      <c r="E209" t="n">
        <v>23.76</v>
      </c>
      <c r="F209" t="n">
        <v>19.51</v>
      </c>
      <c r="G209" t="n">
        <v>15.4</v>
      </c>
      <c r="H209" t="n">
        <v>0.26</v>
      </c>
      <c r="I209" t="n">
        <v>76</v>
      </c>
      <c r="J209" t="n">
        <v>134.55</v>
      </c>
      <c r="K209" t="n">
        <v>46.47</v>
      </c>
      <c r="L209" t="n">
        <v>2</v>
      </c>
      <c r="M209" t="n">
        <v>74</v>
      </c>
      <c r="N209" t="n">
        <v>21.09</v>
      </c>
      <c r="O209" t="n">
        <v>16828.84</v>
      </c>
      <c r="P209" t="n">
        <v>208.68</v>
      </c>
      <c r="Q209" t="n">
        <v>446.29</v>
      </c>
      <c r="R209" t="n">
        <v>100.84</v>
      </c>
      <c r="S209" t="n">
        <v>28.73</v>
      </c>
      <c r="T209" t="n">
        <v>35045.48</v>
      </c>
      <c r="U209" t="n">
        <v>0.28</v>
      </c>
      <c r="V209" t="n">
        <v>0.83</v>
      </c>
      <c r="W209" t="n">
        <v>0.2</v>
      </c>
      <c r="X209" t="n">
        <v>2.15</v>
      </c>
      <c r="Y209" t="n">
        <v>0.5</v>
      </c>
      <c r="Z209" t="n">
        <v>10</v>
      </c>
    </row>
    <row r="210">
      <c r="A210" t="n">
        <v>2</v>
      </c>
      <c r="B210" t="n">
        <v>65</v>
      </c>
      <c r="C210" t="inlineStr">
        <is>
          <t xml:space="preserve">CONCLUIDO	</t>
        </is>
      </c>
      <c r="D210" t="n">
        <v>4.4953</v>
      </c>
      <c r="E210" t="n">
        <v>22.25</v>
      </c>
      <c r="F210" t="n">
        <v>18.73</v>
      </c>
      <c r="G210" t="n">
        <v>22.94</v>
      </c>
      <c r="H210" t="n">
        <v>0.39</v>
      </c>
      <c r="I210" t="n">
        <v>49</v>
      </c>
      <c r="J210" t="n">
        <v>135.9</v>
      </c>
      <c r="K210" t="n">
        <v>46.47</v>
      </c>
      <c r="L210" t="n">
        <v>3</v>
      </c>
      <c r="M210" t="n">
        <v>47</v>
      </c>
      <c r="N210" t="n">
        <v>21.43</v>
      </c>
      <c r="O210" t="n">
        <v>16994.64</v>
      </c>
      <c r="P210" t="n">
        <v>197.74</v>
      </c>
      <c r="Q210" t="n">
        <v>446.27</v>
      </c>
      <c r="R210" t="n">
        <v>75.37</v>
      </c>
      <c r="S210" t="n">
        <v>28.73</v>
      </c>
      <c r="T210" t="n">
        <v>22447.05</v>
      </c>
      <c r="U210" t="n">
        <v>0.38</v>
      </c>
      <c r="V210" t="n">
        <v>0.87</v>
      </c>
      <c r="W210" t="n">
        <v>0.16</v>
      </c>
      <c r="X210" t="n">
        <v>1.37</v>
      </c>
      <c r="Y210" t="n">
        <v>0.5</v>
      </c>
      <c r="Z210" t="n">
        <v>10</v>
      </c>
    </row>
    <row r="211">
      <c r="A211" t="n">
        <v>3</v>
      </c>
      <c r="B211" t="n">
        <v>65</v>
      </c>
      <c r="C211" t="inlineStr">
        <is>
          <t xml:space="preserve">CONCLUIDO	</t>
        </is>
      </c>
      <c r="D211" t="n">
        <v>4.6479</v>
      </c>
      <c r="E211" t="n">
        <v>21.52</v>
      </c>
      <c r="F211" t="n">
        <v>18.35</v>
      </c>
      <c r="G211" t="n">
        <v>30.59</v>
      </c>
      <c r="H211" t="n">
        <v>0.52</v>
      </c>
      <c r="I211" t="n">
        <v>36</v>
      </c>
      <c r="J211" t="n">
        <v>137.25</v>
      </c>
      <c r="K211" t="n">
        <v>46.47</v>
      </c>
      <c r="L211" t="n">
        <v>4</v>
      </c>
      <c r="M211" t="n">
        <v>34</v>
      </c>
      <c r="N211" t="n">
        <v>21.78</v>
      </c>
      <c r="O211" t="n">
        <v>17160.92</v>
      </c>
      <c r="P211" t="n">
        <v>191.2</v>
      </c>
      <c r="Q211" t="n">
        <v>446.29</v>
      </c>
      <c r="R211" t="n">
        <v>63.08</v>
      </c>
      <c r="S211" t="n">
        <v>28.73</v>
      </c>
      <c r="T211" t="n">
        <v>16366.59</v>
      </c>
      <c r="U211" t="n">
        <v>0.46</v>
      </c>
      <c r="V211" t="n">
        <v>0.89</v>
      </c>
      <c r="W211" t="n">
        <v>0.14</v>
      </c>
      <c r="X211" t="n">
        <v>1</v>
      </c>
      <c r="Y211" t="n">
        <v>0.5</v>
      </c>
      <c r="Z211" t="n">
        <v>10</v>
      </c>
    </row>
    <row r="212">
      <c r="A212" t="n">
        <v>4</v>
      </c>
      <c r="B212" t="n">
        <v>65</v>
      </c>
      <c r="C212" t="inlineStr">
        <is>
          <t xml:space="preserve">CONCLUIDO	</t>
        </is>
      </c>
      <c r="D212" t="n">
        <v>4.7544</v>
      </c>
      <c r="E212" t="n">
        <v>21.03</v>
      </c>
      <c r="F212" t="n">
        <v>18.09</v>
      </c>
      <c r="G212" t="n">
        <v>38.77</v>
      </c>
      <c r="H212" t="n">
        <v>0.64</v>
      </c>
      <c r="I212" t="n">
        <v>28</v>
      </c>
      <c r="J212" t="n">
        <v>138.6</v>
      </c>
      <c r="K212" t="n">
        <v>46.47</v>
      </c>
      <c r="L212" t="n">
        <v>5</v>
      </c>
      <c r="M212" t="n">
        <v>26</v>
      </c>
      <c r="N212" t="n">
        <v>22.13</v>
      </c>
      <c r="O212" t="n">
        <v>17327.69</v>
      </c>
      <c r="P212" t="n">
        <v>186.19</v>
      </c>
      <c r="Q212" t="n">
        <v>446.29</v>
      </c>
      <c r="R212" t="n">
        <v>54.21</v>
      </c>
      <c r="S212" t="n">
        <v>28.73</v>
      </c>
      <c r="T212" t="n">
        <v>11970.59</v>
      </c>
      <c r="U212" t="n">
        <v>0.53</v>
      </c>
      <c r="V212" t="n">
        <v>0.9</v>
      </c>
      <c r="W212" t="n">
        <v>0.13</v>
      </c>
      <c r="X212" t="n">
        <v>0.73</v>
      </c>
      <c r="Y212" t="n">
        <v>0.5</v>
      </c>
      <c r="Z212" t="n">
        <v>10</v>
      </c>
    </row>
    <row r="213">
      <c r="A213" t="n">
        <v>5</v>
      </c>
      <c r="B213" t="n">
        <v>65</v>
      </c>
      <c r="C213" t="inlineStr">
        <is>
          <t xml:space="preserve">CONCLUIDO	</t>
        </is>
      </c>
      <c r="D213" t="n">
        <v>4.8085</v>
      </c>
      <c r="E213" t="n">
        <v>20.8</v>
      </c>
      <c r="F213" t="n">
        <v>17.99</v>
      </c>
      <c r="G213" t="n">
        <v>46.93</v>
      </c>
      <c r="H213" t="n">
        <v>0.76</v>
      </c>
      <c r="I213" t="n">
        <v>23</v>
      </c>
      <c r="J213" t="n">
        <v>139.95</v>
      </c>
      <c r="K213" t="n">
        <v>46.47</v>
      </c>
      <c r="L213" t="n">
        <v>6</v>
      </c>
      <c r="M213" t="n">
        <v>21</v>
      </c>
      <c r="N213" t="n">
        <v>22.49</v>
      </c>
      <c r="O213" t="n">
        <v>17494.97</v>
      </c>
      <c r="P213" t="n">
        <v>182.77</v>
      </c>
      <c r="Q213" t="n">
        <v>446.27</v>
      </c>
      <c r="R213" t="n">
        <v>51.21</v>
      </c>
      <c r="S213" t="n">
        <v>28.73</v>
      </c>
      <c r="T213" t="n">
        <v>10495.51</v>
      </c>
      <c r="U213" t="n">
        <v>0.5600000000000001</v>
      </c>
      <c r="V213" t="n">
        <v>0.9</v>
      </c>
      <c r="W213" t="n">
        <v>0.12</v>
      </c>
      <c r="X213" t="n">
        <v>0.63</v>
      </c>
      <c r="Y213" t="n">
        <v>0.5</v>
      </c>
      <c r="Z213" t="n">
        <v>10</v>
      </c>
    </row>
    <row r="214">
      <c r="A214" t="n">
        <v>6</v>
      </c>
      <c r="B214" t="n">
        <v>65</v>
      </c>
      <c r="C214" t="inlineStr">
        <is>
          <t xml:space="preserve">CONCLUIDO	</t>
        </is>
      </c>
      <c r="D214" t="n">
        <v>4.8469</v>
      </c>
      <c r="E214" t="n">
        <v>20.63</v>
      </c>
      <c r="F214" t="n">
        <v>17.91</v>
      </c>
      <c r="G214" t="n">
        <v>53.72</v>
      </c>
      <c r="H214" t="n">
        <v>0.88</v>
      </c>
      <c r="I214" t="n">
        <v>20</v>
      </c>
      <c r="J214" t="n">
        <v>141.31</v>
      </c>
      <c r="K214" t="n">
        <v>46.47</v>
      </c>
      <c r="L214" t="n">
        <v>7</v>
      </c>
      <c r="M214" t="n">
        <v>18</v>
      </c>
      <c r="N214" t="n">
        <v>22.85</v>
      </c>
      <c r="O214" t="n">
        <v>17662.75</v>
      </c>
      <c r="P214" t="n">
        <v>180.19</v>
      </c>
      <c r="Q214" t="n">
        <v>446.27</v>
      </c>
      <c r="R214" t="n">
        <v>48.63</v>
      </c>
      <c r="S214" t="n">
        <v>28.73</v>
      </c>
      <c r="T214" t="n">
        <v>9219.67</v>
      </c>
      <c r="U214" t="n">
        <v>0.59</v>
      </c>
      <c r="V214" t="n">
        <v>0.91</v>
      </c>
      <c r="W214" t="n">
        <v>0.11</v>
      </c>
      <c r="X214" t="n">
        <v>0.55</v>
      </c>
      <c r="Y214" t="n">
        <v>0.5</v>
      </c>
      <c r="Z214" t="n">
        <v>10</v>
      </c>
    </row>
    <row r="215">
      <c r="A215" t="n">
        <v>7</v>
      </c>
      <c r="B215" t="n">
        <v>65</v>
      </c>
      <c r="C215" t="inlineStr">
        <is>
          <t xml:space="preserve">CONCLUIDO	</t>
        </is>
      </c>
      <c r="D215" t="n">
        <v>4.8889</v>
      </c>
      <c r="E215" t="n">
        <v>20.45</v>
      </c>
      <c r="F215" t="n">
        <v>17.81</v>
      </c>
      <c r="G215" t="n">
        <v>62.86</v>
      </c>
      <c r="H215" t="n">
        <v>0.99</v>
      </c>
      <c r="I215" t="n">
        <v>17</v>
      </c>
      <c r="J215" t="n">
        <v>142.68</v>
      </c>
      <c r="K215" t="n">
        <v>46.47</v>
      </c>
      <c r="L215" t="n">
        <v>8</v>
      </c>
      <c r="M215" t="n">
        <v>15</v>
      </c>
      <c r="N215" t="n">
        <v>23.21</v>
      </c>
      <c r="O215" t="n">
        <v>17831.04</v>
      </c>
      <c r="P215" t="n">
        <v>176.39</v>
      </c>
      <c r="Q215" t="n">
        <v>446.27</v>
      </c>
      <c r="R215" t="n">
        <v>45.37</v>
      </c>
      <c r="S215" t="n">
        <v>28.73</v>
      </c>
      <c r="T215" t="n">
        <v>7604.1</v>
      </c>
      <c r="U215" t="n">
        <v>0.63</v>
      </c>
      <c r="V215" t="n">
        <v>0.91</v>
      </c>
      <c r="W215" t="n">
        <v>0.11</v>
      </c>
      <c r="X215" t="n">
        <v>0.45</v>
      </c>
      <c r="Y215" t="n">
        <v>0.5</v>
      </c>
      <c r="Z215" t="n">
        <v>10</v>
      </c>
    </row>
    <row r="216">
      <c r="A216" t="n">
        <v>8</v>
      </c>
      <c r="B216" t="n">
        <v>65</v>
      </c>
      <c r="C216" t="inlineStr">
        <is>
          <t xml:space="preserve">CONCLUIDO	</t>
        </is>
      </c>
      <c r="D216" t="n">
        <v>4.9166</v>
      </c>
      <c r="E216" t="n">
        <v>20.34</v>
      </c>
      <c r="F216" t="n">
        <v>17.75</v>
      </c>
      <c r="G216" t="n">
        <v>71</v>
      </c>
      <c r="H216" t="n">
        <v>1.11</v>
      </c>
      <c r="I216" t="n">
        <v>15</v>
      </c>
      <c r="J216" t="n">
        <v>144.05</v>
      </c>
      <c r="K216" t="n">
        <v>46.47</v>
      </c>
      <c r="L216" t="n">
        <v>9</v>
      </c>
      <c r="M216" t="n">
        <v>13</v>
      </c>
      <c r="N216" t="n">
        <v>23.58</v>
      </c>
      <c r="O216" t="n">
        <v>17999.83</v>
      </c>
      <c r="P216" t="n">
        <v>173.4</v>
      </c>
      <c r="Q216" t="n">
        <v>446.3</v>
      </c>
      <c r="R216" t="n">
        <v>43.31</v>
      </c>
      <c r="S216" t="n">
        <v>28.73</v>
      </c>
      <c r="T216" t="n">
        <v>6582.69</v>
      </c>
      <c r="U216" t="n">
        <v>0.66</v>
      </c>
      <c r="V216" t="n">
        <v>0.92</v>
      </c>
      <c r="W216" t="n">
        <v>0.11</v>
      </c>
      <c r="X216" t="n">
        <v>0.39</v>
      </c>
      <c r="Y216" t="n">
        <v>0.5</v>
      </c>
      <c r="Z216" t="n">
        <v>10</v>
      </c>
    </row>
    <row r="217">
      <c r="A217" t="n">
        <v>9</v>
      </c>
      <c r="B217" t="n">
        <v>65</v>
      </c>
      <c r="C217" t="inlineStr">
        <is>
          <t xml:space="preserve">CONCLUIDO	</t>
        </is>
      </c>
      <c r="D217" t="n">
        <v>4.9164</v>
      </c>
      <c r="E217" t="n">
        <v>20.34</v>
      </c>
      <c r="F217" t="n">
        <v>17.78</v>
      </c>
      <c r="G217" t="n">
        <v>76.19</v>
      </c>
      <c r="H217" t="n">
        <v>1.22</v>
      </c>
      <c r="I217" t="n">
        <v>14</v>
      </c>
      <c r="J217" t="n">
        <v>145.42</v>
      </c>
      <c r="K217" t="n">
        <v>46.47</v>
      </c>
      <c r="L217" t="n">
        <v>10</v>
      </c>
      <c r="M217" t="n">
        <v>12</v>
      </c>
      <c r="N217" t="n">
        <v>23.95</v>
      </c>
      <c r="O217" t="n">
        <v>18169.15</v>
      </c>
      <c r="P217" t="n">
        <v>170.36</v>
      </c>
      <c r="Q217" t="n">
        <v>446.27</v>
      </c>
      <c r="R217" t="n">
        <v>44.56</v>
      </c>
      <c r="S217" t="n">
        <v>28.73</v>
      </c>
      <c r="T217" t="n">
        <v>7213.61</v>
      </c>
      <c r="U217" t="n">
        <v>0.64</v>
      </c>
      <c r="V217" t="n">
        <v>0.91</v>
      </c>
      <c r="W217" t="n">
        <v>0.1</v>
      </c>
      <c r="X217" t="n">
        <v>0.42</v>
      </c>
      <c r="Y217" t="n">
        <v>0.5</v>
      </c>
      <c r="Z217" t="n">
        <v>10</v>
      </c>
    </row>
    <row r="218">
      <c r="A218" t="n">
        <v>10</v>
      </c>
      <c r="B218" t="n">
        <v>65</v>
      </c>
      <c r="C218" t="inlineStr">
        <is>
          <t xml:space="preserve">CONCLUIDO	</t>
        </is>
      </c>
      <c r="D218" t="n">
        <v>4.9574</v>
      </c>
      <c r="E218" t="n">
        <v>20.17</v>
      </c>
      <c r="F218" t="n">
        <v>17.66</v>
      </c>
      <c r="G218" t="n">
        <v>88.33</v>
      </c>
      <c r="H218" t="n">
        <v>1.33</v>
      </c>
      <c r="I218" t="n">
        <v>12</v>
      </c>
      <c r="J218" t="n">
        <v>146.8</v>
      </c>
      <c r="K218" t="n">
        <v>46.47</v>
      </c>
      <c r="L218" t="n">
        <v>11</v>
      </c>
      <c r="M218" t="n">
        <v>10</v>
      </c>
      <c r="N218" t="n">
        <v>24.33</v>
      </c>
      <c r="O218" t="n">
        <v>18338.99</v>
      </c>
      <c r="P218" t="n">
        <v>166.78</v>
      </c>
      <c r="Q218" t="n">
        <v>446.28</v>
      </c>
      <c r="R218" t="n">
        <v>40.66</v>
      </c>
      <c r="S218" t="n">
        <v>28.73</v>
      </c>
      <c r="T218" t="n">
        <v>5276.81</v>
      </c>
      <c r="U218" t="n">
        <v>0.71</v>
      </c>
      <c r="V218" t="n">
        <v>0.92</v>
      </c>
      <c r="W218" t="n">
        <v>0.1</v>
      </c>
      <c r="X218" t="n">
        <v>0.31</v>
      </c>
      <c r="Y218" t="n">
        <v>0.5</v>
      </c>
      <c r="Z218" t="n">
        <v>10</v>
      </c>
    </row>
    <row r="219">
      <c r="A219" t="n">
        <v>11</v>
      </c>
      <c r="B219" t="n">
        <v>65</v>
      </c>
      <c r="C219" t="inlineStr">
        <is>
          <t xml:space="preserve">CONCLUIDO	</t>
        </is>
      </c>
      <c r="D219" t="n">
        <v>4.9695</v>
      </c>
      <c r="E219" t="n">
        <v>20.12</v>
      </c>
      <c r="F219" t="n">
        <v>17.64</v>
      </c>
      <c r="G219" t="n">
        <v>96.23</v>
      </c>
      <c r="H219" t="n">
        <v>1.43</v>
      </c>
      <c r="I219" t="n">
        <v>11</v>
      </c>
      <c r="J219" t="n">
        <v>148.18</v>
      </c>
      <c r="K219" t="n">
        <v>46.47</v>
      </c>
      <c r="L219" t="n">
        <v>12</v>
      </c>
      <c r="M219" t="n">
        <v>9</v>
      </c>
      <c r="N219" t="n">
        <v>24.71</v>
      </c>
      <c r="O219" t="n">
        <v>18509.36</v>
      </c>
      <c r="P219" t="n">
        <v>163.84</v>
      </c>
      <c r="Q219" t="n">
        <v>446.27</v>
      </c>
      <c r="R219" t="n">
        <v>39.95</v>
      </c>
      <c r="S219" t="n">
        <v>28.73</v>
      </c>
      <c r="T219" t="n">
        <v>4922.94</v>
      </c>
      <c r="U219" t="n">
        <v>0.72</v>
      </c>
      <c r="V219" t="n">
        <v>0.92</v>
      </c>
      <c r="W219" t="n">
        <v>0.1</v>
      </c>
      <c r="X219" t="n">
        <v>0.29</v>
      </c>
      <c r="Y219" t="n">
        <v>0.5</v>
      </c>
      <c r="Z219" t="n">
        <v>10</v>
      </c>
    </row>
    <row r="220">
      <c r="A220" t="n">
        <v>12</v>
      </c>
      <c r="B220" t="n">
        <v>65</v>
      </c>
      <c r="C220" t="inlineStr">
        <is>
          <t xml:space="preserve">CONCLUIDO	</t>
        </is>
      </c>
      <c r="D220" t="n">
        <v>4.9868</v>
      </c>
      <c r="E220" t="n">
        <v>20.05</v>
      </c>
      <c r="F220" t="n">
        <v>17.6</v>
      </c>
      <c r="G220" t="n">
        <v>105.6</v>
      </c>
      <c r="H220" t="n">
        <v>1.54</v>
      </c>
      <c r="I220" t="n">
        <v>10</v>
      </c>
      <c r="J220" t="n">
        <v>149.56</v>
      </c>
      <c r="K220" t="n">
        <v>46.47</v>
      </c>
      <c r="L220" t="n">
        <v>13</v>
      </c>
      <c r="M220" t="n">
        <v>8</v>
      </c>
      <c r="N220" t="n">
        <v>25.1</v>
      </c>
      <c r="O220" t="n">
        <v>18680.25</v>
      </c>
      <c r="P220" t="n">
        <v>160.89</v>
      </c>
      <c r="Q220" t="n">
        <v>446.27</v>
      </c>
      <c r="R220" t="n">
        <v>38.5</v>
      </c>
      <c r="S220" t="n">
        <v>28.73</v>
      </c>
      <c r="T220" t="n">
        <v>4204.58</v>
      </c>
      <c r="U220" t="n">
        <v>0.75</v>
      </c>
      <c r="V220" t="n">
        <v>0.92</v>
      </c>
      <c r="W220" t="n">
        <v>0.1</v>
      </c>
      <c r="X220" t="n">
        <v>0.24</v>
      </c>
      <c r="Y220" t="n">
        <v>0.5</v>
      </c>
      <c r="Z220" t="n">
        <v>10</v>
      </c>
    </row>
    <row r="221">
      <c r="A221" t="n">
        <v>13</v>
      </c>
      <c r="B221" t="n">
        <v>65</v>
      </c>
      <c r="C221" t="inlineStr">
        <is>
          <t xml:space="preserve">CONCLUIDO	</t>
        </is>
      </c>
      <c r="D221" t="n">
        <v>4.9953</v>
      </c>
      <c r="E221" t="n">
        <v>20.02</v>
      </c>
      <c r="F221" t="n">
        <v>17.59</v>
      </c>
      <c r="G221" t="n">
        <v>117.29</v>
      </c>
      <c r="H221" t="n">
        <v>1.64</v>
      </c>
      <c r="I221" t="n">
        <v>9</v>
      </c>
      <c r="J221" t="n">
        <v>150.95</v>
      </c>
      <c r="K221" t="n">
        <v>46.47</v>
      </c>
      <c r="L221" t="n">
        <v>14</v>
      </c>
      <c r="M221" t="n">
        <v>7</v>
      </c>
      <c r="N221" t="n">
        <v>25.49</v>
      </c>
      <c r="O221" t="n">
        <v>18851.69</v>
      </c>
      <c r="P221" t="n">
        <v>156.35</v>
      </c>
      <c r="Q221" t="n">
        <v>446.27</v>
      </c>
      <c r="R221" t="n">
        <v>38.26</v>
      </c>
      <c r="S221" t="n">
        <v>28.73</v>
      </c>
      <c r="T221" t="n">
        <v>4092.26</v>
      </c>
      <c r="U221" t="n">
        <v>0.75</v>
      </c>
      <c r="V221" t="n">
        <v>0.92</v>
      </c>
      <c r="W221" t="n">
        <v>0.1</v>
      </c>
      <c r="X221" t="n">
        <v>0.24</v>
      </c>
      <c r="Y221" t="n">
        <v>0.5</v>
      </c>
      <c r="Z221" t="n">
        <v>10</v>
      </c>
    </row>
    <row r="222">
      <c r="A222" t="n">
        <v>14</v>
      </c>
      <c r="B222" t="n">
        <v>65</v>
      </c>
      <c r="C222" t="inlineStr">
        <is>
          <t xml:space="preserve">CONCLUIDO	</t>
        </is>
      </c>
      <c r="D222" t="n">
        <v>4.9956</v>
      </c>
      <c r="E222" t="n">
        <v>20.02</v>
      </c>
      <c r="F222" t="n">
        <v>17.59</v>
      </c>
      <c r="G222" t="n">
        <v>117.28</v>
      </c>
      <c r="H222" t="n">
        <v>1.74</v>
      </c>
      <c r="I222" t="n">
        <v>9</v>
      </c>
      <c r="J222" t="n">
        <v>152.35</v>
      </c>
      <c r="K222" t="n">
        <v>46.47</v>
      </c>
      <c r="L222" t="n">
        <v>15</v>
      </c>
      <c r="M222" t="n">
        <v>5</v>
      </c>
      <c r="N222" t="n">
        <v>25.88</v>
      </c>
      <c r="O222" t="n">
        <v>19023.66</v>
      </c>
      <c r="P222" t="n">
        <v>155.1</v>
      </c>
      <c r="Q222" t="n">
        <v>446.27</v>
      </c>
      <c r="R222" t="n">
        <v>38.23</v>
      </c>
      <c r="S222" t="n">
        <v>28.73</v>
      </c>
      <c r="T222" t="n">
        <v>4073.85</v>
      </c>
      <c r="U222" t="n">
        <v>0.75</v>
      </c>
      <c r="V222" t="n">
        <v>0.92</v>
      </c>
      <c r="W222" t="n">
        <v>0.1</v>
      </c>
      <c r="X222" t="n">
        <v>0.23</v>
      </c>
      <c r="Y222" t="n">
        <v>0.5</v>
      </c>
      <c r="Z222" t="n">
        <v>10</v>
      </c>
    </row>
    <row r="223">
      <c r="A223" t="n">
        <v>15</v>
      </c>
      <c r="B223" t="n">
        <v>65</v>
      </c>
      <c r="C223" t="inlineStr">
        <is>
          <t xml:space="preserve">CONCLUIDO	</t>
        </is>
      </c>
      <c r="D223" t="n">
        <v>5.012</v>
      </c>
      <c r="E223" t="n">
        <v>19.95</v>
      </c>
      <c r="F223" t="n">
        <v>17.55</v>
      </c>
      <c r="G223" t="n">
        <v>131.66</v>
      </c>
      <c r="H223" t="n">
        <v>1.84</v>
      </c>
      <c r="I223" t="n">
        <v>8</v>
      </c>
      <c r="J223" t="n">
        <v>153.75</v>
      </c>
      <c r="K223" t="n">
        <v>46.47</v>
      </c>
      <c r="L223" t="n">
        <v>16</v>
      </c>
      <c r="M223" t="n">
        <v>2</v>
      </c>
      <c r="N223" t="n">
        <v>26.28</v>
      </c>
      <c r="O223" t="n">
        <v>19196.18</v>
      </c>
      <c r="P223" t="n">
        <v>152.38</v>
      </c>
      <c r="Q223" t="n">
        <v>446.29</v>
      </c>
      <c r="R223" t="n">
        <v>36.87</v>
      </c>
      <c r="S223" t="n">
        <v>28.73</v>
      </c>
      <c r="T223" t="n">
        <v>3399.81</v>
      </c>
      <c r="U223" t="n">
        <v>0.78</v>
      </c>
      <c r="V223" t="n">
        <v>0.93</v>
      </c>
      <c r="W223" t="n">
        <v>0.1</v>
      </c>
      <c r="X223" t="n">
        <v>0.2</v>
      </c>
      <c r="Y223" t="n">
        <v>0.5</v>
      </c>
      <c r="Z223" t="n">
        <v>10</v>
      </c>
    </row>
    <row r="224">
      <c r="A224" t="n">
        <v>16</v>
      </c>
      <c r="B224" t="n">
        <v>65</v>
      </c>
      <c r="C224" t="inlineStr">
        <is>
          <t xml:space="preserve">CONCLUIDO	</t>
        </is>
      </c>
      <c r="D224" t="n">
        <v>5.0093</v>
      </c>
      <c r="E224" t="n">
        <v>19.96</v>
      </c>
      <c r="F224" t="n">
        <v>17.57</v>
      </c>
      <c r="G224" t="n">
        <v>131.74</v>
      </c>
      <c r="H224" t="n">
        <v>1.94</v>
      </c>
      <c r="I224" t="n">
        <v>8</v>
      </c>
      <c r="J224" t="n">
        <v>155.15</v>
      </c>
      <c r="K224" t="n">
        <v>46.47</v>
      </c>
      <c r="L224" t="n">
        <v>17</v>
      </c>
      <c r="M224" t="n">
        <v>0</v>
      </c>
      <c r="N224" t="n">
        <v>26.68</v>
      </c>
      <c r="O224" t="n">
        <v>19369.26</v>
      </c>
      <c r="P224" t="n">
        <v>153.49</v>
      </c>
      <c r="Q224" t="n">
        <v>446.27</v>
      </c>
      <c r="R224" t="n">
        <v>37.13</v>
      </c>
      <c r="S224" t="n">
        <v>28.73</v>
      </c>
      <c r="T224" t="n">
        <v>3528.55</v>
      </c>
      <c r="U224" t="n">
        <v>0.77</v>
      </c>
      <c r="V224" t="n">
        <v>0.93</v>
      </c>
      <c r="W224" t="n">
        <v>0.1</v>
      </c>
      <c r="X224" t="n">
        <v>0.21</v>
      </c>
      <c r="Y224" t="n">
        <v>0.5</v>
      </c>
      <c r="Z224" t="n">
        <v>10</v>
      </c>
    </row>
    <row r="225">
      <c r="A225" t="n">
        <v>0</v>
      </c>
      <c r="B225" t="n">
        <v>75</v>
      </c>
      <c r="C225" t="inlineStr">
        <is>
          <t xml:space="preserve">CONCLUIDO	</t>
        </is>
      </c>
      <c r="D225" t="n">
        <v>3.1718</v>
      </c>
      <c r="E225" t="n">
        <v>31.53</v>
      </c>
      <c r="F225" t="n">
        <v>23.2</v>
      </c>
      <c r="G225" t="n">
        <v>7.03</v>
      </c>
      <c r="H225" t="n">
        <v>0.12</v>
      </c>
      <c r="I225" t="n">
        <v>198</v>
      </c>
      <c r="J225" t="n">
        <v>150.44</v>
      </c>
      <c r="K225" t="n">
        <v>49.1</v>
      </c>
      <c r="L225" t="n">
        <v>1</v>
      </c>
      <c r="M225" t="n">
        <v>196</v>
      </c>
      <c r="N225" t="n">
        <v>25.34</v>
      </c>
      <c r="O225" t="n">
        <v>18787.76</v>
      </c>
      <c r="P225" t="n">
        <v>272.39</v>
      </c>
      <c r="Q225" t="n">
        <v>446.36</v>
      </c>
      <c r="R225" t="n">
        <v>221.56</v>
      </c>
      <c r="S225" t="n">
        <v>28.73</v>
      </c>
      <c r="T225" t="n">
        <v>94796.09</v>
      </c>
      <c r="U225" t="n">
        <v>0.13</v>
      </c>
      <c r="V225" t="n">
        <v>0.7</v>
      </c>
      <c r="W225" t="n">
        <v>0.4</v>
      </c>
      <c r="X225" t="n">
        <v>5.84</v>
      </c>
      <c r="Y225" t="n">
        <v>0.5</v>
      </c>
      <c r="Z225" t="n">
        <v>10</v>
      </c>
    </row>
    <row r="226">
      <c r="A226" t="n">
        <v>1</v>
      </c>
      <c r="B226" t="n">
        <v>75</v>
      </c>
      <c r="C226" t="inlineStr">
        <is>
          <t xml:space="preserve">CONCLUIDO	</t>
        </is>
      </c>
      <c r="D226" t="n">
        <v>4.0646</v>
      </c>
      <c r="E226" t="n">
        <v>24.6</v>
      </c>
      <c r="F226" t="n">
        <v>19.76</v>
      </c>
      <c r="G226" t="n">
        <v>14.11</v>
      </c>
      <c r="H226" t="n">
        <v>0.23</v>
      </c>
      <c r="I226" t="n">
        <v>84</v>
      </c>
      <c r="J226" t="n">
        <v>151.83</v>
      </c>
      <c r="K226" t="n">
        <v>49.1</v>
      </c>
      <c r="L226" t="n">
        <v>2</v>
      </c>
      <c r="M226" t="n">
        <v>82</v>
      </c>
      <c r="N226" t="n">
        <v>25.73</v>
      </c>
      <c r="O226" t="n">
        <v>18959.54</v>
      </c>
      <c r="P226" t="n">
        <v>229.72</v>
      </c>
      <c r="Q226" t="n">
        <v>446.32</v>
      </c>
      <c r="R226" t="n">
        <v>108.9</v>
      </c>
      <c r="S226" t="n">
        <v>28.73</v>
      </c>
      <c r="T226" t="n">
        <v>39035.11</v>
      </c>
      <c r="U226" t="n">
        <v>0.26</v>
      </c>
      <c r="V226" t="n">
        <v>0.82</v>
      </c>
      <c r="W226" t="n">
        <v>0.21</v>
      </c>
      <c r="X226" t="n">
        <v>2.4</v>
      </c>
      <c r="Y226" t="n">
        <v>0.5</v>
      </c>
      <c r="Z226" t="n">
        <v>10</v>
      </c>
    </row>
    <row r="227">
      <c r="A227" t="n">
        <v>2</v>
      </c>
      <c r="B227" t="n">
        <v>75</v>
      </c>
      <c r="C227" t="inlineStr">
        <is>
          <t xml:space="preserve">CONCLUIDO	</t>
        </is>
      </c>
      <c r="D227" t="n">
        <v>4.3981</v>
      </c>
      <c r="E227" t="n">
        <v>22.74</v>
      </c>
      <c r="F227" t="n">
        <v>18.84</v>
      </c>
      <c r="G227" t="n">
        <v>21.33</v>
      </c>
      <c r="H227" t="n">
        <v>0.35</v>
      </c>
      <c r="I227" t="n">
        <v>53</v>
      </c>
      <c r="J227" t="n">
        <v>153.23</v>
      </c>
      <c r="K227" t="n">
        <v>49.1</v>
      </c>
      <c r="L227" t="n">
        <v>3</v>
      </c>
      <c r="M227" t="n">
        <v>51</v>
      </c>
      <c r="N227" t="n">
        <v>26.13</v>
      </c>
      <c r="O227" t="n">
        <v>19131.85</v>
      </c>
      <c r="P227" t="n">
        <v>216.85</v>
      </c>
      <c r="Q227" t="n">
        <v>446.28</v>
      </c>
      <c r="R227" t="n">
        <v>79</v>
      </c>
      <c r="S227" t="n">
        <v>28.73</v>
      </c>
      <c r="T227" t="n">
        <v>24242.47</v>
      </c>
      <c r="U227" t="n">
        <v>0.36</v>
      </c>
      <c r="V227" t="n">
        <v>0.86</v>
      </c>
      <c r="W227" t="n">
        <v>0.16</v>
      </c>
      <c r="X227" t="n">
        <v>1.48</v>
      </c>
      <c r="Y227" t="n">
        <v>0.5</v>
      </c>
      <c r="Z227" t="n">
        <v>10</v>
      </c>
    </row>
    <row r="228">
      <c r="A228" t="n">
        <v>3</v>
      </c>
      <c r="B228" t="n">
        <v>75</v>
      </c>
      <c r="C228" t="inlineStr">
        <is>
          <t xml:space="preserve">CONCLUIDO	</t>
        </is>
      </c>
      <c r="D228" t="n">
        <v>4.5642</v>
      </c>
      <c r="E228" t="n">
        <v>21.91</v>
      </c>
      <c r="F228" t="n">
        <v>18.44</v>
      </c>
      <c r="G228" t="n">
        <v>28.37</v>
      </c>
      <c r="H228" t="n">
        <v>0.46</v>
      </c>
      <c r="I228" t="n">
        <v>39</v>
      </c>
      <c r="J228" t="n">
        <v>154.63</v>
      </c>
      <c r="K228" t="n">
        <v>49.1</v>
      </c>
      <c r="L228" t="n">
        <v>4</v>
      </c>
      <c r="M228" t="n">
        <v>37</v>
      </c>
      <c r="N228" t="n">
        <v>26.53</v>
      </c>
      <c r="O228" t="n">
        <v>19304.72</v>
      </c>
      <c r="P228" t="n">
        <v>210.2</v>
      </c>
      <c r="Q228" t="n">
        <v>446.27</v>
      </c>
      <c r="R228" t="n">
        <v>66.06999999999999</v>
      </c>
      <c r="S228" t="n">
        <v>28.73</v>
      </c>
      <c r="T228" t="n">
        <v>17843.82</v>
      </c>
      <c r="U228" t="n">
        <v>0.43</v>
      </c>
      <c r="V228" t="n">
        <v>0.88</v>
      </c>
      <c r="W228" t="n">
        <v>0.14</v>
      </c>
      <c r="X228" t="n">
        <v>1.08</v>
      </c>
      <c r="Y228" t="n">
        <v>0.5</v>
      </c>
      <c r="Z228" t="n">
        <v>10</v>
      </c>
    </row>
    <row r="229">
      <c r="A229" t="n">
        <v>4</v>
      </c>
      <c r="B229" t="n">
        <v>75</v>
      </c>
      <c r="C229" t="inlineStr">
        <is>
          <t xml:space="preserve">CONCLUIDO	</t>
        </is>
      </c>
      <c r="D229" t="n">
        <v>4.6667</v>
      </c>
      <c r="E229" t="n">
        <v>21.43</v>
      </c>
      <c r="F229" t="n">
        <v>18.2</v>
      </c>
      <c r="G229" t="n">
        <v>35.23</v>
      </c>
      <c r="H229" t="n">
        <v>0.57</v>
      </c>
      <c r="I229" t="n">
        <v>31</v>
      </c>
      <c r="J229" t="n">
        <v>156.03</v>
      </c>
      <c r="K229" t="n">
        <v>49.1</v>
      </c>
      <c r="L229" t="n">
        <v>5</v>
      </c>
      <c r="M229" t="n">
        <v>29</v>
      </c>
      <c r="N229" t="n">
        <v>26.94</v>
      </c>
      <c r="O229" t="n">
        <v>19478.15</v>
      </c>
      <c r="P229" t="n">
        <v>205.53</v>
      </c>
      <c r="Q229" t="n">
        <v>446.27</v>
      </c>
      <c r="R229" t="n">
        <v>58.18</v>
      </c>
      <c r="S229" t="n">
        <v>28.73</v>
      </c>
      <c r="T229" t="n">
        <v>13940.73</v>
      </c>
      <c r="U229" t="n">
        <v>0.49</v>
      </c>
      <c r="V229" t="n">
        <v>0.89</v>
      </c>
      <c r="W229" t="n">
        <v>0.13</v>
      </c>
      <c r="X229" t="n">
        <v>0.85</v>
      </c>
      <c r="Y229" t="n">
        <v>0.5</v>
      </c>
      <c r="Z229" t="n">
        <v>10</v>
      </c>
    </row>
    <row r="230">
      <c r="A230" t="n">
        <v>5</v>
      </c>
      <c r="B230" t="n">
        <v>75</v>
      </c>
      <c r="C230" t="inlineStr">
        <is>
          <t xml:space="preserve">CONCLUIDO	</t>
        </is>
      </c>
      <c r="D230" t="n">
        <v>4.7085</v>
      </c>
      <c r="E230" t="n">
        <v>21.24</v>
      </c>
      <c r="F230" t="n">
        <v>18.17</v>
      </c>
      <c r="G230" t="n">
        <v>41.92</v>
      </c>
      <c r="H230" t="n">
        <v>0.67</v>
      </c>
      <c r="I230" t="n">
        <v>26</v>
      </c>
      <c r="J230" t="n">
        <v>157.44</v>
      </c>
      <c r="K230" t="n">
        <v>49.1</v>
      </c>
      <c r="L230" t="n">
        <v>6</v>
      </c>
      <c r="M230" t="n">
        <v>24</v>
      </c>
      <c r="N230" t="n">
        <v>27.35</v>
      </c>
      <c r="O230" t="n">
        <v>19652.13</v>
      </c>
      <c r="P230" t="n">
        <v>203.05</v>
      </c>
      <c r="Q230" t="n">
        <v>446.28</v>
      </c>
      <c r="R230" t="n">
        <v>57.28</v>
      </c>
      <c r="S230" t="n">
        <v>28.73</v>
      </c>
      <c r="T230" t="n">
        <v>13516.64</v>
      </c>
      <c r="U230" t="n">
        <v>0.5</v>
      </c>
      <c r="V230" t="n">
        <v>0.89</v>
      </c>
      <c r="W230" t="n">
        <v>0.12</v>
      </c>
      <c r="X230" t="n">
        <v>0.8100000000000001</v>
      </c>
      <c r="Y230" t="n">
        <v>0.5</v>
      </c>
      <c r="Z230" t="n">
        <v>10</v>
      </c>
    </row>
    <row r="231">
      <c r="A231" t="n">
        <v>6</v>
      </c>
      <c r="B231" t="n">
        <v>75</v>
      </c>
      <c r="C231" t="inlineStr">
        <is>
          <t xml:space="preserve">CONCLUIDO	</t>
        </is>
      </c>
      <c r="D231" t="n">
        <v>4.7778</v>
      </c>
      <c r="E231" t="n">
        <v>20.93</v>
      </c>
      <c r="F231" t="n">
        <v>17.98</v>
      </c>
      <c r="G231" t="n">
        <v>49.04</v>
      </c>
      <c r="H231" t="n">
        <v>0.78</v>
      </c>
      <c r="I231" t="n">
        <v>22</v>
      </c>
      <c r="J231" t="n">
        <v>158.86</v>
      </c>
      <c r="K231" t="n">
        <v>49.1</v>
      </c>
      <c r="L231" t="n">
        <v>7</v>
      </c>
      <c r="M231" t="n">
        <v>20</v>
      </c>
      <c r="N231" t="n">
        <v>27.77</v>
      </c>
      <c r="O231" t="n">
        <v>19826.68</v>
      </c>
      <c r="P231" t="n">
        <v>198.83</v>
      </c>
      <c r="Q231" t="n">
        <v>446.28</v>
      </c>
      <c r="R231" t="n">
        <v>50.97</v>
      </c>
      <c r="S231" t="n">
        <v>28.73</v>
      </c>
      <c r="T231" t="n">
        <v>10381.1</v>
      </c>
      <c r="U231" t="n">
        <v>0.5600000000000001</v>
      </c>
      <c r="V231" t="n">
        <v>0.9</v>
      </c>
      <c r="W231" t="n">
        <v>0.12</v>
      </c>
      <c r="X231" t="n">
        <v>0.62</v>
      </c>
      <c r="Y231" t="n">
        <v>0.5</v>
      </c>
      <c r="Z231" t="n">
        <v>10</v>
      </c>
    </row>
    <row r="232">
      <c r="A232" t="n">
        <v>7</v>
      </c>
      <c r="B232" t="n">
        <v>75</v>
      </c>
      <c r="C232" t="inlineStr">
        <is>
          <t xml:space="preserve">CONCLUIDO	</t>
        </is>
      </c>
      <c r="D232" t="n">
        <v>4.824</v>
      </c>
      <c r="E232" t="n">
        <v>20.73</v>
      </c>
      <c r="F232" t="n">
        <v>17.87</v>
      </c>
      <c r="G232" t="n">
        <v>56.44</v>
      </c>
      <c r="H232" t="n">
        <v>0.88</v>
      </c>
      <c r="I232" t="n">
        <v>19</v>
      </c>
      <c r="J232" t="n">
        <v>160.28</v>
      </c>
      <c r="K232" t="n">
        <v>49.1</v>
      </c>
      <c r="L232" t="n">
        <v>8</v>
      </c>
      <c r="M232" t="n">
        <v>17</v>
      </c>
      <c r="N232" t="n">
        <v>28.19</v>
      </c>
      <c r="O232" t="n">
        <v>20001.93</v>
      </c>
      <c r="P232" t="n">
        <v>196.31</v>
      </c>
      <c r="Q232" t="n">
        <v>446.27</v>
      </c>
      <c r="R232" t="n">
        <v>47.5</v>
      </c>
      <c r="S232" t="n">
        <v>28.73</v>
      </c>
      <c r="T232" t="n">
        <v>8659.309999999999</v>
      </c>
      <c r="U232" t="n">
        <v>0.6</v>
      </c>
      <c r="V232" t="n">
        <v>0.91</v>
      </c>
      <c r="W232" t="n">
        <v>0.11</v>
      </c>
      <c r="X232" t="n">
        <v>0.51</v>
      </c>
      <c r="Y232" t="n">
        <v>0.5</v>
      </c>
      <c r="Z232" t="n">
        <v>10</v>
      </c>
    </row>
    <row r="233">
      <c r="A233" t="n">
        <v>8</v>
      </c>
      <c r="B233" t="n">
        <v>75</v>
      </c>
      <c r="C233" t="inlineStr">
        <is>
          <t xml:space="preserve">CONCLUIDO	</t>
        </is>
      </c>
      <c r="D233" t="n">
        <v>4.8512</v>
      </c>
      <c r="E233" t="n">
        <v>20.61</v>
      </c>
      <c r="F233" t="n">
        <v>17.82</v>
      </c>
      <c r="G233" t="n">
        <v>62.89</v>
      </c>
      <c r="H233" t="n">
        <v>0.99</v>
      </c>
      <c r="I233" t="n">
        <v>17</v>
      </c>
      <c r="J233" t="n">
        <v>161.71</v>
      </c>
      <c r="K233" t="n">
        <v>49.1</v>
      </c>
      <c r="L233" t="n">
        <v>9</v>
      </c>
      <c r="M233" t="n">
        <v>15</v>
      </c>
      <c r="N233" t="n">
        <v>28.61</v>
      </c>
      <c r="O233" t="n">
        <v>20177.64</v>
      </c>
      <c r="P233" t="n">
        <v>192.76</v>
      </c>
      <c r="Q233" t="n">
        <v>446.27</v>
      </c>
      <c r="R233" t="n">
        <v>45.59</v>
      </c>
      <c r="S233" t="n">
        <v>28.73</v>
      </c>
      <c r="T233" t="n">
        <v>7717.1</v>
      </c>
      <c r="U233" t="n">
        <v>0.63</v>
      </c>
      <c r="V233" t="n">
        <v>0.91</v>
      </c>
      <c r="W233" t="n">
        <v>0.11</v>
      </c>
      <c r="X233" t="n">
        <v>0.46</v>
      </c>
      <c r="Y233" t="n">
        <v>0.5</v>
      </c>
      <c r="Z233" t="n">
        <v>10</v>
      </c>
    </row>
    <row r="234">
      <c r="A234" t="n">
        <v>9</v>
      </c>
      <c r="B234" t="n">
        <v>75</v>
      </c>
      <c r="C234" t="inlineStr">
        <is>
          <t xml:space="preserve">CONCLUIDO	</t>
        </is>
      </c>
      <c r="D234" t="n">
        <v>4.8824</v>
      </c>
      <c r="E234" t="n">
        <v>20.48</v>
      </c>
      <c r="F234" t="n">
        <v>17.75</v>
      </c>
      <c r="G234" t="n">
        <v>70.98999999999999</v>
      </c>
      <c r="H234" t="n">
        <v>1.09</v>
      </c>
      <c r="I234" t="n">
        <v>15</v>
      </c>
      <c r="J234" t="n">
        <v>163.13</v>
      </c>
      <c r="K234" t="n">
        <v>49.1</v>
      </c>
      <c r="L234" t="n">
        <v>10</v>
      </c>
      <c r="M234" t="n">
        <v>13</v>
      </c>
      <c r="N234" t="n">
        <v>29.04</v>
      </c>
      <c r="O234" t="n">
        <v>20353.94</v>
      </c>
      <c r="P234" t="n">
        <v>190.4</v>
      </c>
      <c r="Q234" t="n">
        <v>446.29</v>
      </c>
      <c r="R234" t="n">
        <v>43.27</v>
      </c>
      <c r="S234" t="n">
        <v>28.73</v>
      </c>
      <c r="T234" t="n">
        <v>6564.57</v>
      </c>
      <c r="U234" t="n">
        <v>0.66</v>
      </c>
      <c r="V234" t="n">
        <v>0.92</v>
      </c>
      <c r="W234" t="n">
        <v>0.1</v>
      </c>
      <c r="X234" t="n">
        <v>0.39</v>
      </c>
      <c r="Y234" t="n">
        <v>0.5</v>
      </c>
      <c r="Z234" t="n">
        <v>10</v>
      </c>
    </row>
    <row r="235">
      <c r="A235" t="n">
        <v>10</v>
      </c>
      <c r="B235" t="n">
        <v>75</v>
      </c>
      <c r="C235" t="inlineStr">
        <is>
          <t xml:space="preserve">CONCLUIDO	</t>
        </is>
      </c>
      <c r="D235" t="n">
        <v>4.8849</v>
      </c>
      <c r="E235" t="n">
        <v>20.47</v>
      </c>
      <c r="F235" t="n">
        <v>17.77</v>
      </c>
      <c r="G235" t="n">
        <v>76.15000000000001</v>
      </c>
      <c r="H235" t="n">
        <v>1.18</v>
      </c>
      <c r="I235" t="n">
        <v>14</v>
      </c>
      <c r="J235" t="n">
        <v>164.57</v>
      </c>
      <c r="K235" t="n">
        <v>49.1</v>
      </c>
      <c r="L235" t="n">
        <v>11</v>
      </c>
      <c r="M235" t="n">
        <v>12</v>
      </c>
      <c r="N235" t="n">
        <v>29.47</v>
      </c>
      <c r="O235" t="n">
        <v>20530.82</v>
      </c>
      <c r="P235" t="n">
        <v>188.4</v>
      </c>
      <c r="Q235" t="n">
        <v>446.28</v>
      </c>
      <c r="R235" t="n">
        <v>44.29</v>
      </c>
      <c r="S235" t="n">
        <v>28.73</v>
      </c>
      <c r="T235" t="n">
        <v>7077.75</v>
      </c>
      <c r="U235" t="n">
        <v>0.65</v>
      </c>
      <c r="V235" t="n">
        <v>0.91</v>
      </c>
      <c r="W235" t="n">
        <v>0.1</v>
      </c>
      <c r="X235" t="n">
        <v>0.41</v>
      </c>
      <c r="Y235" t="n">
        <v>0.5</v>
      </c>
      <c r="Z235" t="n">
        <v>10</v>
      </c>
    </row>
    <row r="236">
      <c r="A236" t="n">
        <v>11</v>
      </c>
      <c r="B236" t="n">
        <v>75</v>
      </c>
      <c r="C236" t="inlineStr">
        <is>
          <t xml:space="preserve">CONCLUIDO	</t>
        </is>
      </c>
      <c r="D236" t="n">
        <v>4.9066</v>
      </c>
      <c r="E236" t="n">
        <v>20.38</v>
      </c>
      <c r="F236" t="n">
        <v>17.71</v>
      </c>
      <c r="G236" t="n">
        <v>81.72</v>
      </c>
      <c r="H236" t="n">
        <v>1.28</v>
      </c>
      <c r="I236" t="n">
        <v>13</v>
      </c>
      <c r="J236" t="n">
        <v>166.01</v>
      </c>
      <c r="K236" t="n">
        <v>49.1</v>
      </c>
      <c r="L236" t="n">
        <v>12</v>
      </c>
      <c r="M236" t="n">
        <v>11</v>
      </c>
      <c r="N236" t="n">
        <v>29.91</v>
      </c>
      <c r="O236" t="n">
        <v>20708.3</v>
      </c>
      <c r="P236" t="n">
        <v>185.12</v>
      </c>
      <c r="Q236" t="n">
        <v>446.27</v>
      </c>
      <c r="R236" t="n">
        <v>42</v>
      </c>
      <c r="S236" t="n">
        <v>28.73</v>
      </c>
      <c r="T236" t="n">
        <v>5937.69</v>
      </c>
      <c r="U236" t="n">
        <v>0.68</v>
      </c>
      <c r="V236" t="n">
        <v>0.92</v>
      </c>
      <c r="W236" t="n">
        <v>0.1</v>
      </c>
      <c r="X236" t="n">
        <v>0.35</v>
      </c>
      <c r="Y236" t="n">
        <v>0.5</v>
      </c>
      <c r="Z236" t="n">
        <v>10</v>
      </c>
    </row>
    <row r="237">
      <c r="A237" t="n">
        <v>12</v>
      </c>
      <c r="B237" t="n">
        <v>75</v>
      </c>
      <c r="C237" t="inlineStr">
        <is>
          <t xml:space="preserve">CONCLUIDO	</t>
        </is>
      </c>
      <c r="D237" t="n">
        <v>4.918</v>
      </c>
      <c r="E237" t="n">
        <v>20.33</v>
      </c>
      <c r="F237" t="n">
        <v>17.69</v>
      </c>
      <c r="G237" t="n">
        <v>88.45</v>
      </c>
      <c r="H237" t="n">
        <v>1.38</v>
      </c>
      <c r="I237" t="n">
        <v>12</v>
      </c>
      <c r="J237" t="n">
        <v>167.45</v>
      </c>
      <c r="K237" t="n">
        <v>49.1</v>
      </c>
      <c r="L237" t="n">
        <v>13</v>
      </c>
      <c r="M237" t="n">
        <v>10</v>
      </c>
      <c r="N237" t="n">
        <v>30.36</v>
      </c>
      <c r="O237" t="n">
        <v>20886.38</v>
      </c>
      <c r="P237" t="n">
        <v>183</v>
      </c>
      <c r="Q237" t="n">
        <v>446.27</v>
      </c>
      <c r="R237" t="n">
        <v>41.55</v>
      </c>
      <c r="S237" t="n">
        <v>28.73</v>
      </c>
      <c r="T237" t="n">
        <v>5722.06</v>
      </c>
      <c r="U237" t="n">
        <v>0.6899999999999999</v>
      </c>
      <c r="V237" t="n">
        <v>0.92</v>
      </c>
      <c r="W237" t="n">
        <v>0.1</v>
      </c>
      <c r="X237" t="n">
        <v>0.33</v>
      </c>
      <c r="Y237" t="n">
        <v>0.5</v>
      </c>
      <c r="Z237" t="n">
        <v>10</v>
      </c>
    </row>
    <row r="238">
      <c r="A238" t="n">
        <v>13</v>
      </c>
      <c r="B238" t="n">
        <v>75</v>
      </c>
      <c r="C238" t="inlineStr">
        <is>
          <t xml:space="preserve">CONCLUIDO	</t>
        </is>
      </c>
      <c r="D238" t="n">
        <v>4.9354</v>
      </c>
      <c r="E238" t="n">
        <v>20.26</v>
      </c>
      <c r="F238" t="n">
        <v>17.65</v>
      </c>
      <c r="G238" t="n">
        <v>96.27</v>
      </c>
      <c r="H238" t="n">
        <v>1.47</v>
      </c>
      <c r="I238" t="n">
        <v>11</v>
      </c>
      <c r="J238" t="n">
        <v>168.9</v>
      </c>
      <c r="K238" t="n">
        <v>49.1</v>
      </c>
      <c r="L238" t="n">
        <v>14</v>
      </c>
      <c r="M238" t="n">
        <v>9</v>
      </c>
      <c r="N238" t="n">
        <v>30.81</v>
      </c>
      <c r="O238" t="n">
        <v>21065.06</v>
      </c>
      <c r="P238" t="n">
        <v>180.53</v>
      </c>
      <c r="Q238" t="n">
        <v>446.27</v>
      </c>
      <c r="R238" t="n">
        <v>40.14</v>
      </c>
      <c r="S238" t="n">
        <v>28.73</v>
      </c>
      <c r="T238" t="n">
        <v>5018.49</v>
      </c>
      <c r="U238" t="n">
        <v>0.72</v>
      </c>
      <c r="V238" t="n">
        <v>0.92</v>
      </c>
      <c r="W238" t="n">
        <v>0.1</v>
      </c>
      <c r="X238" t="n">
        <v>0.29</v>
      </c>
      <c r="Y238" t="n">
        <v>0.5</v>
      </c>
      <c r="Z238" t="n">
        <v>10</v>
      </c>
    </row>
    <row r="239">
      <c r="A239" t="n">
        <v>14</v>
      </c>
      <c r="B239" t="n">
        <v>75</v>
      </c>
      <c r="C239" t="inlineStr">
        <is>
          <t xml:space="preserve">CONCLUIDO	</t>
        </is>
      </c>
      <c r="D239" t="n">
        <v>4.9675</v>
      </c>
      <c r="E239" t="n">
        <v>20.13</v>
      </c>
      <c r="F239" t="n">
        <v>17.55</v>
      </c>
      <c r="G239" t="n">
        <v>105.29</v>
      </c>
      <c r="H239" t="n">
        <v>1.56</v>
      </c>
      <c r="I239" t="n">
        <v>10</v>
      </c>
      <c r="J239" t="n">
        <v>170.35</v>
      </c>
      <c r="K239" t="n">
        <v>49.1</v>
      </c>
      <c r="L239" t="n">
        <v>15</v>
      </c>
      <c r="M239" t="n">
        <v>8</v>
      </c>
      <c r="N239" t="n">
        <v>31.26</v>
      </c>
      <c r="O239" t="n">
        <v>21244.37</v>
      </c>
      <c r="P239" t="n">
        <v>177.65</v>
      </c>
      <c r="Q239" t="n">
        <v>446.27</v>
      </c>
      <c r="R239" t="n">
        <v>36.62</v>
      </c>
      <c r="S239" t="n">
        <v>28.73</v>
      </c>
      <c r="T239" t="n">
        <v>3265.24</v>
      </c>
      <c r="U239" t="n">
        <v>0.78</v>
      </c>
      <c r="V239" t="n">
        <v>0.93</v>
      </c>
      <c r="W239" t="n">
        <v>0.1</v>
      </c>
      <c r="X239" t="n">
        <v>0.19</v>
      </c>
      <c r="Y239" t="n">
        <v>0.5</v>
      </c>
      <c r="Z239" t="n">
        <v>10</v>
      </c>
    </row>
    <row r="240">
      <c r="A240" t="n">
        <v>15</v>
      </c>
      <c r="B240" t="n">
        <v>75</v>
      </c>
      <c r="C240" t="inlineStr">
        <is>
          <t xml:space="preserve">CONCLUIDO	</t>
        </is>
      </c>
      <c r="D240" t="n">
        <v>4.9657</v>
      </c>
      <c r="E240" t="n">
        <v>20.14</v>
      </c>
      <c r="F240" t="n">
        <v>17.59</v>
      </c>
      <c r="G240" t="n">
        <v>117.25</v>
      </c>
      <c r="H240" t="n">
        <v>1.65</v>
      </c>
      <c r="I240" t="n">
        <v>9</v>
      </c>
      <c r="J240" t="n">
        <v>171.81</v>
      </c>
      <c r="K240" t="n">
        <v>49.1</v>
      </c>
      <c r="L240" t="n">
        <v>16</v>
      </c>
      <c r="M240" t="n">
        <v>7</v>
      </c>
      <c r="N240" t="n">
        <v>31.72</v>
      </c>
      <c r="O240" t="n">
        <v>21424.29</v>
      </c>
      <c r="P240" t="n">
        <v>174.62</v>
      </c>
      <c r="Q240" t="n">
        <v>446.27</v>
      </c>
      <c r="R240" t="n">
        <v>38.06</v>
      </c>
      <c r="S240" t="n">
        <v>28.73</v>
      </c>
      <c r="T240" t="n">
        <v>3989.93</v>
      </c>
      <c r="U240" t="n">
        <v>0.75</v>
      </c>
      <c r="V240" t="n">
        <v>0.92</v>
      </c>
      <c r="W240" t="n">
        <v>0.1</v>
      </c>
      <c r="X240" t="n">
        <v>0.23</v>
      </c>
      <c r="Y240" t="n">
        <v>0.5</v>
      </c>
      <c r="Z240" t="n">
        <v>10</v>
      </c>
    </row>
    <row r="241">
      <c r="A241" t="n">
        <v>16</v>
      </c>
      <c r="B241" t="n">
        <v>75</v>
      </c>
      <c r="C241" t="inlineStr">
        <is>
          <t xml:space="preserve">CONCLUIDO	</t>
        </is>
      </c>
      <c r="D241" t="n">
        <v>4.9628</v>
      </c>
      <c r="E241" t="n">
        <v>20.15</v>
      </c>
      <c r="F241" t="n">
        <v>17.6</v>
      </c>
      <c r="G241" t="n">
        <v>117.32</v>
      </c>
      <c r="H241" t="n">
        <v>1.74</v>
      </c>
      <c r="I241" t="n">
        <v>9</v>
      </c>
      <c r="J241" t="n">
        <v>173.28</v>
      </c>
      <c r="K241" t="n">
        <v>49.1</v>
      </c>
      <c r="L241" t="n">
        <v>17</v>
      </c>
      <c r="M241" t="n">
        <v>7</v>
      </c>
      <c r="N241" t="n">
        <v>32.18</v>
      </c>
      <c r="O241" t="n">
        <v>21604.83</v>
      </c>
      <c r="P241" t="n">
        <v>173.17</v>
      </c>
      <c r="Q241" t="n">
        <v>446.27</v>
      </c>
      <c r="R241" t="n">
        <v>38.58</v>
      </c>
      <c r="S241" t="n">
        <v>28.73</v>
      </c>
      <c r="T241" t="n">
        <v>4251.81</v>
      </c>
      <c r="U241" t="n">
        <v>0.74</v>
      </c>
      <c r="V241" t="n">
        <v>0.92</v>
      </c>
      <c r="W241" t="n">
        <v>0.09</v>
      </c>
      <c r="X241" t="n">
        <v>0.24</v>
      </c>
      <c r="Y241" t="n">
        <v>0.5</v>
      </c>
      <c r="Z241" t="n">
        <v>10</v>
      </c>
    </row>
    <row r="242">
      <c r="A242" t="n">
        <v>17</v>
      </c>
      <c r="B242" t="n">
        <v>75</v>
      </c>
      <c r="C242" t="inlineStr">
        <is>
          <t xml:space="preserve">CONCLUIDO	</t>
        </is>
      </c>
      <c r="D242" t="n">
        <v>4.9797</v>
      </c>
      <c r="E242" t="n">
        <v>20.08</v>
      </c>
      <c r="F242" t="n">
        <v>17.56</v>
      </c>
      <c r="G242" t="n">
        <v>131.7</v>
      </c>
      <c r="H242" t="n">
        <v>1.83</v>
      </c>
      <c r="I242" t="n">
        <v>8</v>
      </c>
      <c r="J242" t="n">
        <v>174.75</v>
      </c>
      <c r="K242" t="n">
        <v>49.1</v>
      </c>
      <c r="L242" t="n">
        <v>18</v>
      </c>
      <c r="M242" t="n">
        <v>6</v>
      </c>
      <c r="N242" t="n">
        <v>32.65</v>
      </c>
      <c r="O242" t="n">
        <v>21786.02</v>
      </c>
      <c r="P242" t="n">
        <v>169.63</v>
      </c>
      <c r="Q242" t="n">
        <v>446.27</v>
      </c>
      <c r="R242" t="n">
        <v>37.21</v>
      </c>
      <c r="S242" t="n">
        <v>28.73</v>
      </c>
      <c r="T242" t="n">
        <v>3569</v>
      </c>
      <c r="U242" t="n">
        <v>0.77</v>
      </c>
      <c r="V242" t="n">
        <v>0.93</v>
      </c>
      <c r="W242" t="n">
        <v>0.1</v>
      </c>
      <c r="X242" t="n">
        <v>0.2</v>
      </c>
      <c r="Y242" t="n">
        <v>0.5</v>
      </c>
      <c r="Z242" t="n">
        <v>10</v>
      </c>
    </row>
    <row r="243">
      <c r="A243" t="n">
        <v>18</v>
      </c>
      <c r="B243" t="n">
        <v>75</v>
      </c>
      <c r="C243" t="inlineStr">
        <is>
          <t xml:space="preserve">CONCLUIDO	</t>
        </is>
      </c>
      <c r="D243" t="n">
        <v>4.9861</v>
      </c>
      <c r="E243" t="n">
        <v>20.06</v>
      </c>
      <c r="F243" t="n">
        <v>17.53</v>
      </c>
      <c r="G243" t="n">
        <v>131.51</v>
      </c>
      <c r="H243" t="n">
        <v>1.91</v>
      </c>
      <c r="I243" t="n">
        <v>8</v>
      </c>
      <c r="J243" t="n">
        <v>176.22</v>
      </c>
      <c r="K243" t="n">
        <v>49.1</v>
      </c>
      <c r="L243" t="n">
        <v>19</v>
      </c>
      <c r="M243" t="n">
        <v>6</v>
      </c>
      <c r="N243" t="n">
        <v>33.13</v>
      </c>
      <c r="O243" t="n">
        <v>21967.84</v>
      </c>
      <c r="P243" t="n">
        <v>165.82</v>
      </c>
      <c r="Q243" t="n">
        <v>446.28</v>
      </c>
      <c r="R243" t="n">
        <v>36.43</v>
      </c>
      <c r="S243" t="n">
        <v>28.73</v>
      </c>
      <c r="T243" t="n">
        <v>3181.23</v>
      </c>
      <c r="U243" t="n">
        <v>0.79</v>
      </c>
      <c r="V243" t="n">
        <v>0.93</v>
      </c>
      <c r="W243" t="n">
        <v>0.09</v>
      </c>
      <c r="X243" t="n">
        <v>0.18</v>
      </c>
      <c r="Y243" t="n">
        <v>0.5</v>
      </c>
      <c r="Z243" t="n">
        <v>10</v>
      </c>
    </row>
    <row r="244">
      <c r="A244" t="n">
        <v>19</v>
      </c>
      <c r="B244" t="n">
        <v>75</v>
      </c>
      <c r="C244" t="inlineStr">
        <is>
          <t xml:space="preserve">CONCLUIDO	</t>
        </is>
      </c>
      <c r="D244" t="n">
        <v>4.9978</v>
      </c>
      <c r="E244" t="n">
        <v>20.01</v>
      </c>
      <c r="F244" t="n">
        <v>17.52</v>
      </c>
      <c r="G244" t="n">
        <v>150.16</v>
      </c>
      <c r="H244" t="n">
        <v>2</v>
      </c>
      <c r="I244" t="n">
        <v>7</v>
      </c>
      <c r="J244" t="n">
        <v>177.7</v>
      </c>
      <c r="K244" t="n">
        <v>49.1</v>
      </c>
      <c r="L244" t="n">
        <v>20</v>
      </c>
      <c r="M244" t="n">
        <v>2</v>
      </c>
      <c r="N244" t="n">
        <v>33.61</v>
      </c>
      <c r="O244" t="n">
        <v>22150.3</v>
      </c>
      <c r="P244" t="n">
        <v>164.66</v>
      </c>
      <c r="Q244" t="n">
        <v>446.27</v>
      </c>
      <c r="R244" t="n">
        <v>35.66</v>
      </c>
      <c r="S244" t="n">
        <v>28.73</v>
      </c>
      <c r="T244" t="n">
        <v>2799.4</v>
      </c>
      <c r="U244" t="n">
        <v>0.8100000000000001</v>
      </c>
      <c r="V244" t="n">
        <v>0.93</v>
      </c>
      <c r="W244" t="n">
        <v>0.1</v>
      </c>
      <c r="X244" t="n">
        <v>0.16</v>
      </c>
      <c r="Y244" t="n">
        <v>0.5</v>
      </c>
      <c r="Z244" t="n">
        <v>10</v>
      </c>
    </row>
    <row r="245">
      <c r="A245" t="n">
        <v>20</v>
      </c>
      <c r="B245" t="n">
        <v>75</v>
      </c>
      <c r="C245" t="inlineStr">
        <is>
          <t xml:space="preserve">CONCLUIDO	</t>
        </is>
      </c>
      <c r="D245" t="n">
        <v>4.9982</v>
      </c>
      <c r="E245" t="n">
        <v>20.01</v>
      </c>
      <c r="F245" t="n">
        <v>17.52</v>
      </c>
      <c r="G245" t="n">
        <v>150.15</v>
      </c>
      <c r="H245" t="n">
        <v>2.08</v>
      </c>
      <c r="I245" t="n">
        <v>7</v>
      </c>
      <c r="J245" t="n">
        <v>179.18</v>
      </c>
      <c r="K245" t="n">
        <v>49.1</v>
      </c>
      <c r="L245" t="n">
        <v>21</v>
      </c>
      <c r="M245" t="n">
        <v>0</v>
      </c>
      <c r="N245" t="n">
        <v>34.09</v>
      </c>
      <c r="O245" t="n">
        <v>22333.43</v>
      </c>
      <c r="P245" t="n">
        <v>165.93</v>
      </c>
      <c r="Q245" t="n">
        <v>446.27</v>
      </c>
      <c r="R245" t="n">
        <v>35.53</v>
      </c>
      <c r="S245" t="n">
        <v>28.73</v>
      </c>
      <c r="T245" t="n">
        <v>2736.78</v>
      </c>
      <c r="U245" t="n">
        <v>0.8100000000000001</v>
      </c>
      <c r="V245" t="n">
        <v>0.93</v>
      </c>
      <c r="W245" t="n">
        <v>0.1</v>
      </c>
      <c r="X245" t="n">
        <v>0.16</v>
      </c>
      <c r="Y245" t="n">
        <v>0.5</v>
      </c>
      <c r="Z245" t="n">
        <v>10</v>
      </c>
    </row>
    <row r="246">
      <c r="A246" t="n">
        <v>0</v>
      </c>
      <c r="B246" t="n">
        <v>95</v>
      </c>
      <c r="C246" t="inlineStr">
        <is>
          <t xml:space="preserve">CONCLUIDO	</t>
        </is>
      </c>
      <c r="D246" t="n">
        <v>2.7857</v>
      </c>
      <c r="E246" t="n">
        <v>35.9</v>
      </c>
      <c r="F246" t="n">
        <v>24.5</v>
      </c>
      <c r="G246" t="n">
        <v>6.12</v>
      </c>
      <c r="H246" t="n">
        <v>0.1</v>
      </c>
      <c r="I246" t="n">
        <v>240</v>
      </c>
      <c r="J246" t="n">
        <v>185.69</v>
      </c>
      <c r="K246" t="n">
        <v>53.44</v>
      </c>
      <c r="L246" t="n">
        <v>1</v>
      </c>
      <c r="M246" t="n">
        <v>238</v>
      </c>
      <c r="N246" t="n">
        <v>36.26</v>
      </c>
      <c r="O246" t="n">
        <v>23136.14</v>
      </c>
      <c r="P246" t="n">
        <v>330.02</v>
      </c>
      <c r="Q246" t="n">
        <v>446.33</v>
      </c>
      <c r="R246" t="n">
        <v>264.24</v>
      </c>
      <c r="S246" t="n">
        <v>28.73</v>
      </c>
      <c r="T246" t="n">
        <v>115923.89</v>
      </c>
      <c r="U246" t="n">
        <v>0.11</v>
      </c>
      <c r="V246" t="n">
        <v>0.66</v>
      </c>
      <c r="W246" t="n">
        <v>0.46</v>
      </c>
      <c r="X246" t="n">
        <v>7.13</v>
      </c>
      <c r="Y246" t="n">
        <v>0.5</v>
      </c>
      <c r="Z246" t="n">
        <v>10</v>
      </c>
    </row>
    <row r="247">
      <c r="A247" t="n">
        <v>1</v>
      </c>
      <c r="B247" t="n">
        <v>95</v>
      </c>
      <c r="C247" t="inlineStr">
        <is>
          <t xml:space="preserve">CONCLUIDO	</t>
        </is>
      </c>
      <c r="D247" t="n">
        <v>3.8055</v>
      </c>
      <c r="E247" t="n">
        <v>26.28</v>
      </c>
      <c r="F247" t="n">
        <v>20.16</v>
      </c>
      <c r="G247" t="n">
        <v>12.34</v>
      </c>
      <c r="H247" t="n">
        <v>0.19</v>
      </c>
      <c r="I247" t="n">
        <v>98</v>
      </c>
      <c r="J247" t="n">
        <v>187.21</v>
      </c>
      <c r="K247" t="n">
        <v>53.44</v>
      </c>
      <c r="L247" t="n">
        <v>2</v>
      </c>
      <c r="M247" t="n">
        <v>96</v>
      </c>
      <c r="N247" t="n">
        <v>36.77</v>
      </c>
      <c r="O247" t="n">
        <v>23322.88</v>
      </c>
      <c r="P247" t="n">
        <v>269.75</v>
      </c>
      <c r="Q247" t="n">
        <v>446.28</v>
      </c>
      <c r="R247" t="n">
        <v>122.15</v>
      </c>
      <c r="S247" t="n">
        <v>28.73</v>
      </c>
      <c r="T247" t="n">
        <v>45589.68</v>
      </c>
      <c r="U247" t="n">
        <v>0.24</v>
      </c>
      <c r="V247" t="n">
        <v>0.8100000000000001</v>
      </c>
      <c r="W247" t="n">
        <v>0.24</v>
      </c>
      <c r="X247" t="n">
        <v>2.8</v>
      </c>
      <c r="Y247" t="n">
        <v>0.5</v>
      </c>
      <c r="Z247" t="n">
        <v>10</v>
      </c>
    </row>
    <row r="248">
      <c r="A248" t="n">
        <v>2</v>
      </c>
      <c r="B248" t="n">
        <v>95</v>
      </c>
      <c r="C248" t="inlineStr">
        <is>
          <t xml:space="preserve">CONCLUIDO	</t>
        </is>
      </c>
      <c r="D248" t="n">
        <v>4.1851</v>
      </c>
      <c r="E248" t="n">
        <v>23.89</v>
      </c>
      <c r="F248" t="n">
        <v>19.12</v>
      </c>
      <c r="G248" t="n">
        <v>18.5</v>
      </c>
      <c r="H248" t="n">
        <v>0.28</v>
      </c>
      <c r="I248" t="n">
        <v>62</v>
      </c>
      <c r="J248" t="n">
        <v>188.73</v>
      </c>
      <c r="K248" t="n">
        <v>53.44</v>
      </c>
      <c r="L248" t="n">
        <v>3</v>
      </c>
      <c r="M248" t="n">
        <v>60</v>
      </c>
      <c r="N248" t="n">
        <v>37.29</v>
      </c>
      <c r="O248" t="n">
        <v>23510.33</v>
      </c>
      <c r="P248" t="n">
        <v>254.34</v>
      </c>
      <c r="Q248" t="n">
        <v>446.29</v>
      </c>
      <c r="R248" t="n">
        <v>87.86</v>
      </c>
      <c r="S248" t="n">
        <v>28.73</v>
      </c>
      <c r="T248" t="n">
        <v>28625</v>
      </c>
      <c r="U248" t="n">
        <v>0.33</v>
      </c>
      <c r="V248" t="n">
        <v>0.85</v>
      </c>
      <c r="W248" t="n">
        <v>0.18</v>
      </c>
      <c r="X248" t="n">
        <v>1.76</v>
      </c>
      <c r="Y248" t="n">
        <v>0.5</v>
      </c>
      <c r="Z248" t="n">
        <v>10</v>
      </c>
    </row>
    <row r="249">
      <c r="A249" t="n">
        <v>3</v>
      </c>
      <c r="B249" t="n">
        <v>95</v>
      </c>
      <c r="C249" t="inlineStr">
        <is>
          <t xml:space="preserve">CONCLUIDO	</t>
        </is>
      </c>
      <c r="D249" t="n">
        <v>4.3799</v>
      </c>
      <c r="E249" t="n">
        <v>22.83</v>
      </c>
      <c r="F249" t="n">
        <v>18.65</v>
      </c>
      <c r="G249" t="n">
        <v>24.33</v>
      </c>
      <c r="H249" t="n">
        <v>0.37</v>
      </c>
      <c r="I249" t="n">
        <v>46</v>
      </c>
      <c r="J249" t="n">
        <v>190.25</v>
      </c>
      <c r="K249" t="n">
        <v>53.44</v>
      </c>
      <c r="L249" t="n">
        <v>4</v>
      </c>
      <c r="M249" t="n">
        <v>44</v>
      </c>
      <c r="N249" t="n">
        <v>37.82</v>
      </c>
      <c r="O249" t="n">
        <v>23698.48</v>
      </c>
      <c r="P249" t="n">
        <v>246.47</v>
      </c>
      <c r="Q249" t="n">
        <v>446.27</v>
      </c>
      <c r="R249" t="n">
        <v>72.65000000000001</v>
      </c>
      <c r="S249" t="n">
        <v>28.73</v>
      </c>
      <c r="T249" t="n">
        <v>21099.02</v>
      </c>
      <c r="U249" t="n">
        <v>0.4</v>
      </c>
      <c r="V249" t="n">
        <v>0.87</v>
      </c>
      <c r="W249" t="n">
        <v>0.16</v>
      </c>
      <c r="X249" t="n">
        <v>1.29</v>
      </c>
      <c r="Y249" t="n">
        <v>0.5</v>
      </c>
      <c r="Z249" t="n">
        <v>10</v>
      </c>
    </row>
    <row r="250">
      <c r="A250" t="n">
        <v>4</v>
      </c>
      <c r="B250" t="n">
        <v>95</v>
      </c>
      <c r="C250" t="inlineStr">
        <is>
          <t xml:space="preserve">CONCLUIDO	</t>
        </is>
      </c>
      <c r="D250" t="n">
        <v>4.5118</v>
      </c>
      <c r="E250" t="n">
        <v>22.16</v>
      </c>
      <c r="F250" t="n">
        <v>18.36</v>
      </c>
      <c r="G250" t="n">
        <v>30.59</v>
      </c>
      <c r="H250" t="n">
        <v>0.46</v>
      </c>
      <c r="I250" t="n">
        <v>36</v>
      </c>
      <c r="J250" t="n">
        <v>191.78</v>
      </c>
      <c r="K250" t="n">
        <v>53.44</v>
      </c>
      <c r="L250" t="n">
        <v>5</v>
      </c>
      <c r="M250" t="n">
        <v>34</v>
      </c>
      <c r="N250" t="n">
        <v>38.35</v>
      </c>
      <c r="O250" t="n">
        <v>23887.36</v>
      </c>
      <c r="P250" t="n">
        <v>241.09</v>
      </c>
      <c r="Q250" t="n">
        <v>446.3</v>
      </c>
      <c r="R250" t="n">
        <v>63.05</v>
      </c>
      <c r="S250" t="n">
        <v>28.73</v>
      </c>
      <c r="T250" t="n">
        <v>16351.43</v>
      </c>
      <c r="U250" t="n">
        <v>0.46</v>
      </c>
      <c r="V250" t="n">
        <v>0.89</v>
      </c>
      <c r="W250" t="n">
        <v>0.14</v>
      </c>
      <c r="X250" t="n">
        <v>1</v>
      </c>
      <c r="Y250" t="n">
        <v>0.5</v>
      </c>
      <c r="Z250" t="n">
        <v>10</v>
      </c>
    </row>
    <row r="251">
      <c r="A251" t="n">
        <v>5</v>
      </c>
      <c r="B251" t="n">
        <v>95</v>
      </c>
      <c r="C251" t="inlineStr">
        <is>
          <t xml:space="preserve">CONCLUIDO	</t>
        </is>
      </c>
      <c r="D251" t="n">
        <v>4.5962</v>
      </c>
      <c r="E251" t="n">
        <v>21.76</v>
      </c>
      <c r="F251" t="n">
        <v>18.17</v>
      </c>
      <c r="G251" t="n">
        <v>36.34</v>
      </c>
      <c r="H251" t="n">
        <v>0.55</v>
      </c>
      <c r="I251" t="n">
        <v>30</v>
      </c>
      <c r="J251" t="n">
        <v>193.32</v>
      </c>
      <c r="K251" t="n">
        <v>53.44</v>
      </c>
      <c r="L251" t="n">
        <v>6</v>
      </c>
      <c r="M251" t="n">
        <v>28</v>
      </c>
      <c r="N251" t="n">
        <v>38.89</v>
      </c>
      <c r="O251" t="n">
        <v>24076.95</v>
      </c>
      <c r="P251" t="n">
        <v>237.41</v>
      </c>
      <c r="Q251" t="n">
        <v>446.32</v>
      </c>
      <c r="R251" t="n">
        <v>56.96</v>
      </c>
      <c r="S251" t="n">
        <v>28.73</v>
      </c>
      <c r="T251" t="n">
        <v>13333.66</v>
      </c>
      <c r="U251" t="n">
        <v>0.5</v>
      </c>
      <c r="V251" t="n">
        <v>0.89</v>
      </c>
      <c r="W251" t="n">
        <v>0.13</v>
      </c>
      <c r="X251" t="n">
        <v>0.8100000000000001</v>
      </c>
      <c r="Y251" t="n">
        <v>0.5</v>
      </c>
      <c r="Z251" t="n">
        <v>10</v>
      </c>
    </row>
    <row r="252">
      <c r="A252" t="n">
        <v>6</v>
      </c>
      <c r="B252" t="n">
        <v>95</v>
      </c>
      <c r="C252" t="inlineStr">
        <is>
          <t xml:space="preserve">CONCLUIDO	</t>
        </is>
      </c>
      <c r="D252" t="n">
        <v>4.6386</v>
      </c>
      <c r="E252" t="n">
        <v>21.56</v>
      </c>
      <c r="F252" t="n">
        <v>18.12</v>
      </c>
      <c r="G252" t="n">
        <v>41.82</v>
      </c>
      <c r="H252" t="n">
        <v>0.64</v>
      </c>
      <c r="I252" t="n">
        <v>26</v>
      </c>
      <c r="J252" t="n">
        <v>194.86</v>
      </c>
      <c r="K252" t="n">
        <v>53.44</v>
      </c>
      <c r="L252" t="n">
        <v>7</v>
      </c>
      <c r="M252" t="n">
        <v>24</v>
      </c>
      <c r="N252" t="n">
        <v>39.43</v>
      </c>
      <c r="O252" t="n">
        <v>24267.28</v>
      </c>
      <c r="P252" t="n">
        <v>235.2</v>
      </c>
      <c r="Q252" t="n">
        <v>446.27</v>
      </c>
      <c r="R252" t="n">
        <v>55.59</v>
      </c>
      <c r="S252" t="n">
        <v>28.73</v>
      </c>
      <c r="T252" t="n">
        <v>12668.5</v>
      </c>
      <c r="U252" t="n">
        <v>0.52</v>
      </c>
      <c r="V252" t="n">
        <v>0.9</v>
      </c>
      <c r="W252" t="n">
        <v>0.13</v>
      </c>
      <c r="X252" t="n">
        <v>0.76</v>
      </c>
      <c r="Y252" t="n">
        <v>0.5</v>
      </c>
      <c r="Z252" t="n">
        <v>10</v>
      </c>
    </row>
    <row r="253">
      <c r="A253" t="n">
        <v>7</v>
      </c>
      <c r="B253" t="n">
        <v>95</v>
      </c>
      <c r="C253" t="inlineStr">
        <is>
          <t xml:space="preserve">CONCLUIDO	</t>
        </is>
      </c>
      <c r="D253" t="n">
        <v>4.7067</v>
      </c>
      <c r="E253" t="n">
        <v>21.25</v>
      </c>
      <c r="F253" t="n">
        <v>17.96</v>
      </c>
      <c r="G253" t="n">
        <v>48.98</v>
      </c>
      <c r="H253" t="n">
        <v>0.72</v>
      </c>
      <c r="I253" t="n">
        <v>22</v>
      </c>
      <c r="J253" t="n">
        <v>196.41</v>
      </c>
      <c r="K253" t="n">
        <v>53.44</v>
      </c>
      <c r="L253" t="n">
        <v>8</v>
      </c>
      <c r="M253" t="n">
        <v>20</v>
      </c>
      <c r="N253" t="n">
        <v>39.98</v>
      </c>
      <c r="O253" t="n">
        <v>24458.36</v>
      </c>
      <c r="P253" t="n">
        <v>231.88</v>
      </c>
      <c r="Q253" t="n">
        <v>446.29</v>
      </c>
      <c r="R253" t="n">
        <v>50.12</v>
      </c>
      <c r="S253" t="n">
        <v>28.73</v>
      </c>
      <c r="T253" t="n">
        <v>9956.35</v>
      </c>
      <c r="U253" t="n">
        <v>0.57</v>
      </c>
      <c r="V253" t="n">
        <v>0.91</v>
      </c>
      <c r="W253" t="n">
        <v>0.12</v>
      </c>
      <c r="X253" t="n">
        <v>0.6</v>
      </c>
      <c r="Y253" t="n">
        <v>0.5</v>
      </c>
      <c r="Z253" t="n">
        <v>10</v>
      </c>
    </row>
    <row r="254">
      <c r="A254" t="n">
        <v>8</v>
      </c>
      <c r="B254" t="n">
        <v>95</v>
      </c>
      <c r="C254" t="inlineStr">
        <is>
          <t xml:space="preserve">CONCLUIDO	</t>
        </is>
      </c>
      <c r="D254" t="n">
        <v>4.7337</v>
      </c>
      <c r="E254" t="n">
        <v>21.12</v>
      </c>
      <c r="F254" t="n">
        <v>17.91</v>
      </c>
      <c r="G254" t="n">
        <v>53.74</v>
      </c>
      <c r="H254" t="n">
        <v>0.8100000000000001</v>
      </c>
      <c r="I254" t="n">
        <v>20</v>
      </c>
      <c r="J254" t="n">
        <v>197.97</v>
      </c>
      <c r="K254" t="n">
        <v>53.44</v>
      </c>
      <c r="L254" t="n">
        <v>9</v>
      </c>
      <c r="M254" t="n">
        <v>18</v>
      </c>
      <c r="N254" t="n">
        <v>40.53</v>
      </c>
      <c r="O254" t="n">
        <v>24650.18</v>
      </c>
      <c r="P254" t="n">
        <v>230.01</v>
      </c>
      <c r="Q254" t="n">
        <v>446.28</v>
      </c>
      <c r="R254" t="n">
        <v>48.62</v>
      </c>
      <c r="S254" t="n">
        <v>28.73</v>
      </c>
      <c r="T254" t="n">
        <v>9216.049999999999</v>
      </c>
      <c r="U254" t="n">
        <v>0.59</v>
      </c>
      <c r="V254" t="n">
        <v>0.91</v>
      </c>
      <c r="W254" t="n">
        <v>0.11</v>
      </c>
      <c r="X254" t="n">
        <v>0.55</v>
      </c>
      <c r="Y254" t="n">
        <v>0.5</v>
      </c>
      <c r="Z254" t="n">
        <v>10</v>
      </c>
    </row>
    <row r="255">
      <c r="A255" t="n">
        <v>9</v>
      </c>
      <c r="B255" t="n">
        <v>95</v>
      </c>
      <c r="C255" t="inlineStr">
        <is>
          <t xml:space="preserve">CONCLUIDO	</t>
        </is>
      </c>
      <c r="D255" t="n">
        <v>4.7632</v>
      </c>
      <c r="E255" t="n">
        <v>20.99</v>
      </c>
      <c r="F255" t="n">
        <v>17.86</v>
      </c>
      <c r="G255" t="n">
        <v>59.52</v>
      </c>
      <c r="H255" t="n">
        <v>0.89</v>
      </c>
      <c r="I255" t="n">
        <v>18</v>
      </c>
      <c r="J255" t="n">
        <v>199.53</v>
      </c>
      <c r="K255" t="n">
        <v>53.44</v>
      </c>
      <c r="L255" t="n">
        <v>10</v>
      </c>
      <c r="M255" t="n">
        <v>16</v>
      </c>
      <c r="N255" t="n">
        <v>41.1</v>
      </c>
      <c r="O255" t="n">
        <v>24842.77</v>
      </c>
      <c r="P255" t="n">
        <v>227.84</v>
      </c>
      <c r="Q255" t="n">
        <v>446.27</v>
      </c>
      <c r="R255" t="n">
        <v>46.93</v>
      </c>
      <c r="S255" t="n">
        <v>28.73</v>
      </c>
      <c r="T255" t="n">
        <v>8378.309999999999</v>
      </c>
      <c r="U255" t="n">
        <v>0.61</v>
      </c>
      <c r="V255" t="n">
        <v>0.91</v>
      </c>
      <c r="W255" t="n">
        <v>0.11</v>
      </c>
      <c r="X255" t="n">
        <v>0.5</v>
      </c>
      <c r="Y255" t="n">
        <v>0.5</v>
      </c>
      <c r="Z255" t="n">
        <v>10</v>
      </c>
    </row>
    <row r="256">
      <c r="A256" t="n">
        <v>10</v>
      </c>
      <c r="B256" t="n">
        <v>95</v>
      </c>
      <c r="C256" t="inlineStr">
        <is>
          <t xml:space="preserve">CONCLUIDO	</t>
        </is>
      </c>
      <c r="D256" t="n">
        <v>4.7967</v>
      </c>
      <c r="E256" t="n">
        <v>20.85</v>
      </c>
      <c r="F256" t="n">
        <v>17.78</v>
      </c>
      <c r="G256" t="n">
        <v>66.69</v>
      </c>
      <c r="H256" t="n">
        <v>0.97</v>
      </c>
      <c r="I256" t="n">
        <v>16</v>
      </c>
      <c r="J256" t="n">
        <v>201.1</v>
      </c>
      <c r="K256" t="n">
        <v>53.44</v>
      </c>
      <c r="L256" t="n">
        <v>11</v>
      </c>
      <c r="M256" t="n">
        <v>14</v>
      </c>
      <c r="N256" t="n">
        <v>41.66</v>
      </c>
      <c r="O256" t="n">
        <v>25036.12</v>
      </c>
      <c r="P256" t="n">
        <v>225.1</v>
      </c>
      <c r="Q256" t="n">
        <v>446.27</v>
      </c>
      <c r="R256" t="n">
        <v>44.52</v>
      </c>
      <c r="S256" t="n">
        <v>28.73</v>
      </c>
      <c r="T256" t="n">
        <v>7184.92</v>
      </c>
      <c r="U256" t="n">
        <v>0.65</v>
      </c>
      <c r="V256" t="n">
        <v>0.91</v>
      </c>
      <c r="W256" t="n">
        <v>0.11</v>
      </c>
      <c r="X256" t="n">
        <v>0.43</v>
      </c>
      <c r="Y256" t="n">
        <v>0.5</v>
      </c>
      <c r="Z256" t="n">
        <v>10</v>
      </c>
    </row>
    <row r="257">
      <c r="A257" t="n">
        <v>11</v>
      </c>
      <c r="B257" t="n">
        <v>95</v>
      </c>
      <c r="C257" t="inlineStr">
        <is>
          <t xml:space="preserve">CONCLUIDO	</t>
        </is>
      </c>
      <c r="D257" t="n">
        <v>4.8124</v>
      </c>
      <c r="E257" t="n">
        <v>20.78</v>
      </c>
      <c r="F257" t="n">
        <v>17.75</v>
      </c>
      <c r="G257" t="n">
        <v>71.01000000000001</v>
      </c>
      <c r="H257" t="n">
        <v>1.05</v>
      </c>
      <c r="I257" t="n">
        <v>15</v>
      </c>
      <c r="J257" t="n">
        <v>202.67</v>
      </c>
      <c r="K257" t="n">
        <v>53.44</v>
      </c>
      <c r="L257" t="n">
        <v>12</v>
      </c>
      <c r="M257" t="n">
        <v>13</v>
      </c>
      <c r="N257" t="n">
        <v>42.24</v>
      </c>
      <c r="O257" t="n">
        <v>25230.25</v>
      </c>
      <c r="P257" t="n">
        <v>223.71</v>
      </c>
      <c r="Q257" t="n">
        <v>446.29</v>
      </c>
      <c r="R257" t="n">
        <v>43.51</v>
      </c>
      <c r="S257" t="n">
        <v>28.73</v>
      </c>
      <c r="T257" t="n">
        <v>6686.05</v>
      </c>
      <c r="U257" t="n">
        <v>0.66</v>
      </c>
      <c r="V257" t="n">
        <v>0.92</v>
      </c>
      <c r="W257" t="n">
        <v>0.1</v>
      </c>
      <c r="X257" t="n">
        <v>0.39</v>
      </c>
      <c r="Y257" t="n">
        <v>0.5</v>
      </c>
      <c r="Z257" t="n">
        <v>10</v>
      </c>
    </row>
    <row r="258">
      <c r="A258" t="n">
        <v>12</v>
      </c>
      <c r="B258" t="n">
        <v>95</v>
      </c>
      <c r="C258" t="inlineStr">
        <is>
          <t xml:space="preserve">CONCLUIDO	</t>
        </is>
      </c>
      <c r="D258" t="n">
        <v>4.8169</v>
      </c>
      <c r="E258" t="n">
        <v>20.76</v>
      </c>
      <c r="F258" t="n">
        <v>17.77</v>
      </c>
      <c r="G258" t="n">
        <v>76.16</v>
      </c>
      <c r="H258" t="n">
        <v>1.13</v>
      </c>
      <c r="I258" t="n">
        <v>14</v>
      </c>
      <c r="J258" t="n">
        <v>204.25</v>
      </c>
      <c r="K258" t="n">
        <v>53.44</v>
      </c>
      <c r="L258" t="n">
        <v>13</v>
      </c>
      <c r="M258" t="n">
        <v>12</v>
      </c>
      <c r="N258" t="n">
        <v>42.82</v>
      </c>
      <c r="O258" t="n">
        <v>25425.3</v>
      </c>
      <c r="P258" t="n">
        <v>222.26</v>
      </c>
      <c r="Q258" t="n">
        <v>446.27</v>
      </c>
      <c r="R258" t="n">
        <v>44.37</v>
      </c>
      <c r="S258" t="n">
        <v>28.73</v>
      </c>
      <c r="T258" t="n">
        <v>7120.65</v>
      </c>
      <c r="U258" t="n">
        <v>0.65</v>
      </c>
      <c r="V258" t="n">
        <v>0.91</v>
      </c>
      <c r="W258" t="n">
        <v>0.1</v>
      </c>
      <c r="X258" t="n">
        <v>0.41</v>
      </c>
      <c r="Y258" t="n">
        <v>0.5</v>
      </c>
      <c r="Z258" t="n">
        <v>10</v>
      </c>
    </row>
    <row r="259">
      <c r="A259" t="n">
        <v>13</v>
      </c>
      <c r="B259" t="n">
        <v>95</v>
      </c>
      <c r="C259" t="inlineStr">
        <is>
          <t xml:space="preserve">CONCLUIDO	</t>
        </is>
      </c>
      <c r="D259" t="n">
        <v>4.8388</v>
      </c>
      <c r="E259" t="n">
        <v>20.67</v>
      </c>
      <c r="F259" t="n">
        <v>17.71</v>
      </c>
      <c r="G259" t="n">
        <v>81.76000000000001</v>
      </c>
      <c r="H259" t="n">
        <v>1.21</v>
      </c>
      <c r="I259" t="n">
        <v>13</v>
      </c>
      <c r="J259" t="n">
        <v>205.84</v>
      </c>
      <c r="K259" t="n">
        <v>53.44</v>
      </c>
      <c r="L259" t="n">
        <v>14</v>
      </c>
      <c r="M259" t="n">
        <v>11</v>
      </c>
      <c r="N259" t="n">
        <v>43.4</v>
      </c>
      <c r="O259" t="n">
        <v>25621.03</v>
      </c>
      <c r="P259" t="n">
        <v>220.56</v>
      </c>
      <c r="Q259" t="n">
        <v>446.27</v>
      </c>
      <c r="R259" t="n">
        <v>42.32</v>
      </c>
      <c r="S259" t="n">
        <v>28.73</v>
      </c>
      <c r="T259" t="n">
        <v>6097.82</v>
      </c>
      <c r="U259" t="n">
        <v>0.68</v>
      </c>
      <c r="V259" t="n">
        <v>0.92</v>
      </c>
      <c r="W259" t="n">
        <v>0.1</v>
      </c>
      <c r="X259" t="n">
        <v>0.36</v>
      </c>
      <c r="Y259" t="n">
        <v>0.5</v>
      </c>
      <c r="Z259" t="n">
        <v>10</v>
      </c>
    </row>
    <row r="260">
      <c r="A260" t="n">
        <v>14</v>
      </c>
      <c r="B260" t="n">
        <v>95</v>
      </c>
      <c r="C260" t="inlineStr">
        <is>
          <t xml:space="preserve">CONCLUIDO	</t>
        </is>
      </c>
      <c r="D260" t="n">
        <v>4.8576</v>
      </c>
      <c r="E260" t="n">
        <v>20.59</v>
      </c>
      <c r="F260" t="n">
        <v>17.67</v>
      </c>
      <c r="G260" t="n">
        <v>88.36</v>
      </c>
      <c r="H260" t="n">
        <v>1.28</v>
      </c>
      <c r="I260" t="n">
        <v>12</v>
      </c>
      <c r="J260" t="n">
        <v>207.43</v>
      </c>
      <c r="K260" t="n">
        <v>53.44</v>
      </c>
      <c r="L260" t="n">
        <v>15</v>
      </c>
      <c r="M260" t="n">
        <v>10</v>
      </c>
      <c r="N260" t="n">
        <v>44</v>
      </c>
      <c r="O260" t="n">
        <v>25817.56</v>
      </c>
      <c r="P260" t="n">
        <v>219.22</v>
      </c>
      <c r="Q260" t="n">
        <v>446.27</v>
      </c>
      <c r="R260" t="n">
        <v>40.88</v>
      </c>
      <c r="S260" t="n">
        <v>28.73</v>
      </c>
      <c r="T260" t="n">
        <v>5382.8</v>
      </c>
      <c r="U260" t="n">
        <v>0.7</v>
      </c>
      <c r="V260" t="n">
        <v>0.92</v>
      </c>
      <c r="W260" t="n">
        <v>0.1</v>
      </c>
      <c r="X260" t="n">
        <v>0.31</v>
      </c>
      <c r="Y260" t="n">
        <v>0.5</v>
      </c>
      <c r="Z260" t="n">
        <v>10</v>
      </c>
    </row>
    <row r="261">
      <c r="A261" t="n">
        <v>15</v>
      </c>
      <c r="B261" t="n">
        <v>95</v>
      </c>
      <c r="C261" t="inlineStr">
        <is>
          <t xml:space="preserve">CONCLUIDO	</t>
        </is>
      </c>
      <c r="D261" t="n">
        <v>4.8734</v>
      </c>
      <c r="E261" t="n">
        <v>20.52</v>
      </c>
      <c r="F261" t="n">
        <v>17.64</v>
      </c>
      <c r="G261" t="n">
        <v>96.23</v>
      </c>
      <c r="H261" t="n">
        <v>1.36</v>
      </c>
      <c r="I261" t="n">
        <v>11</v>
      </c>
      <c r="J261" t="n">
        <v>209.03</v>
      </c>
      <c r="K261" t="n">
        <v>53.44</v>
      </c>
      <c r="L261" t="n">
        <v>16</v>
      </c>
      <c r="M261" t="n">
        <v>9</v>
      </c>
      <c r="N261" t="n">
        <v>44.6</v>
      </c>
      <c r="O261" t="n">
        <v>26014.91</v>
      </c>
      <c r="P261" t="n">
        <v>216.36</v>
      </c>
      <c r="Q261" t="n">
        <v>446.28</v>
      </c>
      <c r="R261" t="n">
        <v>39.86</v>
      </c>
      <c r="S261" t="n">
        <v>28.73</v>
      </c>
      <c r="T261" t="n">
        <v>4879.5</v>
      </c>
      <c r="U261" t="n">
        <v>0.72</v>
      </c>
      <c r="V261" t="n">
        <v>0.92</v>
      </c>
      <c r="W261" t="n">
        <v>0.1</v>
      </c>
      <c r="X261" t="n">
        <v>0.28</v>
      </c>
      <c r="Y261" t="n">
        <v>0.5</v>
      </c>
      <c r="Z261" t="n">
        <v>10</v>
      </c>
    </row>
    <row r="262">
      <c r="A262" t="n">
        <v>16</v>
      </c>
      <c r="B262" t="n">
        <v>95</v>
      </c>
      <c r="C262" t="inlineStr">
        <is>
          <t xml:space="preserve">CONCLUIDO	</t>
        </is>
      </c>
      <c r="D262" t="n">
        <v>4.8726</v>
      </c>
      <c r="E262" t="n">
        <v>20.52</v>
      </c>
      <c r="F262" t="n">
        <v>17.64</v>
      </c>
      <c r="G262" t="n">
        <v>96.23999999999999</v>
      </c>
      <c r="H262" t="n">
        <v>1.43</v>
      </c>
      <c r="I262" t="n">
        <v>11</v>
      </c>
      <c r="J262" t="n">
        <v>210.64</v>
      </c>
      <c r="K262" t="n">
        <v>53.44</v>
      </c>
      <c r="L262" t="n">
        <v>17</v>
      </c>
      <c r="M262" t="n">
        <v>9</v>
      </c>
      <c r="N262" t="n">
        <v>45.21</v>
      </c>
      <c r="O262" t="n">
        <v>26213.09</v>
      </c>
      <c r="P262" t="n">
        <v>214.86</v>
      </c>
      <c r="Q262" t="n">
        <v>446.27</v>
      </c>
      <c r="R262" t="n">
        <v>39.92</v>
      </c>
      <c r="S262" t="n">
        <v>28.73</v>
      </c>
      <c r="T262" t="n">
        <v>4908.27</v>
      </c>
      <c r="U262" t="n">
        <v>0.72</v>
      </c>
      <c r="V262" t="n">
        <v>0.92</v>
      </c>
      <c r="W262" t="n">
        <v>0.1</v>
      </c>
      <c r="X262" t="n">
        <v>0.29</v>
      </c>
      <c r="Y262" t="n">
        <v>0.5</v>
      </c>
      <c r="Z262" t="n">
        <v>10</v>
      </c>
    </row>
    <row r="263">
      <c r="A263" t="n">
        <v>17</v>
      </c>
      <c r="B263" t="n">
        <v>95</v>
      </c>
      <c r="C263" t="inlineStr">
        <is>
          <t xml:space="preserve">CONCLUIDO	</t>
        </is>
      </c>
      <c r="D263" t="n">
        <v>4.9047</v>
      </c>
      <c r="E263" t="n">
        <v>20.39</v>
      </c>
      <c r="F263" t="n">
        <v>17.55</v>
      </c>
      <c r="G263" t="n">
        <v>105.29</v>
      </c>
      <c r="H263" t="n">
        <v>1.51</v>
      </c>
      <c r="I263" t="n">
        <v>10</v>
      </c>
      <c r="J263" t="n">
        <v>212.25</v>
      </c>
      <c r="K263" t="n">
        <v>53.44</v>
      </c>
      <c r="L263" t="n">
        <v>18</v>
      </c>
      <c r="M263" t="n">
        <v>8</v>
      </c>
      <c r="N263" t="n">
        <v>45.82</v>
      </c>
      <c r="O263" t="n">
        <v>26412.11</v>
      </c>
      <c r="P263" t="n">
        <v>212.8</v>
      </c>
      <c r="Q263" t="n">
        <v>446.27</v>
      </c>
      <c r="R263" t="n">
        <v>36.59</v>
      </c>
      <c r="S263" t="n">
        <v>28.73</v>
      </c>
      <c r="T263" t="n">
        <v>3249.19</v>
      </c>
      <c r="U263" t="n">
        <v>0.79</v>
      </c>
      <c r="V263" t="n">
        <v>0.93</v>
      </c>
      <c r="W263" t="n">
        <v>0.1</v>
      </c>
      <c r="X263" t="n">
        <v>0.19</v>
      </c>
      <c r="Y263" t="n">
        <v>0.5</v>
      </c>
      <c r="Z263" t="n">
        <v>10</v>
      </c>
    </row>
    <row r="264">
      <c r="A264" t="n">
        <v>18</v>
      </c>
      <c r="B264" t="n">
        <v>95</v>
      </c>
      <c r="C264" t="inlineStr">
        <is>
          <t xml:space="preserve">CONCLUIDO	</t>
        </is>
      </c>
      <c r="D264" t="n">
        <v>4.9059</v>
      </c>
      <c r="E264" t="n">
        <v>20.38</v>
      </c>
      <c r="F264" t="n">
        <v>17.58</v>
      </c>
      <c r="G264" t="n">
        <v>117.2</v>
      </c>
      <c r="H264" t="n">
        <v>1.58</v>
      </c>
      <c r="I264" t="n">
        <v>9</v>
      </c>
      <c r="J264" t="n">
        <v>213.87</v>
      </c>
      <c r="K264" t="n">
        <v>53.44</v>
      </c>
      <c r="L264" t="n">
        <v>19</v>
      </c>
      <c r="M264" t="n">
        <v>7</v>
      </c>
      <c r="N264" t="n">
        <v>46.44</v>
      </c>
      <c r="O264" t="n">
        <v>26611.98</v>
      </c>
      <c r="P264" t="n">
        <v>210.37</v>
      </c>
      <c r="Q264" t="n">
        <v>446.27</v>
      </c>
      <c r="R264" t="n">
        <v>37.82</v>
      </c>
      <c r="S264" t="n">
        <v>28.73</v>
      </c>
      <c r="T264" t="n">
        <v>3868.38</v>
      </c>
      <c r="U264" t="n">
        <v>0.76</v>
      </c>
      <c r="V264" t="n">
        <v>0.92</v>
      </c>
      <c r="W264" t="n">
        <v>0.1</v>
      </c>
      <c r="X264" t="n">
        <v>0.22</v>
      </c>
      <c r="Y264" t="n">
        <v>0.5</v>
      </c>
      <c r="Z264" t="n">
        <v>10</v>
      </c>
    </row>
    <row r="265">
      <c r="A265" t="n">
        <v>19</v>
      </c>
      <c r="B265" t="n">
        <v>95</v>
      </c>
      <c r="C265" t="inlineStr">
        <is>
          <t xml:space="preserve">CONCLUIDO	</t>
        </is>
      </c>
      <c r="D265" t="n">
        <v>4.9044</v>
      </c>
      <c r="E265" t="n">
        <v>20.39</v>
      </c>
      <c r="F265" t="n">
        <v>17.59</v>
      </c>
      <c r="G265" t="n">
        <v>117.24</v>
      </c>
      <c r="H265" t="n">
        <v>1.65</v>
      </c>
      <c r="I265" t="n">
        <v>9</v>
      </c>
      <c r="J265" t="n">
        <v>215.5</v>
      </c>
      <c r="K265" t="n">
        <v>53.44</v>
      </c>
      <c r="L265" t="n">
        <v>20</v>
      </c>
      <c r="M265" t="n">
        <v>7</v>
      </c>
      <c r="N265" t="n">
        <v>47.07</v>
      </c>
      <c r="O265" t="n">
        <v>26812.71</v>
      </c>
      <c r="P265" t="n">
        <v>210.56</v>
      </c>
      <c r="Q265" t="n">
        <v>446.27</v>
      </c>
      <c r="R265" t="n">
        <v>38.14</v>
      </c>
      <c r="S265" t="n">
        <v>28.73</v>
      </c>
      <c r="T265" t="n">
        <v>4028.17</v>
      </c>
      <c r="U265" t="n">
        <v>0.75</v>
      </c>
      <c r="V265" t="n">
        <v>0.92</v>
      </c>
      <c r="W265" t="n">
        <v>0.09</v>
      </c>
      <c r="X265" t="n">
        <v>0.23</v>
      </c>
      <c r="Y265" t="n">
        <v>0.5</v>
      </c>
      <c r="Z265" t="n">
        <v>10</v>
      </c>
    </row>
    <row r="266">
      <c r="A266" t="n">
        <v>20</v>
      </c>
      <c r="B266" t="n">
        <v>95</v>
      </c>
      <c r="C266" t="inlineStr">
        <is>
          <t xml:space="preserve">CONCLUIDO	</t>
        </is>
      </c>
      <c r="D266" t="n">
        <v>4.904</v>
      </c>
      <c r="E266" t="n">
        <v>20.39</v>
      </c>
      <c r="F266" t="n">
        <v>17.59</v>
      </c>
      <c r="G266" t="n">
        <v>117.25</v>
      </c>
      <c r="H266" t="n">
        <v>1.72</v>
      </c>
      <c r="I266" t="n">
        <v>9</v>
      </c>
      <c r="J266" t="n">
        <v>217.14</v>
      </c>
      <c r="K266" t="n">
        <v>53.44</v>
      </c>
      <c r="L266" t="n">
        <v>21</v>
      </c>
      <c r="M266" t="n">
        <v>7</v>
      </c>
      <c r="N266" t="n">
        <v>47.7</v>
      </c>
      <c r="O266" t="n">
        <v>27014.3</v>
      </c>
      <c r="P266" t="n">
        <v>208.78</v>
      </c>
      <c r="Q266" t="n">
        <v>446.27</v>
      </c>
      <c r="R266" t="n">
        <v>38.11</v>
      </c>
      <c r="S266" t="n">
        <v>28.73</v>
      </c>
      <c r="T266" t="n">
        <v>4017.18</v>
      </c>
      <c r="U266" t="n">
        <v>0.75</v>
      </c>
      <c r="V266" t="n">
        <v>0.92</v>
      </c>
      <c r="W266" t="n">
        <v>0.1</v>
      </c>
      <c r="X266" t="n">
        <v>0.23</v>
      </c>
      <c r="Y266" t="n">
        <v>0.5</v>
      </c>
      <c r="Z266" t="n">
        <v>10</v>
      </c>
    </row>
    <row r="267">
      <c r="A267" t="n">
        <v>21</v>
      </c>
      <c r="B267" t="n">
        <v>95</v>
      </c>
      <c r="C267" t="inlineStr">
        <is>
          <t xml:space="preserve">CONCLUIDO	</t>
        </is>
      </c>
      <c r="D267" t="n">
        <v>4.92</v>
      </c>
      <c r="E267" t="n">
        <v>20.33</v>
      </c>
      <c r="F267" t="n">
        <v>17.56</v>
      </c>
      <c r="G267" t="n">
        <v>131.69</v>
      </c>
      <c r="H267" t="n">
        <v>1.79</v>
      </c>
      <c r="I267" t="n">
        <v>8</v>
      </c>
      <c r="J267" t="n">
        <v>218.78</v>
      </c>
      <c r="K267" t="n">
        <v>53.44</v>
      </c>
      <c r="L267" t="n">
        <v>22</v>
      </c>
      <c r="M267" t="n">
        <v>6</v>
      </c>
      <c r="N267" t="n">
        <v>48.34</v>
      </c>
      <c r="O267" t="n">
        <v>27216.79</v>
      </c>
      <c r="P267" t="n">
        <v>206.71</v>
      </c>
      <c r="Q267" t="n">
        <v>446.27</v>
      </c>
      <c r="R267" t="n">
        <v>37.13</v>
      </c>
      <c r="S267" t="n">
        <v>28.73</v>
      </c>
      <c r="T267" t="n">
        <v>3531.51</v>
      </c>
      <c r="U267" t="n">
        <v>0.77</v>
      </c>
      <c r="V267" t="n">
        <v>0.93</v>
      </c>
      <c r="W267" t="n">
        <v>0.09</v>
      </c>
      <c r="X267" t="n">
        <v>0.2</v>
      </c>
      <c r="Y267" t="n">
        <v>0.5</v>
      </c>
      <c r="Z267" t="n">
        <v>10</v>
      </c>
    </row>
    <row r="268">
      <c r="A268" t="n">
        <v>22</v>
      </c>
      <c r="B268" t="n">
        <v>95</v>
      </c>
      <c r="C268" t="inlineStr">
        <is>
          <t xml:space="preserve">CONCLUIDO	</t>
        </is>
      </c>
      <c r="D268" t="n">
        <v>4.9323</v>
      </c>
      <c r="E268" t="n">
        <v>20.27</v>
      </c>
      <c r="F268" t="n">
        <v>17.51</v>
      </c>
      <c r="G268" t="n">
        <v>131.31</v>
      </c>
      <c r="H268" t="n">
        <v>1.85</v>
      </c>
      <c r="I268" t="n">
        <v>8</v>
      </c>
      <c r="J268" t="n">
        <v>220.43</v>
      </c>
      <c r="K268" t="n">
        <v>53.44</v>
      </c>
      <c r="L268" t="n">
        <v>23</v>
      </c>
      <c r="M268" t="n">
        <v>6</v>
      </c>
      <c r="N268" t="n">
        <v>48.99</v>
      </c>
      <c r="O268" t="n">
        <v>27420.16</v>
      </c>
      <c r="P268" t="n">
        <v>203.77</v>
      </c>
      <c r="Q268" t="n">
        <v>446.27</v>
      </c>
      <c r="R268" t="n">
        <v>35.34</v>
      </c>
      <c r="S268" t="n">
        <v>28.73</v>
      </c>
      <c r="T268" t="n">
        <v>2637.31</v>
      </c>
      <c r="U268" t="n">
        <v>0.8100000000000001</v>
      </c>
      <c r="V268" t="n">
        <v>0.93</v>
      </c>
      <c r="W268" t="n">
        <v>0.09</v>
      </c>
      <c r="X268" t="n">
        <v>0.15</v>
      </c>
      <c r="Y268" t="n">
        <v>0.5</v>
      </c>
      <c r="Z268" t="n">
        <v>10</v>
      </c>
    </row>
    <row r="269">
      <c r="A269" t="n">
        <v>23</v>
      </c>
      <c r="B269" t="n">
        <v>95</v>
      </c>
      <c r="C269" t="inlineStr">
        <is>
          <t xml:space="preserve">CONCLUIDO	</t>
        </is>
      </c>
      <c r="D269" t="n">
        <v>4.9189</v>
      </c>
      <c r="E269" t="n">
        <v>20.33</v>
      </c>
      <c r="F269" t="n">
        <v>17.56</v>
      </c>
      <c r="G269" t="n">
        <v>131.72</v>
      </c>
      <c r="H269" t="n">
        <v>1.92</v>
      </c>
      <c r="I269" t="n">
        <v>8</v>
      </c>
      <c r="J269" t="n">
        <v>222.08</v>
      </c>
      <c r="K269" t="n">
        <v>53.44</v>
      </c>
      <c r="L269" t="n">
        <v>24</v>
      </c>
      <c r="M269" t="n">
        <v>6</v>
      </c>
      <c r="N269" t="n">
        <v>49.65</v>
      </c>
      <c r="O269" t="n">
        <v>27624.44</v>
      </c>
      <c r="P269" t="n">
        <v>202.04</v>
      </c>
      <c r="Q269" t="n">
        <v>446.27</v>
      </c>
      <c r="R269" t="n">
        <v>37.33</v>
      </c>
      <c r="S269" t="n">
        <v>28.73</v>
      </c>
      <c r="T269" t="n">
        <v>3631.11</v>
      </c>
      <c r="U269" t="n">
        <v>0.77</v>
      </c>
      <c r="V269" t="n">
        <v>0.93</v>
      </c>
      <c r="W269" t="n">
        <v>0.09</v>
      </c>
      <c r="X269" t="n">
        <v>0.21</v>
      </c>
      <c r="Y269" t="n">
        <v>0.5</v>
      </c>
      <c r="Z269" t="n">
        <v>10</v>
      </c>
    </row>
    <row r="270">
      <c r="A270" t="n">
        <v>24</v>
      </c>
      <c r="B270" t="n">
        <v>95</v>
      </c>
      <c r="C270" t="inlineStr">
        <is>
          <t xml:space="preserve">CONCLUIDO	</t>
        </is>
      </c>
      <c r="D270" t="n">
        <v>4.9389</v>
      </c>
      <c r="E270" t="n">
        <v>20.25</v>
      </c>
      <c r="F270" t="n">
        <v>17.52</v>
      </c>
      <c r="G270" t="n">
        <v>150.15</v>
      </c>
      <c r="H270" t="n">
        <v>1.99</v>
      </c>
      <c r="I270" t="n">
        <v>7</v>
      </c>
      <c r="J270" t="n">
        <v>223.75</v>
      </c>
      <c r="K270" t="n">
        <v>53.44</v>
      </c>
      <c r="L270" t="n">
        <v>25</v>
      </c>
      <c r="M270" t="n">
        <v>5</v>
      </c>
      <c r="N270" t="n">
        <v>50.31</v>
      </c>
      <c r="O270" t="n">
        <v>27829.77</v>
      </c>
      <c r="P270" t="n">
        <v>200.93</v>
      </c>
      <c r="Q270" t="n">
        <v>446.27</v>
      </c>
      <c r="R270" t="n">
        <v>35.84</v>
      </c>
      <c r="S270" t="n">
        <v>28.73</v>
      </c>
      <c r="T270" t="n">
        <v>2889.1</v>
      </c>
      <c r="U270" t="n">
        <v>0.8</v>
      </c>
      <c r="V270" t="n">
        <v>0.93</v>
      </c>
      <c r="W270" t="n">
        <v>0.09</v>
      </c>
      <c r="X270" t="n">
        <v>0.16</v>
      </c>
      <c r="Y270" t="n">
        <v>0.5</v>
      </c>
      <c r="Z270" t="n">
        <v>10</v>
      </c>
    </row>
    <row r="271">
      <c r="A271" t="n">
        <v>25</v>
      </c>
      <c r="B271" t="n">
        <v>95</v>
      </c>
      <c r="C271" t="inlineStr">
        <is>
          <t xml:space="preserve">CONCLUIDO	</t>
        </is>
      </c>
      <c r="D271" t="n">
        <v>4.9366</v>
      </c>
      <c r="E271" t="n">
        <v>20.26</v>
      </c>
      <c r="F271" t="n">
        <v>17.53</v>
      </c>
      <c r="G271" t="n">
        <v>150.24</v>
      </c>
      <c r="H271" t="n">
        <v>2.05</v>
      </c>
      <c r="I271" t="n">
        <v>7</v>
      </c>
      <c r="J271" t="n">
        <v>225.42</v>
      </c>
      <c r="K271" t="n">
        <v>53.44</v>
      </c>
      <c r="L271" t="n">
        <v>26</v>
      </c>
      <c r="M271" t="n">
        <v>5</v>
      </c>
      <c r="N271" t="n">
        <v>50.98</v>
      </c>
      <c r="O271" t="n">
        <v>28035.92</v>
      </c>
      <c r="P271" t="n">
        <v>200.27</v>
      </c>
      <c r="Q271" t="n">
        <v>446.27</v>
      </c>
      <c r="R271" t="n">
        <v>36.18</v>
      </c>
      <c r="S271" t="n">
        <v>28.73</v>
      </c>
      <c r="T271" t="n">
        <v>3058.03</v>
      </c>
      <c r="U271" t="n">
        <v>0.79</v>
      </c>
      <c r="V271" t="n">
        <v>0.93</v>
      </c>
      <c r="W271" t="n">
        <v>0.09</v>
      </c>
      <c r="X271" t="n">
        <v>0.17</v>
      </c>
      <c r="Y271" t="n">
        <v>0.5</v>
      </c>
      <c r="Z271" t="n">
        <v>10</v>
      </c>
    </row>
    <row r="272">
      <c r="A272" t="n">
        <v>26</v>
      </c>
      <c r="B272" t="n">
        <v>95</v>
      </c>
      <c r="C272" t="inlineStr">
        <is>
          <t xml:space="preserve">CONCLUIDO	</t>
        </is>
      </c>
      <c r="D272" t="n">
        <v>4.939</v>
      </c>
      <c r="E272" t="n">
        <v>20.25</v>
      </c>
      <c r="F272" t="n">
        <v>17.52</v>
      </c>
      <c r="G272" t="n">
        <v>150.15</v>
      </c>
      <c r="H272" t="n">
        <v>2.11</v>
      </c>
      <c r="I272" t="n">
        <v>7</v>
      </c>
      <c r="J272" t="n">
        <v>227.1</v>
      </c>
      <c r="K272" t="n">
        <v>53.44</v>
      </c>
      <c r="L272" t="n">
        <v>27</v>
      </c>
      <c r="M272" t="n">
        <v>5</v>
      </c>
      <c r="N272" t="n">
        <v>51.66</v>
      </c>
      <c r="O272" t="n">
        <v>28243</v>
      </c>
      <c r="P272" t="n">
        <v>198.18</v>
      </c>
      <c r="Q272" t="n">
        <v>446.28</v>
      </c>
      <c r="R272" t="n">
        <v>35.81</v>
      </c>
      <c r="S272" t="n">
        <v>28.73</v>
      </c>
      <c r="T272" t="n">
        <v>2877.48</v>
      </c>
      <c r="U272" t="n">
        <v>0.8</v>
      </c>
      <c r="V272" t="n">
        <v>0.93</v>
      </c>
      <c r="W272" t="n">
        <v>0.09</v>
      </c>
      <c r="X272" t="n">
        <v>0.16</v>
      </c>
      <c r="Y272" t="n">
        <v>0.5</v>
      </c>
      <c r="Z272" t="n">
        <v>10</v>
      </c>
    </row>
    <row r="273">
      <c r="A273" t="n">
        <v>27</v>
      </c>
      <c r="B273" t="n">
        <v>95</v>
      </c>
      <c r="C273" t="inlineStr">
        <is>
          <t xml:space="preserve">CONCLUIDO	</t>
        </is>
      </c>
      <c r="D273" t="n">
        <v>4.96</v>
      </c>
      <c r="E273" t="n">
        <v>20.16</v>
      </c>
      <c r="F273" t="n">
        <v>17.47</v>
      </c>
      <c r="G273" t="n">
        <v>174.69</v>
      </c>
      <c r="H273" t="n">
        <v>2.18</v>
      </c>
      <c r="I273" t="n">
        <v>6</v>
      </c>
      <c r="J273" t="n">
        <v>228.79</v>
      </c>
      <c r="K273" t="n">
        <v>53.44</v>
      </c>
      <c r="L273" t="n">
        <v>28</v>
      </c>
      <c r="M273" t="n">
        <v>4</v>
      </c>
      <c r="N273" t="n">
        <v>52.35</v>
      </c>
      <c r="O273" t="n">
        <v>28451.04</v>
      </c>
      <c r="P273" t="n">
        <v>194.54</v>
      </c>
      <c r="Q273" t="n">
        <v>446.27</v>
      </c>
      <c r="R273" t="n">
        <v>34.23</v>
      </c>
      <c r="S273" t="n">
        <v>28.73</v>
      </c>
      <c r="T273" t="n">
        <v>2091.7</v>
      </c>
      <c r="U273" t="n">
        <v>0.84</v>
      </c>
      <c r="V273" t="n">
        <v>0.93</v>
      </c>
      <c r="W273" t="n">
        <v>0.09</v>
      </c>
      <c r="X273" t="n">
        <v>0.11</v>
      </c>
      <c r="Y273" t="n">
        <v>0.5</v>
      </c>
      <c r="Z273" t="n">
        <v>10</v>
      </c>
    </row>
    <row r="274">
      <c r="A274" t="n">
        <v>28</v>
      </c>
      <c r="B274" t="n">
        <v>95</v>
      </c>
      <c r="C274" t="inlineStr">
        <is>
          <t xml:space="preserve">CONCLUIDO	</t>
        </is>
      </c>
      <c r="D274" t="n">
        <v>4.9504</v>
      </c>
      <c r="E274" t="n">
        <v>20.2</v>
      </c>
      <c r="F274" t="n">
        <v>17.51</v>
      </c>
      <c r="G274" t="n">
        <v>175.08</v>
      </c>
      <c r="H274" t="n">
        <v>2.24</v>
      </c>
      <c r="I274" t="n">
        <v>6</v>
      </c>
      <c r="J274" t="n">
        <v>230.48</v>
      </c>
      <c r="K274" t="n">
        <v>53.44</v>
      </c>
      <c r="L274" t="n">
        <v>29</v>
      </c>
      <c r="M274" t="n">
        <v>2</v>
      </c>
      <c r="N274" t="n">
        <v>53.05</v>
      </c>
      <c r="O274" t="n">
        <v>28660.06</v>
      </c>
      <c r="P274" t="n">
        <v>196.1</v>
      </c>
      <c r="Q274" t="n">
        <v>446.27</v>
      </c>
      <c r="R274" t="n">
        <v>35.45</v>
      </c>
      <c r="S274" t="n">
        <v>28.73</v>
      </c>
      <c r="T274" t="n">
        <v>2702.45</v>
      </c>
      <c r="U274" t="n">
        <v>0.8100000000000001</v>
      </c>
      <c r="V274" t="n">
        <v>0.93</v>
      </c>
      <c r="W274" t="n">
        <v>0.09</v>
      </c>
      <c r="X274" t="n">
        <v>0.15</v>
      </c>
      <c r="Y274" t="n">
        <v>0.5</v>
      </c>
      <c r="Z274" t="n">
        <v>10</v>
      </c>
    </row>
    <row r="275">
      <c r="A275" t="n">
        <v>29</v>
      </c>
      <c r="B275" t="n">
        <v>95</v>
      </c>
      <c r="C275" t="inlineStr">
        <is>
          <t xml:space="preserve">CONCLUIDO	</t>
        </is>
      </c>
      <c r="D275" t="n">
        <v>4.9534</v>
      </c>
      <c r="E275" t="n">
        <v>20.19</v>
      </c>
      <c r="F275" t="n">
        <v>17.5</v>
      </c>
      <c r="G275" t="n">
        <v>174.96</v>
      </c>
      <c r="H275" t="n">
        <v>2.3</v>
      </c>
      <c r="I275" t="n">
        <v>6</v>
      </c>
      <c r="J275" t="n">
        <v>232.18</v>
      </c>
      <c r="K275" t="n">
        <v>53.44</v>
      </c>
      <c r="L275" t="n">
        <v>30</v>
      </c>
      <c r="M275" t="n">
        <v>1</v>
      </c>
      <c r="N275" t="n">
        <v>53.75</v>
      </c>
      <c r="O275" t="n">
        <v>28870.05</v>
      </c>
      <c r="P275" t="n">
        <v>197.29</v>
      </c>
      <c r="Q275" t="n">
        <v>446.27</v>
      </c>
      <c r="R275" t="n">
        <v>35.05</v>
      </c>
      <c r="S275" t="n">
        <v>28.73</v>
      </c>
      <c r="T275" t="n">
        <v>2499.9</v>
      </c>
      <c r="U275" t="n">
        <v>0.82</v>
      </c>
      <c r="V275" t="n">
        <v>0.93</v>
      </c>
      <c r="W275" t="n">
        <v>0.09</v>
      </c>
      <c r="X275" t="n">
        <v>0.14</v>
      </c>
      <c r="Y275" t="n">
        <v>0.5</v>
      </c>
      <c r="Z275" t="n">
        <v>10</v>
      </c>
    </row>
    <row r="276">
      <c r="A276" t="n">
        <v>30</v>
      </c>
      <c r="B276" t="n">
        <v>95</v>
      </c>
      <c r="C276" t="inlineStr">
        <is>
          <t xml:space="preserve">CONCLUIDO	</t>
        </is>
      </c>
      <c r="D276" t="n">
        <v>4.953</v>
      </c>
      <c r="E276" t="n">
        <v>20.19</v>
      </c>
      <c r="F276" t="n">
        <v>17.5</v>
      </c>
      <c r="G276" t="n">
        <v>174.98</v>
      </c>
      <c r="H276" t="n">
        <v>2.36</v>
      </c>
      <c r="I276" t="n">
        <v>6</v>
      </c>
      <c r="J276" t="n">
        <v>233.89</v>
      </c>
      <c r="K276" t="n">
        <v>53.44</v>
      </c>
      <c r="L276" t="n">
        <v>31</v>
      </c>
      <c r="M276" t="n">
        <v>0</v>
      </c>
      <c r="N276" t="n">
        <v>54.46</v>
      </c>
      <c r="O276" t="n">
        <v>29081.05</v>
      </c>
      <c r="P276" t="n">
        <v>198.26</v>
      </c>
      <c r="Q276" t="n">
        <v>446.28</v>
      </c>
      <c r="R276" t="n">
        <v>35.06</v>
      </c>
      <c r="S276" t="n">
        <v>28.73</v>
      </c>
      <c r="T276" t="n">
        <v>2503.04</v>
      </c>
      <c r="U276" t="n">
        <v>0.82</v>
      </c>
      <c r="V276" t="n">
        <v>0.93</v>
      </c>
      <c r="W276" t="n">
        <v>0.09</v>
      </c>
      <c r="X276" t="n">
        <v>0.14</v>
      </c>
      <c r="Y276" t="n">
        <v>0.5</v>
      </c>
      <c r="Z276" t="n">
        <v>10</v>
      </c>
    </row>
    <row r="277">
      <c r="A277" t="n">
        <v>0</v>
      </c>
      <c r="B277" t="n">
        <v>55</v>
      </c>
      <c r="C277" t="inlineStr">
        <is>
          <t xml:space="preserve">CONCLUIDO	</t>
        </is>
      </c>
      <c r="D277" t="n">
        <v>3.601</v>
      </c>
      <c r="E277" t="n">
        <v>27.77</v>
      </c>
      <c r="F277" t="n">
        <v>21.93</v>
      </c>
      <c r="G277" t="n">
        <v>8.380000000000001</v>
      </c>
      <c r="H277" t="n">
        <v>0.15</v>
      </c>
      <c r="I277" t="n">
        <v>157</v>
      </c>
      <c r="J277" t="n">
        <v>116.05</v>
      </c>
      <c r="K277" t="n">
        <v>43.4</v>
      </c>
      <c r="L277" t="n">
        <v>1</v>
      </c>
      <c r="M277" t="n">
        <v>155</v>
      </c>
      <c r="N277" t="n">
        <v>16.65</v>
      </c>
      <c r="O277" t="n">
        <v>14546.17</v>
      </c>
      <c r="P277" t="n">
        <v>216.33</v>
      </c>
      <c r="Q277" t="n">
        <v>446.31</v>
      </c>
      <c r="R277" t="n">
        <v>180.22</v>
      </c>
      <c r="S277" t="n">
        <v>28.73</v>
      </c>
      <c r="T277" t="n">
        <v>74331.78999999999</v>
      </c>
      <c r="U277" t="n">
        <v>0.16</v>
      </c>
      <c r="V277" t="n">
        <v>0.74</v>
      </c>
      <c r="W277" t="n">
        <v>0.33</v>
      </c>
      <c r="X277" t="n">
        <v>4.58</v>
      </c>
      <c r="Y277" t="n">
        <v>0.5</v>
      </c>
      <c r="Z277" t="n">
        <v>10</v>
      </c>
    </row>
    <row r="278">
      <c r="A278" t="n">
        <v>1</v>
      </c>
      <c r="B278" t="n">
        <v>55</v>
      </c>
      <c r="C278" t="inlineStr">
        <is>
          <t xml:space="preserve">CONCLUIDO	</t>
        </is>
      </c>
      <c r="D278" t="n">
        <v>4.3373</v>
      </c>
      <c r="E278" t="n">
        <v>23.06</v>
      </c>
      <c r="F278" t="n">
        <v>19.32</v>
      </c>
      <c r="G278" t="n">
        <v>16.8</v>
      </c>
      <c r="H278" t="n">
        <v>0.3</v>
      </c>
      <c r="I278" t="n">
        <v>69</v>
      </c>
      <c r="J278" t="n">
        <v>117.34</v>
      </c>
      <c r="K278" t="n">
        <v>43.4</v>
      </c>
      <c r="L278" t="n">
        <v>2</v>
      </c>
      <c r="M278" t="n">
        <v>67</v>
      </c>
      <c r="N278" t="n">
        <v>16.94</v>
      </c>
      <c r="O278" t="n">
        <v>14705.49</v>
      </c>
      <c r="P278" t="n">
        <v>187.58</v>
      </c>
      <c r="Q278" t="n">
        <v>446.33</v>
      </c>
      <c r="R278" t="n">
        <v>94.73999999999999</v>
      </c>
      <c r="S278" t="n">
        <v>28.73</v>
      </c>
      <c r="T278" t="n">
        <v>32030.99</v>
      </c>
      <c r="U278" t="n">
        <v>0.3</v>
      </c>
      <c r="V278" t="n">
        <v>0.84</v>
      </c>
      <c r="W278" t="n">
        <v>0.19</v>
      </c>
      <c r="X278" t="n">
        <v>1.96</v>
      </c>
      <c r="Y278" t="n">
        <v>0.5</v>
      </c>
      <c r="Z278" t="n">
        <v>10</v>
      </c>
    </row>
    <row r="279">
      <c r="A279" t="n">
        <v>2</v>
      </c>
      <c r="B279" t="n">
        <v>55</v>
      </c>
      <c r="C279" t="inlineStr">
        <is>
          <t xml:space="preserve">CONCLUIDO	</t>
        </is>
      </c>
      <c r="D279" t="n">
        <v>4.6036</v>
      </c>
      <c r="E279" t="n">
        <v>21.72</v>
      </c>
      <c r="F279" t="n">
        <v>18.59</v>
      </c>
      <c r="G279" t="n">
        <v>25.35</v>
      </c>
      <c r="H279" t="n">
        <v>0.45</v>
      </c>
      <c r="I279" t="n">
        <v>44</v>
      </c>
      <c r="J279" t="n">
        <v>118.63</v>
      </c>
      <c r="K279" t="n">
        <v>43.4</v>
      </c>
      <c r="L279" t="n">
        <v>3</v>
      </c>
      <c r="M279" t="n">
        <v>42</v>
      </c>
      <c r="N279" t="n">
        <v>17.23</v>
      </c>
      <c r="O279" t="n">
        <v>14865.24</v>
      </c>
      <c r="P279" t="n">
        <v>177.59</v>
      </c>
      <c r="Q279" t="n">
        <v>446.27</v>
      </c>
      <c r="R279" t="n">
        <v>70.67</v>
      </c>
      <c r="S279" t="n">
        <v>28.73</v>
      </c>
      <c r="T279" t="n">
        <v>20119.27</v>
      </c>
      <c r="U279" t="n">
        <v>0.41</v>
      </c>
      <c r="V279" t="n">
        <v>0.87</v>
      </c>
      <c r="W279" t="n">
        <v>0.15</v>
      </c>
      <c r="X279" t="n">
        <v>1.23</v>
      </c>
      <c r="Y279" t="n">
        <v>0.5</v>
      </c>
      <c r="Z279" t="n">
        <v>10</v>
      </c>
    </row>
    <row r="280">
      <c r="A280" t="n">
        <v>3</v>
      </c>
      <c r="B280" t="n">
        <v>55</v>
      </c>
      <c r="C280" t="inlineStr">
        <is>
          <t xml:space="preserve">CONCLUIDO	</t>
        </is>
      </c>
      <c r="D280" t="n">
        <v>4.7428</v>
      </c>
      <c r="E280" t="n">
        <v>21.08</v>
      </c>
      <c r="F280" t="n">
        <v>18.24</v>
      </c>
      <c r="G280" t="n">
        <v>34.19</v>
      </c>
      <c r="H280" t="n">
        <v>0.59</v>
      </c>
      <c r="I280" t="n">
        <v>32</v>
      </c>
      <c r="J280" t="n">
        <v>119.93</v>
      </c>
      <c r="K280" t="n">
        <v>43.4</v>
      </c>
      <c r="L280" t="n">
        <v>4</v>
      </c>
      <c r="M280" t="n">
        <v>30</v>
      </c>
      <c r="N280" t="n">
        <v>17.53</v>
      </c>
      <c r="O280" t="n">
        <v>15025.44</v>
      </c>
      <c r="P280" t="n">
        <v>171.41</v>
      </c>
      <c r="Q280" t="n">
        <v>446.28</v>
      </c>
      <c r="R280" t="n">
        <v>59.3</v>
      </c>
      <c r="S280" t="n">
        <v>28.73</v>
      </c>
      <c r="T280" t="n">
        <v>14496.17</v>
      </c>
      <c r="U280" t="n">
        <v>0.48</v>
      </c>
      <c r="V280" t="n">
        <v>0.89</v>
      </c>
      <c r="W280" t="n">
        <v>0.13</v>
      </c>
      <c r="X280" t="n">
        <v>0.88</v>
      </c>
      <c r="Y280" t="n">
        <v>0.5</v>
      </c>
      <c r="Z280" t="n">
        <v>10</v>
      </c>
    </row>
    <row r="281">
      <c r="A281" t="n">
        <v>4</v>
      </c>
      <c r="B281" t="n">
        <v>55</v>
      </c>
      <c r="C281" t="inlineStr">
        <is>
          <t xml:space="preserve">CONCLUIDO	</t>
        </is>
      </c>
      <c r="D281" t="n">
        <v>4.8223</v>
      </c>
      <c r="E281" t="n">
        <v>20.74</v>
      </c>
      <c r="F281" t="n">
        <v>18.06</v>
      </c>
      <c r="G281" t="n">
        <v>43.33</v>
      </c>
      <c r="H281" t="n">
        <v>0.73</v>
      </c>
      <c r="I281" t="n">
        <v>25</v>
      </c>
      <c r="J281" t="n">
        <v>121.23</v>
      </c>
      <c r="K281" t="n">
        <v>43.4</v>
      </c>
      <c r="L281" t="n">
        <v>5</v>
      </c>
      <c r="M281" t="n">
        <v>23</v>
      </c>
      <c r="N281" t="n">
        <v>17.83</v>
      </c>
      <c r="O281" t="n">
        <v>15186.08</v>
      </c>
      <c r="P281" t="n">
        <v>166.72</v>
      </c>
      <c r="Q281" t="n">
        <v>446.28</v>
      </c>
      <c r="R281" t="n">
        <v>53.4</v>
      </c>
      <c r="S281" t="n">
        <v>28.73</v>
      </c>
      <c r="T281" t="n">
        <v>11581.01</v>
      </c>
      <c r="U281" t="n">
        <v>0.54</v>
      </c>
      <c r="V281" t="n">
        <v>0.9</v>
      </c>
      <c r="W281" t="n">
        <v>0.12</v>
      </c>
      <c r="X281" t="n">
        <v>0.7</v>
      </c>
      <c r="Y281" t="n">
        <v>0.5</v>
      </c>
      <c r="Z281" t="n">
        <v>10</v>
      </c>
    </row>
    <row r="282">
      <c r="A282" t="n">
        <v>5</v>
      </c>
      <c r="B282" t="n">
        <v>55</v>
      </c>
      <c r="C282" t="inlineStr">
        <is>
          <t xml:space="preserve">CONCLUIDO	</t>
        </is>
      </c>
      <c r="D282" t="n">
        <v>4.8727</v>
      </c>
      <c r="E282" t="n">
        <v>20.52</v>
      </c>
      <c r="F282" t="n">
        <v>17.94</v>
      </c>
      <c r="G282" t="n">
        <v>51.25</v>
      </c>
      <c r="H282" t="n">
        <v>0.86</v>
      </c>
      <c r="I282" t="n">
        <v>21</v>
      </c>
      <c r="J282" t="n">
        <v>122.54</v>
      </c>
      <c r="K282" t="n">
        <v>43.4</v>
      </c>
      <c r="L282" t="n">
        <v>6</v>
      </c>
      <c r="M282" t="n">
        <v>19</v>
      </c>
      <c r="N282" t="n">
        <v>18.14</v>
      </c>
      <c r="O282" t="n">
        <v>15347.16</v>
      </c>
      <c r="P282" t="n">
        <v>162.69</v>
      </c>
      <c r="Q282" t="n">
        <v>446.27</v>
      </c>
      <c r="R282" t="n">
        <v>49.51</v>
      </c>
      <c r="S282" t="n">
        <v>28.73</v>
      </c>
      <c r="T282" t="n">
        <v>9656.42</v>
      </c>
      <c r="U282" t="n">
        <v>0.58</v>
      </c>
      <c r="V282" t="n">
        <v>0.91</v>
      </c>
      <c r="W282" t="n">
        <v>0.11</v>
      </c>
      <c r="X282" t="n">
        <v>0.58</v>
      </c>
      <c r="Y282" t="n">
        <v>0.5</v>
      </c>
      <c r="Z282" t="n">
        <v>10</v>
      </c>
    </row>
    <row r="283">
      <c r="A283" t="n">
        <v>6</v>
      </c>
      <c r="B283" t="n">
        <v>55</v>
      </c>
      <c r="C283" t="inlineStr">
        <is>
          <t xml:space="preserve">CONCLUIDO	</t>
        </is>
      </c>
      <c r="D283" t="n">
        <v>4.9104</v>
      </c>
      <c r="E283" t="n">
        <v>20.36</v>
      </c>
      <c r="F283" t="n">
        <v>17.85</v>
      </c>
      <c r="G283" t="n">
        <v>59.5</v>
      </c>
      <c r="H283" t="n">
        <v>1</v>
      </c>
      <c r="I283" t="n">
        <v>18</v>
      </c>
      <c r="J283" t="n">
        <v>123.85</v>
      </c>
      <c r="K283" t="n">
        <v>43.4</v>
      </c>
      <c r="L283" t="n">
        <v>7</v>
      </c>
      <c r="M283" t="n">
        <v>16</v>
      </c>
      <c r="N283" t="n">
        <v>18.45</v>
      </c>
      <c r="O283" t="n">
        <v>15508.69</v>
      </c>
      <c r="P283" t="n">
        <v>159</v>
      </c>
      <c r="Q283" t="n">
        <v>446.29</v>
      </c>
      <c r="R283" t="n">
        <v>46.75</v>
      </c>
      <c r="S283" t="n">
        <v>28.73</v>
      </c>
      <c r="T283" t="n">
        <v>8288.99</v>
      </c>
      <c r="U283" t="n">
        <v>0.61</v>
      </c>
      <c r="V283" t="n">
        <v>0.91</v>
      </c>
      <c r="W283" t="n">
        <v>0.11</v>
      </c>
      <c r="X283" t="n">
        <v>0.49</v>
      </c>
      <c r="Y283" t="n">
        <v>0.5</v>
      </c>
      <c r="Z283" t="n">
        <v>10</v>
      </c>
    </row>
    <row r="284">
      <c r="A284" t="n">
        <v>7</v>
      </c>
      <c r="B284" t="n">
        <v>55</v>
      </c>
      <c r="C284" t="inlineStr">
        <is>
          <t xml:space="preserve">CONCLUIDO	</t>
        </is>
      </c>
      <c r="D284" t="n">
        <v>4.9506</v>
      </c>
      <c r="E284" t="n">
        <v>20.2</v>
      </c>
      <c r="F284" t="n">
        <v>17.76</v>
      </c>
      <c r="G284" t="n">
        <v>71.03</v>
      </c>
      <c r="H284" t="n">
        <v>1.13</v>
      </c>
      <c r="I284" t="n">
        <v>15</v>
      </c>
      <c r="J284" t="n">
        <v>125.16</v>
      </c>
      <c r="K284" t="n">
        <v>43.4</v>
      </c>
      <c r="L284" t="n">
        <v>8</v>
      </c>
      <c r="M284" t="n">
        <v>13</v>
      </c>
      <c r="N284" t="n">
        <v>18.76</v>
      </c>
      <c r="O284" t="n">
        <v>15670.68</v>
      </c>
      <c r="P284" t="n">
        <v>154.96</v>
      </c>
      <c r="Q284" t="n">
        <v>446.27</v>
      </c>
      <c r="R284" t="n">
        <v>43.56</v>
      </c>
      <c r="S284" t="n">
        <v>28.73</v>
      </c>
      <c r="T284" t="n">
        <v>6707.79</v>
      </c>
      <c r="U284" t="n">
        <v>0.66</v>
      </c>
      <c r="V284" t="n">
        <v>0.92</v>
      </c>
      <c r="W284" t="n">
        <v>0.11</v>
      </c>
      <c r="X284" t="n">
        <v>0.4</v>
      </c>
      <c r="Y284" t="n">
        <v>0.5</v>
      </c>
      <c r="Z284" t="n">
        <v>10</v>
      </c>
    </row>
    <row r="285">
      <c r="A285" t="n">
        <v>8</v>
      </c>
      <c r="B285" t="n">
        <v>55</v>
      </c>
      <c r="C285" t="inlineStr">
        <is>
          <t xml:space="preserve">CONCLUIDO	</t>
        </is>
      </c>
      <c r="D285" t="n">
        <v>4.9749</v>
      </c>
      <c r="E285" t="n">
        <v>20.1</v>
      </c>
      <c r="F285" t="n">
        <v>17.71</v>
      </c>
      <c r="G285" t="n">
        <v>81.72</v>
      </c>
      <c r="H285" t="n">
        <v>1.26</v>
      </c>
      <c r="I285" t="n">
        <v>13</v>
      </c>
      <c r="J285" t="n">
        <v>126.48</v>
      </c>
      <c r="K285" t="n">
        <v>43.4</v>
      </c>
      <c r="L285" t="n">
        <v>9</v>
      </c>
      <c r="M285" t="n">
        <v>11</v>
      </c>
      <c r="N285" t="n">
        <v>19.08</v>
      </c>
      <c r="O285" t="n">
        <v>15833.12</v>
      </c>
      <c r="P285" t="n">
        <v>150.8</v>
      </c>
      <c r="Q285" t="n">
        <v>446.27</v>
      </c>
      <c r="R285" t="n">
        <v>41.92</v>
      </c>
      <c r="S285" t="n">
        <v>28.73</v>
      </c>
      <c r="T285" t="n">
        <v>5899.42</v>
      </c>
      <c r="U285" t="n">
        <v>0.6899999999999999</v>
      </c>
      <c r="V285" t="n">
        <v>0.92</v>
      </c>
      <c r="W285" t="n">
        <v>0.1</v>
      </c>
      <c r="X285" t="n">
        <v>0.35</v>
      </c>
      <c r="Y285" t="n">
        <v>0.5</v>
      </c>
      <c r="Z285" t="n">
        <v>10</v>
      </c>
    </row>
    <row r="286">
      <c r="A286" t="n">
        <v>9</v>
      </c>
      <c r="B286" t="n">
        <v>55</v>
      </c>
      <c r="C286" t="inlineStr">
        <is>
          <t xml:space="preserve">CONCLUIDO	</t>
        </is>
      </c>
      <c r="D286" t="n">
        <v>4.9882</v>
      </c>
      <c r="E286" t="n">
        <v>20.05</v>
      </c>
      <c r="F286" t="n">
        <v>17.68</v>
      </c>
      <c r="G286" t="n">
        <v>88.38</v>
      </c>
      <c r="H286" t="n">
        <v>1.38</v>
      </c>
      <c r="I286" t="n">
        <v>12</v>
      </c>
      <c r="J286" t="n">
        <v>127.8</v>
      </c>
      <c r="K286" t="n">
        <v>43.4</v>
      </c>
      <c r="L286" t="n">
        <v>10</v>
      </c>
      <c r="M286" t="n">
        <v>10</v>
      </c>
      <c r="N286" t="n">
        <v>19.4</v>
      </c>
      <c r="O286" t="n">
        <v>15996.02</v>
      </c>
      <c r="P286" t="n">
        <v>147.78</v>
      </c>
      <c r="Q286" t="n">
        <v>446.27</v>
      </c>
      <c r="R286" t="n">
        <v>41.02</v>
      </c>
      <c r="S286" t="n">
        <v>28.73</v>
      </c>
      <c r="T286" t="n">
        <v>5454.84</v>
      </c>
      <c r="U286" t="n">
        <v>0.7</v>
      </c>
      <c r="V286" t="n">
        <v>0.92</v>
      </c>
      <c r="W286" t="n">
        <v>0.1</v>
      </c>
      <c r="X286" t="n">
        <v>0.32</v>
      </c>
      <c r="Y286" t="n">
        <v>0.5</v>
      </c>
      <c r="Z286" t="n">
        <v>10</v>
      </c>
    </row>
    <row r="287">
      <c r="A287" t="n">
        <v>10</v>
      </c>
      <c r="B287" t="n">
        <v>55</v>
      </c>
      <c r="C287" t="inlineStr">
        <is>
          <t xml:space="preserve">CONCLUIDO	</t>
        </is>
      </c>
      <c r="D287" t="n">
        <v>5.0013</v>
      </c>
      <c r="E287" t="n">
        <v>20</v>
      </c>
      <c r="F287" t="n">
        <v>17.65</v>
      </c>
      <c r="G287" t="n">
        <v>96.26000000000001</v>
      </c>
      <c r="H287" t="n">
        <v>1.5</v>
      </c>
      <c r="I287" t="n">
        <v>11</v>
      </c>
      <c r="J287" t="n">
        <v>129.13</v>
      </c>
      <c r="K287" t="n">
        <v>43.4</v>
      </c>
      <c r="L287" t="n">
        <v>11</v>
      </c>
      <c r="M287" t="n">
        <v>8</v>
      </c>
      <c r="N287" t="n">
        <v>19.73</v>
      </c>
      <c r="O287" t="n">
        <v>16159.39</v>
      </c>
      <c r="P287" t="n">
        <v>142.75</v>
      </c>
      <c r="Q287" t="n">
        <v>446.27</v>
      </c>
      <c r="R287" t="n">
        <v>40.04</v>
      </c>
      <c r="S287" t="n">
        <v>28.73</v>
      </c>
      <c r="T287" t="n">
        <v>4968.32</v>
      </c>
      <c r="U287" t="n">
        <v>0.72</v>
      </c>
      <c r="V287" t="n">
        <v>0.92</v>
      </c>
      <c r="W287" t="n">
        <v>0.1</v>
      </c>
      <c r="X287" t="n">
        <v>0.29</v>
      </c>
      <c r="Y287" t="n">
        <v>0.5</v>
      </c>
      <c r="Z287" t="n">
        <v>10</v>
      </c>
    </row>
    <row r="288">
      <c r="A288" t="n">
        <v>11</v>
      </c>
      <c r="B288" t="n">
        <v>55</v>
      </c>
      <c r="C288" t="inlineStr">
        <is>
          <t xml:space="preserve">CONCLUIDO	</t>
        </is>
      </c>
      <c r="D288" t="n">
        <v>5.0307</v>
      </c>
      <c r="E288" t="n">
        <v>19.88</v>
      </c>
      <c r="F288" t="n">
        <v>17.55</v>
      </c>
      <c r="G288" t="n">
        <v>105.33</v>
      </c>
      <c r="H288" t="n">
        <v>1.63</v>
      </c>
      <c r="I288" t="n">
        <v>10</v>
      </c>
      <c r="J288" t="n">
        <v>130.45</v>
      </c>
      <c r="K288" t="n">
        <v>43.4</v>
      </c>
      <c r="L288" t="n">
        <v>12</v>
      </c>
      <c r="M288" t="n">
        <v>5</v>
      </c>
      <c r="N288" t="n">
        <v>20.05</v>
      </c>
      <c r="O288" t="n">
        <v>16323.22</v>
      </c>
      <c r="P288" t="n">
        <v>139.69</v>
      </c>
      <c r="Q288" t="n">
        <v>446.29</v>
      </c>
      <c r="R288" t="n">
        <v>36.78</v>
      </c>
      <c r="S288" t="n">
        <v>28.73</v>
      </c>
      <c r="T288" t="n">
        <v>3345.71</v>
      </c>
      <c r="U288" t="n">
        <v>0.78</v>
      </c>
      <c r="V288" t="n">
        <v>0.93</v>
      </c>
      <c r="W288" t="n">
        <v>0.1</v>
      </c>
      <c r="X288" t="n">
        <v>0.2</v>
      </c>
      <c r="Y288" t="n">
        <v>0.5</v>
      </c>
      <c r="Z288" t="n">
        <v>10</v>
      </c>
    </row>
    <row r="289">
      <c r="A289" t="n">
        <v>12</v>
      </c>
      <c r="B289" t="n">
        <v>55</v>
      </c>
      <c r="C289" t="inlineStr">
        <is>
          <t xml:space="preserve">CONCLUIDO	</t>
        </is>
      </c>
      <c r="D289" t="n">
        <v>5.0155</v>
      </c>
      <c r="E289" t="n">
        <v>19.94</v>
      </c>
      <c r="F289" t="n">
        <v>17.62</v>
      </c>
      <c r="G289" t="n">
        <v>105.69</v>
      </c>
      <c r="H289" t="n">
        <v>1.74</v>
      </c>
      <c r="I289" t="n">
        <v>10</v>
      </c>
      <c r="J289" t="n">
        <v>131.79</v>
      </c>
      <c r="K289" t="n">
        <v>43.4</v>
      </c>
      <c r="L289" t="n">
        <v>13</v>
      </c>
      <c r="M289" t="n">
        <v>1</v>
      </c>
      <c r="N289" t="n">
        <v>20.39</v>
      </c>
      <c r="O289" t="n">
        <v>16487.53</v>
      </c>
      <c r="P289" t="n">
        <v>140.38</v>
      </c>
      <c r="Q289" t="n">
        <v>446.31</v>
      </c>
      <c r="R289" t="n">
        <v>38.7</v>
      </c>
      <c r="S289" t="n">
        <v>28.73</v>
      </c>
      <c r="T289" t="n">
        <v>4303.07</v>
      </c>
      <c r="U289" t="n">
        <v>0.74</v>
      </c>
      <c r="V289" t="n">
        <v>0.92</v>
      </c>
      <c r="W289" t="n">
        <v>0.11</v>
      </c>
      <c r="X289" t="n">
        <v>0.26</v>
      </c>
      <c r="Y289" t="n">
        <v>0.5</v>
      </c>
      <c r="Z289" t="n">
        <v>10</v>
      </c>
    </row>
    <row r="290">
      <c r="A290" t="n">
        <v>13</v>
      </c>
      <c r="B290" t="n">
        <v>55</v>
      </c>
      <c r="C290" t="inlineStr">
        <is>
          <t xml:space="preserve">CONCLUIDO	</t>
        </is>
      </c>
      <c r="D290" t="n">
        <v>5.0159</v>
      </c>
      <c r="E290" t="n">
        <v>19.94</v>
      </c>
      <c r="F290" t="n">
        <v>17.61</v>
      </c>
      <c r="G290" t="n">
        <v>105.68</v>
      </c>
      <c r="H290" t="n">
        <v>1.86</v>
      </c>
      <c r="I290" t="n">
        <v>10</v>
      </c>
      <c r="J290" t="n">
        <v>133.12</v>
      </c>
      <c r="K290" t="n">
        <v>43.4</v>
      </c>
      <c r="L290" t="n">
        <v>14</v>
      </c>
      <c r="M290" t="n">
        <v>0</v>
      </c>
      <c r="N290" t="n">
        <v>20.72</v>
      </c>
      <c r="O290" t="n">
        <v>16652.31</v>
      </c>
      <c r="P290" t="n">
        <v>141.42</v>
      </c>
      <c r="Q290" t="n">
        <v>446.31</v>
      </c>
      <c r="R290" t="n">
        <v>38.6</v>
      </c>
      <c r="S290" t="n">
        <v>28.73</v>
      </c>
      <c r="T290" t="n">
        <v>4253.3</v>
      </c>
      <c r="U290" t="n">
        <v>0.74</v>
      </c>
      <c r="V290" t="n">
        <v>0.92</v>
      </c>
      <c r="W290" t="n">
        <v>0.11</v>
      </c>
      <c r="X290" t="n">
        <v>0.26</v>
      </c>
      <c r="Y290" t="n">
        <v>0.5</v>
      </c>
      <c r="Z2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INDEX(resultados!$A$2:$ZZ$290, 1, MATCH($B$1, resultados!$A$1:$ZZ$1, 0))</f>
        <v/>
      </c>
      <c r="B7">
        <f>INDEX(resultados!$A$2:$ZZ$290, 1, MATCH($B$2, resultados!$A$1:$ZZ$1, 0))</f>
        <v/>
      </c>
      <c r="C7">
        <f>INDEX(resultados!$A$2:$ZZ$290, 1, MATCH($B$3, resultados!$A$1:$ZZ$1, 0))</f>
        <v/>
      </c>
    </row>
    <row r="8">
      <c r="A8">
        <f>INDEX(resultados!$A$2:$ZZ$290, 2, MATCH($B$1, resultados!$A$1:$ZZ$1, 0))</f>
        <v/>
      </c>
      <c r="B8">
        <f>INDEX(resultados!$A$2:$ZZ$290, 2, MATCH($B$2, resultados!$A$1:$ZZ$1, 0))</f>
        <v/>
      </c>
      <c r="C8">
        <f>INDEX(resultados!$A$2:$ZZ$290, 2, MATCH($B$3, resultados!$A$1:$ZZ$1, 0))</f>
        <v/>
      </c>
    </row>
    <row r="9">
      <c r="A9">
        <f>INDEX(resultados!$A$2:$ZZ$290, 3, MATCH($B$1, resultados!$A$1:$ZZ$1, 0))</f>
        <v/>
      </c>
      <c r="B9">
        <f>INDEX(resultados!$A$2:$ZZ$290, 3, MATCH($B$2, resultados!$A$1:$ZZ$1, 0))</f>
        <v/>
      </c>
      <c r="C9">
        <f>INDEX(resultados!$A$2:$ZZ$290, 3, MATCH($B$3, resultados!$A$1:$ZZ$1, 0))</f>
        <v/>
      </c>
    </row>
    <row r="10">
      <c r="A10">
        <f>INDEX(resultados!$A$2:$ZZ$290, 4, MATCH($B$1, resultados!$A$1:$ZZ$1, 0))</f>
        <v/>
      </c>
      <c r="B10">
        <f>INDEX(resultados!$A$2:$ZZ$290, 4, MATCH($B$2, resultados!$A$1:$ZZ$1, 0))</f>
        <v/>
      </c>
      <c r="C10">
        <f>INDEX(resultados!$A$2:$ZZ$290, 4, MATCH($B$3, resultados!$A$1:$ZZ$1, 0))</f>
        <v/>
      </c>
    </row>
    <row r="11">
      <c r="A11">
        <f>INDEX(resultados!$A$2:$ZZ$290, 5, MATCH($B$1, resultados!$A$1:$ZZ$1, 0))</f>
        <v/>
      </c>
      <c r="B11">
        <f>INDEX(resultados!$A$2:$ZZ$290, 5, MATCH($B$2, resultados!$A$1:$ZZ$1, 0))</f>
        <v/>
      </c>
      <c r="C11">
        <f>INDEX(resultados!$A$2:$ZZ$290, 5, MATCH($B$3, resultados!$A$1:$ZZ$1, 0))</f>
        <v/>
      </c>
    </row>
    <row r="12">
      <c r="A12">
        <f>INDEX(resultados!$A$2:$ZZ$290, 6, MATCH($B$1, resultados!$A$1:$ZZ$1, 0))</f>
        <v/>
      </c>
      <c r="B12">
        <f>INDEX(resultados!$A$2:$ZZ$290, 6, MATCH($B$2, resultados!$A$1:$ZZ$1, 0))</f>
        <v/>
      </c>
      <c r="C12">
        <f>INDEX(resultados!$A$2:$ZZ$290, 6, MATCH($B$3, resultados!$A$1:$ZZ$1, 0))</f>
        <v/>
      </c>
    </row>
    <row r="13">
      <c r="A13">
        <f>INDEX(resultados!$A$2:$ZZ$290, 7, MATCH($B$1, resultados!$A$1:$ZZ$1, 0))</f>
        <v/>
      </c>
      <c r="B13">
        <f>INDEX(resultados!$A$2:$ZZ$290, 7, MATCH($B$2, resultados!$A$1:$ZZ$1, 0))</f>
        <v/>
      </c>
      <c r="C13">
        <f>INDEX(resultados!$A$2:$ZZ$290, 7, MATCH($B$3, resultados!$A$1:$ZZ$1, 0))</f>
        <v/>
      </c>
    </row>
    <row r="14">
      <c r="A14">
        <f>INDEX(resultados!$A$2:$ZZ$290, 8, MATCH($B$1, resultados!$A$1:$ZZ$1, 0))</f>
        <v/>
      </c>
      <c r="B14">
        <f>INDEX(resultados!$A$2:$ZZ$290, 8, MATCH($B$2, resultados!$A$1:$ZZ$1, 0))</f>
        <v/>
      </c>
      <c r="C14">
        <f>INDEX(resultados!$A$2:$ZZ$290, 8, MATCH($B$3, resultados!$A$1:$ZZ$1, 0))</f>
        <v/>
      </c>
    </row>
    <row r="15">
      <c r="A15">
        <f>INDEX(resultados!$A$2:$ZZ$290, 9, MATCH($B$1, resultados!$A$1:$ZZ$1, 0))</f>
        <v/>
      </c>
      <c r="B15">
        <f>INDEX(resultados!$A$2:$ZZ$290, 9, MATCH($B$2, resultados!$A$1:$ZZ$1, 0))</f>
        <v/>
      </c>
      <c r="C15">
        <f>INDEX(resultados!$A$2:$ZZ$290, 9, MATCH($B$3, resultados!$A$1:$ZZ$1, 0))</f>
        <v/>
      </c>
    </row>
    <row r="16">
      <c r="A16">
        <f>INDEX(resultados!$A$2:$ZZ$290, 10, MATCH($B$1, resultados!$A$1:$ZZ$1, 0))</f>
        <v/>
      </c>
      <c r="B16">
        <f>INDEX(resultados!$A$2:$ZZ$290, 10, MATCH($B$2, resultados!$A$1:$ZZ$1, 0))</f>
        <v/>
      </c>
      <c r="C16">
        <f>INDEX(resultados!$A$2:$ZZ$290, 10, MATCH($B$3, resultados!$A$1:$ZZ$1, 0))</f>
        <v/>
      </c>
    </row>
    <row r="17">
      <c r="A17">
        <f>INDEX(resultados!$A$2:$ZZ$290, 11, MATCH($B$1, resultados!$A$1:$ZZ$1, 0))</f>
        <v/>
      </c>
      <c r="B17">
        <f>INDEX(resultados!$A$2:$ZZ$290, 11, MATCH($B$2, resultados!$A$1:$ZZ$1, 0))</f>
        <v/>
      </c>
      <c r="C17">
        <f>INDEX(resultados!$A$2:$ZZ$290, 11, MATCH($B$3, resultados!$A$1:$ZZ$1, 0))</f>
        <v/>
      </c>
    </row>
    <row r="18">
      <c r="A18">
        <f>INDEX(resultados!$A$2:$ZZ$290, 12, MATCH($B$1, resultados!$A$1:$ZZ$1, 0))</f>
        <v/>
      </c>
      <c r="B18">
        <f>INDEX(resultados!$A$2:$ZZ$290, 12, MATCH($B$2, resultados!$A$1:$ZZ$1, 0))</f>
        <v/>
      </c>
      <c r="C18">
        <f>INDEX(resultados!$A$2:$ZZ$290, 12, MATCH($B$3, resultados!$A$1:$ZZ$1, 0))</f>
        <v/>
      </c>
    </row>
    <row r="19">
      <c r="A19">
        <f>INDEX(resultados!$A$2:$ZZ$290, 13, MATCH($B$1, resultados!$A$1:$ZZ$1, 0))</f>
        <v/>
      </c>
      <c r="B19">
        <f>INDEX(resultados!$A$2:$ZZ$290, 13, MATCH($B$2, resultados!$A$1:$ZZ$1, 0))</f>
        <v/>
      </c>
      <c r="C19">
        <f>INDEX(resultados!$A$2:$ZZ$290, 13, MATCH($B$3, resultados!$A$1:$ZZ$1, 0))</f>
        <v/>
      </c>
    </row>
    <row r="20">
      <c r="A20">
        <f>INDEX(resultados!$A$2:$ZZ$290, 14, MATCH($B$1, resultados!$A$1:$ZZ$1, 0))</f>
        <v/>
      </c>
      <c r="B20">
        <f>INDEX(resultados!$A$2:$ZZ$290, 14, MATCH($B$2, resultados!$A$1:$ZZ$1, 0))</f>
        <v/>
      </c>
      <c r="C20">
        <f>INDEX(resultados!$A$2:$ZZ$290, 14, MATCH($B$3, resultados!$A$1:$ZZ$1, 0))</f>
        <v/>
      </c>
    </row>
    <row r="21">
      <c r="A21">
        <f>INDEX(resultados!$A$2:$ZZ$290, 15, MATCH($B$1, resultados!$A$1:$ZZ$1, 0))</f>
        <v/>
      </c>
      <c r="B21">
        <f>INDEX(resultados!$A$2:$ZZ$290, 15, MATCH($B$2, resultados!$A$1:$ZZ$1, 0))</f>
        <v/>
      </c>
      <c r="C21">
        <f>INDEX(resultados!$A$2:$ZZ$290, 15, MATCH($B$3, resultados!$A$1:$ZZ$1, 0))</f>
        <v/>
      </c>
    </row>
    <row r="22">
      <c r="A22">
        <f>INDEX(resultados!$A$2:$ZZ$290, 16, MATCH($B$1, resultados!$A$1:$ZZ$1, 0))</f>
        <v/>
      </c>
      <c r="B22">
        <f>INDEX(resultados!$A$2:$ZZ$290, 16, MATCH($B$2, resultados!$A$1:$ZZ$1, 0))</f>
        <v/>
      </c>
      <c r="C22">
        <f>INDEX(resultados!$A$2:$ZZ$290, 16, MATCH($B$3, resultados!$A$1:$ZZ$1, 0))</f>
        <v/>
      </c>
    </row>
    <row r="23">
      <c r="A23">
        <f>INDEX(resultados!$A$2:$ZZ$290, 17, MATCH($B$1, resultados!$A$1:$ZZ$1, 0))</f>
        <v/>
      </c>
      <c r="B23">
        <f>INDEX(resultados!$A$2:$ZZ$290, 17, MATCH($B$2, resultados!$A$1:$ZZ$1, 0))</f>
        <v/>
      </c>
      <c r="C23">
        <f>INDEX(resultados!$A$2:$ZZ$290, 17, MATCH($B$3, resultados!$A$1:$ZZ$1, 0))</f>
        <v/>
      </c>
    </row>
    <row r="24">
      <c r="A24">
        <f>INDEX(resultados!$A$2:$ZZ$290, 18, MATCH($B$1, resultados!$A$1:$ZZ$1, 0))</f>
        <v/>
      </c>
      <c r="B24">
        <f>INDEX(resultados!$A$2:$ZZ$290, 18, MATCH($B$2, resultados!$A$1:$ZZ$1, 0))</f>
        <v/>
      </c>
      <c r="C24">
        <f>INDEX(resultados!$A$2:$ZZ$290, 18, MATCH($B$3, resultados!$A$1:$ZZ$1, 0))</f>
        <v/>
      </c>
    </row>
    <row r="25">
      <c r="A25">
        <f>INDEX(resultados!$A$2:$ZZ$290, 19, MATCH($B$1, resultados!$A$1:$ZZ$1, 0))</f>
        <v/>
      </c>
      <c r="B25">
        <f>INDEX(resultados!$A$2:$ZZ$290, 19, MATCH($B$2, resultados!$A$1:$ZZ$1, 0))</f>
        <v/>
      </c>
      <c r="C25">
        <f>INDEX(resultados!$A$2:$ZZ$290, 19, MATCH($B$3, resultados!$A$1:$ZZ$1, 0))</f>
        <v/>
      </c>
    </row>
    <row r="26">
      <c r="A26">
        <f>INDEX(resultados!$A$2:$ZZ$290, 20, MATCH($B$1, resultados!$A$1:$ZZ$1, 0))</f>
        <v/>
      </c>
      <c r="B26">
        <f>INDEX(resultados!$A$2:$ZZ$290, 20, MATCH($B$2, resultados!$A$1:$ZZ$1, 0))</f>
        <v/>
      </c>
      <c r="C26">
        <f>INDEX(resultados!$A$2:$ZZ$290, 20, MATCH($B$3, resultados!$A$1:$ZZ$1, 0))</f>
        <v/>
      </c>
    </row>
    <row r="27">
      <c r="A27">
        <f>INDEX(resultados!$A$2:$ZZ$290, 21, MATCH($B$1, resultados!$A$1:$ZZ$1, 0))</f>
        <v/>
      </c>
      <c r="B27">
        <f>INDEX(resultados!$A$2:$ZZ$290, 21, MATCH($B$2, resultados!$A$1:$ZZ$1, 0))</f>
        <v/>
      </c>
      <c r="C27">
        <f>INDEX(resultados!$A$2:$ZZ$290, 21, MATCH($B$3, resultados!$A$1:$ZZ$1, 0))</f>
        <v/>
      </c>
    </row>
    <row r="28">
      <c r="A28">
        <f>INDEX(resultados!$A$2:$ZZ$290, 22, MATCH($B$1, resultados!$A$1:$ZZ$1, 0))</f>
        <v/>
      </c>
      <c r="B28">
        <f>INDEX(resultados!$A$2:$ZZ$290, 22, MATCH($B$2, resultados!$A$1:$ZZ$1, 0))</f>
        <v/>
      </c>
      <c r="C28">
        <f>INDEX(resultados!$A$2:$ZZ$290, 22, MATCH($B$3, resultados!$A$1:$ZZ$1, 0))</f>
        <v/>
      </c>
    </row>
    <row r="29">
      <c r="A29">
        <f>INDEX(resultados!$A$2:$ZZ$290, 23, MATCH($B$1, resultados!$A$1:$ZZ$1, 0))</f>
        <v/>
      </c>
      <c r="B29">
        <f>INDEX(resultados!$A$2:$ZZ$290, 23, MATCH($B$2, resultados!$A$1:$ZZ$1, 0))</f>
        <v/>
      </c>
      <c r="C29">
        <f>INDEX(resultados!$A$2:$ZZ$290, 23, MATCH($B$3, resultados!$A$1:$ZZ$1, 0))</f>
        <v/>
      </c>
    </row>
    <row r="30">
      <c r="A30">
        <f>INDEX(resultados!$A$2:$ZZ$290, 24, MATCH($B$1, resultados!$A$1:$ZZ$1, 0))</f>
        <v/>
      </c>
      <c r="B30">
        <f>INDEX(resultados!$A$2:$ZZ$290, 24, MATCH($B$2, resultados!$A$1:$ZZ$1, 0))</f>
        <v/>
      </c>
      <c r="C30">
        <f>INDEX(resultados!$A$2:$ZZ$290, 24, MATCH($B$3, resultados!$A$1:$ZZ$1, 0))</f>
        <v/>
      </c>
    </row>
    <row r="31">
      <c r="A31">
        <f>INDEX(resultados!$A$2:$ZZ$290, 25, MATCH($B$1, resultados!$A$1:$ZZ$1, 0))</f>
        <v/>
      </c>
      <c r="B31">
        <f>INDEX(resultados!$A$2:$ZZ$290, 25, MATCH($B$2, resultados!$A$1:$ZZ$1, 0))</f>
        <v/>
      </c>
      <c r="C31">
        <f>INDEX(resultados!$A$2:$ZZ$290, 25, MATCH($B$3, resultados!$A$1:$ZZ$1, 0))</f>
        <v/>
      </c>
    </row>
    <row r="32">
      <c r="A32">
        <f>INDEX(resultados!$A$2:$ZZ$290, 26, MATCH($B$1, resultados!$A$1:$ZZ$1, 0))</f>
        <v/>
      </c>
      <c r="B32">
        <f>INDEX(resultados!$A$2:$ZZ$290, 26, MATCH($B$2, resultados!$A$1:$ZZ$1, 0))</f>
        <v/>
      </c>
      <c r="C32">
        <f>INDEX(resultados!$A$2:$ZZ$290, 26, MATCH($B$3, resultados!$A$1:$ZZ$1, 0))</f>
        <v/>
      </c>
    </row>
    <row r="33">
      <c r="A33">
        <f>INDEX(resultados!$A$2:$ZZ$290, 27, MATCH($B$1, resultados!$A$1:$ZZ$1, 0))</f>
        <v/>
      </c>
      <c r="B33">
        <f>INDEX(resultados!$A$2:$ZZ$290, 27, MATCH($B$2, resultados!$A$1:$ZZ$1, 0))</f>
        <v/>
      </c>
      <c r="C33">
        <f>INDEX(resultados!$A$2:$ZZ$290, 27, MATCH($B$3, resultados!$A$1:$ZZ$1, 0))</f>
        <v/>
      </c>
    </row>
    <row r="34">
      <c r="A34">
        <f>INDEX(resultados!$A$2:$ZZ$290, 28, MATCH($B$1, resultados!$A$1:$ZZ$1, 0))</f>
        <v/>
      </c>
      <c r="B34">
        <f>INDEX(resultados!$A$2:$ZZ$290, 28, MATCH($B$2, resultados!$A$1:$ZZ$1, 0))</f>
        <v/>
      </c>
      <c r="C34">
        <f>INDEX(resultados!$A$2:$ZZ$290, 28, MATCH($B$3, resultados!$A$1:$ZZ$1, 0))</f>
        <v/>
      </c>
    </row>
    <row r="35">
      <c r="A35">
        <f>INDEX(resultados!$A$2:$ZZ$290, 29, MATCH($B$1, resultados!$A$1:$ZZ$1, 0))</f>
        <v/>
      </c>
      <c r="B35">
        <f>INDEX(resultados!$A$2:$ZZ$290, 29, MATCH($B$2, resultados!$A$1:$ZZ$1, 0))</f>
        <v/>
      </c>
      <c r="C35">
        <f>INDEX(resultados!$A$2:$ZZ$290, 29, MATCH($B$3, resultados!$A$1:$ZZ$1, 0))</f>
        <v/>
      </c>
    </row>
    <row r="36">
      <c r="A36">
        <f>INDEX(resultados!$A$2:$ZZ$290, 30, MATCH($B$1, resultados!$A$1:$ZZ$1, 0))</f>
        <v/>
      </c>
      <c r="B36">
        <f>INDEX(resultados!$A$2:$ZZ$290, 30, MATCH($B$2, resultados!$A$1:$ZZ$1, 0))</f>
        <v/>
      </c>
      <c r="C36">
        <f>INDEX(resultados!$A$2:$ZZ$290, 30, MATCH($B$3, resultados!$A$1:$ZZ$1, 0))</f>
        <v/>
      </c>
    </row>
    <row r="37">
      <c r="A37">
        <f>INDEX(resultados!$A$2:$ZZ$290, 31, MATCH($B$1, resultados!$A$1:$ZZ$1, 0))</f>
        <v/>
      </c>
      <c r="B37">
        <f>INDEX(resultados!$A$2:$ZZ$290, 31, MATCH($B$2, resultados!$A$1:$ZZ$1, 0))</f>
        <v/>
      </c>
      <c r="C37">
        <f>INDEX(resultados!$A$2:$ZZ$290, 31, MATCH($B$3, resultados!$A$1:$ZZ$1, 0))</f>
        <v/>
      </c>
    </row>
    <row r="38">
      <c r="A38">
        <f>INDEX(resultados!$A$2:$ZZ$290, 32, MATCH($B$1, resultados!$A$1:$ZZ$1, 0))</f>
        <v/>
      </c>
      <c r="B38">
        <f>INDEX(resultados!$A$2:$ZZ$290, 32, MATCH($B$2, resultados!$A$1:$ZZ$1, 0))</f>
        <v/>
      </c>
      <c r="C38">
        <f>INDEX(resultados!$A$2:$ZZ$290, 32, MATCH($B$3, resultados!$A$1:$ZZ$1, 0))</f>
        <v/>
      </c>
    </row>
    <row r="39">
      <c r="A39">
        <f>INDEX(resultados!$A$2:$ZZ$290, 33, MATCH($B$1, resultados!$A$1:$ZZ$1, 0))</f>
        <v/>
      </c>
      <c r="B39">
        <f>INDEX(resultados!$A$2:$ZZ$290, 33, MATCH($B$2, resultados!$A$1:$ZZ$1, 0))</f>
        <v/>
      </c>
      <c r="C39">
        <f>INDEX(resultados!$A$2:$ZZ$290, 33, MATCH($B$3, resultados!$A$1:$ZZ$1, 0))</f>
        <v/>
      </c>
    </row>
    <row r="40">
      <c r="A40">
        <f>INDEX(resultados!$A$2:$ZZ$290, 34, MATCH($B$1, resultados!$A$1:$ZZ$1, 0))</f>
        <v/>
      </c>
      <c r="B40">
        <f>INDEX(resultados!$A$2:$ZZ$290, 34, MATCH($B$2, resultados!$A$1:$ZZ$1, 0))</f>
        <v/>
      </c>
      <c r="C40">
        <f>INDEX(resultados!$A$2:$ZZ$290, 34, MATCH($B$3, resultados!$A$1:$ZZ$1, 0))</f>
        <v/>
      </c>
    </row>
    <row r="41">
      <c r="A41">
        <f>INDEX(resultados!$A$2:$ZZ$290, 35, MATCH($B$1, resultados!$A$1:$ZZ$1, 0))</f>
        <v/>
      </c>
      <c r="B41">
        <f>INDEX(resultados!$A$2:$ZZ$290, 35, MATCH($B$2, resultados!$A$1:$ZZ$1, 0))</f>
        <v/>
      </c>
      <c r="C41">
        <f>INDEX(resultados!$A$2:$ZZ$290, 35, MATCH($B$3, resultados!$A$1:$ZZ$1, 0))</f>
        <v/>
      </c>
    </row>
    <row r="42">
      <c r="A42">
        <f>INDEX(resultados!$A$2:$ZZ$290, 36, MATCH($B$1, resultados!$A$1:$ZZ$1, 0))</f>
        <v/>
      </c>
      <c r="B42">
        <f>INDEX(resultados!$A$2:$ZZ$290, 36, MATCH($B$2, resultados!$A$1:$ZZ$1, 0))</f>
        <v/>
      </c>
      <c r="C42">
        <f>INDEX(resultados!$A$2:$ZZ$290, 36, MATCH($B$3, resultados!$A$1:$ZZ$1, 0))</f>
        <v/>
      </c>
    </row>
    <row r="43">
      <c r="A43">
        <f>INDEX(resultados!$A$2:$ZZ$290, 37, MATCH($B$1, resultados!$A$1:$ZZ$1, 0))</f>
        <v/>
      </c>
      <c r="B43">
        <f>INDEX(resultados!$A$2:$ZZ$290, 37, MATCH($B$2, resultados!$A$1:$ZZ$1, 0))</f>
        <v/>
      </c>
      <c r="C43">
        <f>INDEX(resultados!$A$2:$ZZ$290, 37, MATCH($B$3, resultados!$A$1:$ZZ$1, 0))</f>
        <v/>
      </c>
    </row>
    <row r="44">
      <c r="A44">
        <f>INDEX(resultados!$A$2:$ZZ$290, 38, MATCH($B$1, resultados!$A$1:$ZZ$1, 0))</f>
        <v/>
      </c>
      <c r="B44">
        <f>INDEX(resultados!$A$2:$ZZ$290, 38, MATCH($B$2, resultados!$A$1:$ZZ$1, 0))</f>
        <v/>
      </c>
      <c r="C44">
        <f>INDEX(resultados!$A$2:$ZZ$290, 38, MATCH($B$3, resultados!$A$1:$ZZ$1, 0))</f>
        <v/>
      </c>
    </row>
    <row r="45">
      <c r="A45">
        <f>INDEX(resultados!$A$2:$ZZ$290, 39, MATCH($B$1, resultados!$A$1:$ZZ$1, 0))</f>
        <v/>
      </c>
      <c r="B45">
        <f>INDEX(resultados!$A$2:$ZZ$290, 39, MATCH($B$2, resultados!$A$1:$ZZ$1, 0))</f>
        <v/>
      </c>
      <c r="C45">
        <f>INDEX(resultados!$A$2:$ZZ$290, 39, MATCH($B$3, resultados!$A$1:$ZZ$1, 0))</f>
        <v/>
      </c>
    </row>
    <row r="46">
      <c r="A46">
        <f>INDEX(resultados!$A$2:$ZZ$290, 40, MATCH($B$1, resultados!$A$1:$ZZ$1, 0))</f>
        <v/>
      </c>
      <c r="B46">
        <f>INDEX(resultados!$A$2:$ZZ$290, 40, MATCH($B$2, resultados!$A$1:$ZZ$1, 0))</f>
        <v/>
      </c>
      <c r="C46">
        <f>INDEX(resultados!$A$2:$ZZ$290, 40, MATCH($B$3, resultados!$A$1:$ZZ$1, 0))</f>
        <v/>
      </c>
    </row>
    <row r="47">
      <c r="A47">
        <f>INDEX(resultados!$A$2:$ZZ$290, 41, MATCH($B$1, resultados!$A$1:$ZZ$1, 0))</f>
        <v/>
      </c>
      <c r="B47">
        <f>INDEX(resultados!$A$2:$ZZ$290, 41, MATCH($B$2, resultados!$A$1:$ZZ$1, 0))</f>
        <v/>
      </c>
      <c r="C47">
        <f>INDEX(resultados!$A$2:$ZZ$290, 41, MATCH($B$3, resultados!$A$1:$ZZ$1, 0))</f>
        <v/>
      </c>
    </row>
    <row r="48">
      <c r="A48">
        <f>INDEX(resultados!$A$2:$ZZ$290, 42, MATCH($B$1, resultados!$A$1:$ZZ$1, 0))</f>
        <v/>
      </c>
      <c r="B48">
        <f>INDEX(resultados!$A$2:$ZZ$290, 42, MATCH($B$2, resultados!$A$1:$ZZ$1, 0))</f>
        <v/>
      </c>
      <c r="C48">
        <f>INDEX(resultados!$A$2:$ZZ$290, 42, MATCH($B$3, resultados!$A$1:$ZZ$1, 0))</f>
        <v/>
      </c>
    </row>
    <row r="49">
      <c r="A49">
        <f>INDEX(resultados!$A$2:$ZZ$290, 43, MATCH($B$1, resultados!$A$1:$ZZ$1, 0))</f>
        <v/>
      </c>
      <c r="B49">
        <f>INDEX(resultados!$A$2:$ZZ$290, 43, MATCH($B$2, resultados!$A$1:$ZZ$1, 0))</f>
        <v/>
      </c>
      <c r="C49">
        <f>INDEX(resultados!$A$2:$ZZ$290, 43, MATCH($B$3, resultados!$A$1:$ZZ$1, 0))</f>
        <v/>
      </c>
    </row>
    <row r="50">
      <c r="A50">
        <f>INDEX(resultados!$A$2:$ZZ$290, 44, MATCH($B$1, resultados!$A$1:$ZZ$1, 0))</f>
        <v/>
      </c>
      <c r="B50">
        <f>INDEX(resultados!$A$2:$ZZ$290, 44, MATCH($B$2, resultados!$A$1:$ZZ$1, 0))</f>
        <v/>
      </c>
      <c r="C50">
        <f>INDEX(resultados!$A$2:$ZZ$290, 44, MATCH($B$3, resultados!$A$1:$ZZ$1, 0))</f>
        <v/>
      </c>
    </row>
    <row r="51">
      <c r="A51">
        <f>INDEX(resultados!$A$2:$ZZ$290, 45, MATCH($B$1, resultados!$A$1:$ZZ$1, 0))</f>
        <v/>
      </c>
      <c r="B51">
        <f>INDEX(resultados!$A$2:$ZZ$290, 45, MATCH($B$2, resultados!$A$1:$ZZ$1, 0))</f>
        <v/>
      </c>
      <c r="C51">
        <f>INDEX(resultados!$A$2:$ZZ$290, 45, MATCH($B$3, resultados!$A$1:$ZZ$1, 0))</f>
        <v/>
      </c>
    </row>
    <row r="52">
      <c r="A52">
        <f>INDEX(resultados!$A$2:$ZZ$290, 46, MATCH($B$1, resultados!$A$1:$ZZ$1, 0))</f>
        <v/>
      </c>
      <c r="B52">
        <f>INDEX(resultados!$A$2:$ZZ$290, 46, MATCH($B$2, resultados!$A$1:$ZZ$1, 0))</f>
        <v/>
      </c>
      <c r="C52">
        <f>INDEX(resultados!$A$2:$ZZ$290, 46, MATCH($B$3, resultados!$A$1:$ZZ$1, 0))</f>
        <v/>
      </c>
    </row>
    <row r="53">
      <c r="A53">
        <f>INDEX(resultados!$A$2:$ZZ$290, 47, MATCH($B$1, resultados!$A$1:$ZZ$1, 0))</f>
        <v/>
      </c>
      <c r="B53">
        <f>INDEX(resultados!$A$2:$ZZ$290, 47, MATCH($B$2, resultados!$A$1:$ZZ$1, 0))</f>
        <v/>
      </c>
      <c r="C53">
        <f>INDEX(resultados!$A$2:$ZZ$290, 47, MATCH($B$3, resultados!$A$1:$ZZ$1, 0))</f>
        <v/>
      </c>
    </row>
    <row r="54">
      <c r="A54">
        <f>INDEX(resultados!$A$2:$ZZ$290, 48, MATCH($B$1, resultados!$A$1:$ZZ$1, 0))</f>
        <v/>
      </c>
      <c r="B54">
        <f>INDEX(resultados!$A$2:$ZZ$290, 48, MATCH($B$2, resultados!$A$1:$ZZ$1, 0))</f>
        <v/>
      </c>
      <c r="C54">
        <f>INDEX(resultados!$A$2:$ZZ$290, 48, MATCH($B$3, resultados!$A$1:$ZZ$1, 0))</f>
        <v/>
      </c>
    </row>
    <row r="55">
      <c r="A55">
        <f>INDEX(resultados!$A$2:$ZZ$290, 49, MATCH($B$1, resultados!$A$1:$ZZ$1, 0))</f>
        <v/>
      </c>
      <c r="B55">
        <f>INDEX(resultados!$A$2:$ZZ$290, 49, MATCH($B$2, resultados!$A$1:$ZZ$1, 0))</f>
        <v/>
      </c>
      <c r="C55">
        <f>INDEX(resultados!$A$2:$ZZ$290, 49, MATCH($B$3, resultados!$A$1:$ZZ$1, 0))</f>
        <v/>
      </c>
    </row>
    <row r="56">
      <c r="A56">
        <f>INDEX(resultados!$A$2:$ZZ$290, 50, MATCH($B$1, resultados!$A$1:$ZZ$1, 0))</f>
        <v/>
      </c>
      <c r="B56">
        <f>INDEX(resultados!$A$2:$ZZ$290, 50, MATCH($B$2, resultados!$A$1:$ZZ$1, 0))</f>
        <v/>
      </c>
      <c r="C56">
        <f>INDEX(resultados!$A$2:$ZZ$290, 50, MATCH($B$3, resultados!$A$1:$ZZ$1, 0))</f>
        <v/>
      </c>
    </row>
    <row r="57">
      <c r="A57">
        <f>INDEX(resultados!$A$2:$ZZ$290, 51, MATCH($B$1, resultados!$A$1:$ZZ$1, 0))</f>
        <v/>
      </c>
      <c r="B57">
        <f>INDEX(resultados!$A$2:$ZZ$290, 51, MATCH($B$2, resultados!$A$1:$ZZ$1, 0))</f>
        <v/>
      </c>
      <c r="C57">
        <f>INDEX(resultados!$A$2:$ZZ$290, 51, MATCH($B$3, resultados!$A$1:$ZZ$1, 0))</f>
        <v/>
      </c>
    </row>
    <row r="58">
      <c r="A58">
        <f>INDEX(resultados!$A$2:$ZZ$290, 52, MATCH($B$1, resultados!$A$1:$ZZ$1, 0))</f>
        <v/>
      </c>
      <c r="B58">
        <f>INDEX(resultados!$A$2:$ZZ$290, 52, MATCH($B$2, resultados!$A$1:$ZZ$1, 0))</f>
        <v/>
      </c>
      <c r="C58">
        <f>INDEX(resultados!$A$2:$ZZ$290, 52, MATCH($B$3, resultados!$A$1:$ZZ$1, 0))</f>
        <v/>
      </c>
    </row>
    <row r="59">
      <c r="A59">
        <f>INDEX(resultados!$A$2:$ZZ$290, 53, MATCH($B$1, resultados!$A$1:$ZZ$1, 0))</f>
        <v/>
      </c>
      <c r="B59">
        <f>INDEX(resultados!$A$2:$ZZ$290, 53, MATCH($B$2, resultados!$A$1:$ZZ$1, 0))</f>
        <v/>
      </c>
      <c r="C59">
        <f>INDEX(resultados!$A$2:$ZZ$290, 53, MATCH($B$3, resultados!$A$1:$ZZ$1, 0))</f>
        <v/>
      </c>
    </row>
    <row r="60">
      <c r="A60">
        <f>INDEX(resultados!$A$2:$ZZ$290, 54, MATCH($B$1, resultados!$A$1:$ZZ$1, 0))</f>
        <v/>
      </c>
      <c r="B60">
        <f>INDEX(resultados!$A$2:$ZZ$290, 54, MATCH($B$2, resultados!$A$1:$ZZ$1, 0))</f>
        <v/>
      </c>
      <c r="C60">
        <f>INDEX(resultados!$A$2:$ZZ$290, 54, MATCH($B$3, resultados!$A$1:$ZZ$1, 0))</f>
        <v/>
      </c>
    </row>
    <row r="61">
      <c r="A61">
        <f>INDEX(resultados!$A$2:$ZZ$290, 55, MATCH($B$1, resultados!$A$1:$ZZ$1, 0))</f>
        <v/>
      </c>
      <c r="B61">
        <f>INDEX(resultados!$A$2:$ZZ$290, 55, MATCH($B$2, resultados!$A$1:$ZZ$1, 0))</f>
        <v/>
      </c>
      <c r="C61">
        <f>INDEX(resultados!$A$2:$ZZ$290, 55, MATCH($B$3, resultados!$A$1:$ZZ$1, 0))</f>
        <v/>
      </c>
    </row>
    <row r="62">
      <c r="A62">
        <f>INDEX(resultados!$A$2:$ZZ$290, 56, MATCH($B$1, resultados!$A$1:$ZZ$1, 0))</f>
        <v/>
      </c>
      <c r="B62">
        <f>INDEX(resultados!$A$2:$ZZ$290, 56, MATCH($B$2, resultados!$A$1:$ZZ$1, 0))</f>
        <v/>
      </c>
      <c r="C62">
        <f>INDEX(resultados!$A$2:$ZZ$290, 56, MATCH($B$3, resultados!$A$1:$ZZ$1, 0))</f>
        <v/>
      </c>
    </row>
    <row r="63">
      <c r="A63">
        <f>INDEX(resultados!$A$2:$ZZ$290, 57, MATCH($B$1, resultados!$A$1:$ZZ$1, 0))</f>
        <v/>
      </c>
      <c r="B63">
        <f>INDEX(resultados!$A$2:$ZZ$290, 57, MATCH($B$2, resultados!$A$1:$ZZ$1, 0))</f>
        <v/>
      </c>
      <c r="C63">
        <f>INDEX(resultados!$A$2:$ZZ$290, 57, MATCH($B$3, resultados!$A$1:$ZZ$1, 0))</f>
        <v/>
      </c>
    </row>
    <row r="64">
      <c r="A64">
        <f>INDEX(resultados!$A$2:$ZZ$290, 58, MATCH($B$1, resultados!$A$1:$ZZ$1, 0))</f>
        <v/>
      </c>
      <c r="B64">
        <f>INDEX(resultados!$A$2:$ZZ$290, 58, MATCH($B$2, resultados!$A$1:$ZZ$1, 0))</f>
        <v/>
      </c>
      <c r="C64">
        <f>INDEX(resultados!$A$2:$ZZ$290, 58, MATCH($B$3, resultados!$A$1:$ZZ$1, 0))</f>
        <v/>
      </c>
    </row>
    <row r="65">
      <c r="A65">
        <f>INDEX(resultados!$A$2:$ZZ$290, 59, MATCH($B$1, resultados!$A$1:$ZZ$1, 0))</f>
        <v/>
      </c>
      <c r="B65">
        <f>INDEX(resultados!$A$2:$ZZ$290, 59, MATCH($B$2, resultados!$A$1:$ZZ$1, 0))</f>
        <v/>
      </c>
      <c r="C65">
        <f>INDEX(resultados!$A$2:$ZZ$290, 59, MATCH($B$3, resultados!$A$1:$ZZ$1, 0))</f>
        <v/>
      </c>
    </row>
    <row r="66">
      <c r="A66">
        <f>INDEX(resultados!$A$2:$ZZ$290, 60, MATCH($B$1, resultados!$A$1:$ZZ$1, 0))</f>
        <v/>
      </c>
      <c r="B66">
        <f>INDEX(resultados!$A$2:$ZZ$290, 60, MATCH($B$2, resultados!$A$1:$ZZ$1, 0))</f>
        <v/>
      </c>
      <c r="C66">
        <f>INDEX(resultados!$A$2:$ZZ$290, 60, MATCH($B$3, resultados!$A$1:$ZZ$1, 0))</f>
        <v/>
      </c>
    </row>
    <row r="67">
      <c r="A67">
        <f>INDEX(resultados!$A$2:$ZZ$290, 61, MATCH($B$1, resultados!$A$1:$ZZ$1, 0))</f>
        <v/>
      </c>
      <c r="B67">
        <f>INDEX(resultados!$A$2:$ZZ$290, 61, MATCH($B$2, resultados!$A$1:$ZZ$1, 0))</f>
        <v/>
      </c>
      <c r="C67">
        <f>INDEX(resultados!$A$2:$ZZ$290, 61, MATCH($B$3, resultados!$A$1:$ZZ$1, 0))</f>
        <v/>
      </c>
    </row>
    <row r="68">
      <c r="A68">
        <f>INDEX(resultados!$A$2:$ZZ$290, 62, MATCH($B$1, resultados!$A$1:$ZZ$1, 0))</f>
        <v/>
      </c>
      <c r="B68">
        <f>INDEX(resultados!$A$2:$ZZ$290, 62, MATCH($B$2, resultados!$A$1:$ZZ$1, 0))</f>
        <v/>
      </c>
      <c r="C68">
        <f>INDEX(resultados!$A$2:$ZZ$290, 62, MATCH($B$3, resultados!$A$1:$ZZ$1, 0))</f>
        <v/>
      </c>
    </row>
    <row r="69">
      <c r="A69">
        <f>INDEX(resultados!$A$2:$ZZ$290, 63, MATCH($B$1, resultados!$A$1:$ZZ$1, 0))</f>
        <v/>
      </c>
      <c r="B69">
        <f>INDEX(resultados!$A$2:$ZZ$290, 63, MATCH($B$2, resultados!$A$1:$ZZ$1, 0))</f>
        <v/>
      </c>
      <c r="C69">
        <f>INDEX(resultados!$A$2:$ZZ$290, 63, MATCH($B$3, resultados!$A$1:$ZZ$1, 0))</f>
        <v/>
      </c>
    </row>
    <row r="70">
      <c r="A70">
        <f>INDEX(resultados!$A$2:$ZZ$290, 64, MATCH($B$1, resultados!$A$1:$ZZ$1, 0))</f>
        <v/>
      </c>
      <c r="B70">
        <f>INDEX(resultados!$A$2:$ZZ$290, 64, MATCH($B$2, resultados!$A$1:$ZZ$1, 0))</f>
        <v/>
      </c>
      <c r="C70">
        <f>INDEX(resultados!$A$2:$ZZ$290, 64, MATCH($B$3, resultados!$A$1:$ZZ$1, 0))</f>
        <v/>
      </c>
    </row>
    <row r="71">
      <c r="A71">
        <f>INDEX(resultados!$A$2:$ZZ$290, 65, MATCH($B$1, resultados!$A$1:$ZZ$1, 0))</f>
        <v/>
      </c>
      <c r="B71">
        <f>INDEX(resultados!$A$2:$ZZ$290, 65, MATCH($B$2, resultados!$A$1:$ZZ$1, 0))</f>
        <v/>
      </c>
      <c r="C71">
        <f>INDEX(resultados!$A$2:$ZZ$290, 65, MATCH($B$3, resultados!$A$1:$ZZ$1, 0))</f>
        <v/>
      </c>
    </row>
    <row r="72">
      <c r="A72">
        <f>INDEX(resultados!$A$2:$ZZ$290, 66, MATCH($B$1, resultados!$A$1:$ZZ$1, 0))</f>
        <v/>
      </c>
      <c r="B72">
        <f>INDEX(resultados!$A$2:$ZZ$290, 66, MATCH($B$2, resultados!$A$1:$ZZ$1, 0))</f>
        <v/>
      </c>
      <c r="C72">
        <f>INDEX(resultados!$A$2:$ZZ$290, 66, MATCH($B$3, resultados!$A$1:$ZZ$1, 0))</f>
        <v/>
      </c>
    </row>
    <row r="73">
      <c r="A73">
        <f>INDEX(resultados!$A$2:$ZZ$290, 67, MATCH($B$1, resultados!$A$1:$ZZ$1, 0))</f>
        <v/>
      </c>
      <c r="B73">
        <f>INDEX(resultados!$A$2:$ZZ$290, 67, MATCH($B$2, resultados!$A$1:$ZZ$1, 0))</f>
        <v/>
      </c>
      <c r="C73">
        <f>INDEX(resultados!$A$2:$ZZ$290, 67, MATCH($B$3, resultados!$A$1:$ZZ$1, 0))</f>
        <v/>
      </c>
    </row>
    <row r="74">
      <c r="A74">
        <f>INDEX(resultados!$A$2:$ZZ$290, 68, MATCH($B$1, resultados!$A$1:$ZZ$1, 0))</f>
        <v/>
      </c>
      <c r="B74">
        <f>INDEX(resultados!$A$2:$ZZ$290, 68, MATCH($B$2, resultados!$A$1:$ZZ$1, 0))</f>
        <v/>
      </c>
      <c r="C74">
        <f>INDEX(resultados!$A$2:$ZZ$290, 68, MATCH($B$3, resultados!$A$1:$ZZ$1, 0))</f>
        <v/>
      </c>
    </row>
    <row r="75">
      <c r="A75">
        <f>INDEX(resultados!$A$2:$ZZ$290, 69, MATCH($B$1, resultados!$A$1:$ZZ$1, 0))</f>
        <v/>
      </c>
      <c r="B75">
        <f>INDEX(resultados!$A$2:$ZZ$290, 69, MATCH($B$2, resultados!$A$1:$ZZ$1, 0))</f>
        <v/>
      </c>
      <c r="C75">
        <f>INDEX(resultados!$A$2:$ZZ$290, 69, MATCH($B$3, resultados!$A$1:$ZZ$1, 0))</f>
        <v/>
      </c>
    </row>
    <row r="76">
      <c r="A76">
        <f>INDEX(resultados!$A$2:$ZZ$290, 70, MATCH($B$1, resultados!$A$1:$ZZ$1, 0))</f>
        <v/>
      </c>
      <c r="B76">
        <f>INDEX(resultados!$A$2:$ZZ$290, 70, MATCH($B$2, resultados!$A$1:$ZZ$1, 0))</f>
        <v/>
      </c>
      <c r="C76">
        <f>INDEX(resultados!$A$2:$ZZ$290, 70, MATCH($B$3, resultados!$A$1:$ZZ$1, 0))</f>
        <v/>
      </c>
    </row>
    <row r="77">
      <c r="A77">
        <f>INDEX(resultados!$A$2:$ZZ$290, 71, MATCH($B$1, resultados!$A$1:$ZZ$1, 0))</f>
        <v/>
      </c>
      <c r="B77">
        <f>INDEX(resultados!$A$2:$ZZ$290, 71, MATCH($B$2, resultados!$A$1:$ZZ$1, 0))</f>
        <v/>
      </c>
      <c r="C77">
        <f>INDEX(resultados!$A$2:$ZZ$290, 71, MATCH($B$3, resultados!$A$1:$ZZ$1, 0))</f>
        <v/>
      </c>
    </row>
    <row r="78">
      <c r="A78">
        <f>INDEX(resultados!$A$2:$ZZ$290, 72, MATCH($B$1, resultados!$A$1:$ZZ$1, 0))</f>
        <v/>
      </c>
      <c r="B78">
        <f>INDEX(resultados!$A$2:$ZZ$290, 72, MATCH($B$2, resultados!$A$1:$ZZ$1, 0))</f>
        <v/>
      </c>
      <c r="C78">
        <f>INDEX(resultados!$A$2:$ZZ$290, 72, MATCH($B$3, resultados!$A$1:$ZZ$1, 0))</f>
        <v/>
      </c>
    </row>
    <row r="79">
      <c r="A79">
        <f>INDEX(resultados!$A$2:$ZZ$290, 73, MATCH($B$1, resultados!$A$1:$ZZ$1, 0))</f>
        <v/>
      </c>
      <c r="B79">
        <f>INDEX(resultados!$A$2:$ZZ$290, 73, MATCH($B$2, resultados!$A$1:$ZZ$1, 0))</f>
        <v/>
      </c>
      <c r="C79">
        <f>INDEX(resultados!$A$2:$ZZ$290, 73, MATCH($B$3, resultados!$A$1:$ZZ$1, 0))</f>
        <v/>
      </c>
    </row>
    <row r="80">
      <c r="A80">
        <f>INDEX(resultados!$A$2:$ZZ$290, 74, MATCH($B$1, resultados!$A$1:$ZZ$1, 0))</f>
        <v/>
      </c>
      <c r="B80">
        <f>INDEX(resultados!$A$2:$ZZ$290, 74, MATCH($B$2, resultados!$A$1:$ZZ$1, 0))</f>
        <v/>
      </c>
      <c r="C80">
        <f>INDEX(resultados!$A$2:$ZZ$290, 74, MATCH($B$3, resultados!$A$1:$ZZ$1, 0))</f>
        <v/>
      </c>
    </row>
    <row r="81">
      <c r="A81">
        <f>INDEX(resultados!$A$2:$ZZ$290, 75, MATCH($B$1, resultados!$A$1:$ZZ$1, 0))</f>
        <v/>
      </c>
      <c r="B81">
        <f>INDEX(resultados!$A$2:$ZZ$290, 75, MATCH($B$2, resultados!$A$1:$ZZ$1, 0))</f>
        <v/>
      </c>
      <c r="C81">
        <f>INDEX(resultados!$A$2:$ZZ$290, 75, MATCH($B$3, resultados!$A$1:$ZZ$1, 0))</f>
        <v/>
      </c>
    </row>
    <row r="82">
      <c r="A82">
        <f>INDEX(resultados!$A$2:$ZZ$290, 76, MATCH($B$1, resultados!$A$1:$ZZ$1, 0))</f>
        <v/>
      </c>
      <c r="B82">
        <f>INDEX(resultados!$A$2:$ZZ$290, 76, MATCH($B$2, resultados!$A$1:$ZZ$1, 0))</f>
        <v/>
      </c>
      <c r="C82">
        <f>INDEX(resultados!$A$2:$ZZ$290, 76, MATCH($B$3, resultados!$A$1:$ZZ$1, 0))</f>
        <v/>
      </c>
    </row>
    <row r="83">
      <c r="A83">
        <f>INDEX(resultados!$A$2:$ZZ$290, 77, MATCH($B$1, resultados!$A$1:$ZZ$1, 0))</f>
        <v/>
      </c>
      <c r="B83">
        <f>INDEX(resultados!$A$2:$ZZ$290, 77, MATCH($B$2, resultados!$A$1:$ZZ$1, 0))</f>
        <v/>
      </c>
      <c r="C83">
        <f>INDEX(resultados!$A$2:$ZZ$290, 77, MATCH($B$3, resultados!$A$1:$ZZ$1, 0))</f>
        <v/>
      </c>
    </row>
    <row r="84">
      <c r="A84">
        <f>INDEX(resultados!$A$2:$ZZ$290, 78, MATCH($B$1, resultados!$A$1:$ZZ$1, 0))</f>
        <v/>
      </c>
      <c r="B84">
        <f>INDEX(resultados!$A$2:$ZZ$290, 78, MATCH($B$2, resultados!$A$1:$ZZ$1, 0))</f>
        <v/>
      </c>
      <c r="C84">
        <f>INDEX(resultados!$A$2:$ZZ$290, 78, MATCH($B$3, resultados!$A$1:$ZZ$1, 0))</f>
        <v/>
      </c>
    </row>
    <row r="85">
      <c r="A85">
        <f>INDEX(resultados!$A$2:$ZZ$290, 79, MATCH($B$1, resultados!$A$1:$ZZ$1, 0))</f>
        <v/>
      </c>
      <c r="B85">
        <f>INDEX(resultados!$A$2:$ZZ$290, 79, MATCH($B$2, resultados!$A$1:$ZZ$1, 0))</f>
        <v/>
      </c>
      <c r="C85">
        <f>INDEX(resultados!$A$2:$ZZ$290, 79, MATCH($B$3, resultados!$A$1:$ZZ$1, 0))</f>
        <v/>
      </c>
    </row>
    <row r="86">
      <c r="A86">
        <f>INDEX(resultados!$A$2:$ZZ$290, 80, MATCH($B$1, resultados!$A$1:$ZZ$1, 0))</f>
        <v/>
      </c>
      <c r="B86">
        <f>INDEX(resultados!$A$2:$ZZ$290, 80, MATCH($B$2, resultados!$A$1:$ZZ$1, 0))</f>
        <v/>
      </c>
      <c r="C86">
        <f>INDEX(resultados!$A$2:$ZZ$290, 80, MATCH($B$3, resultados!$A$1:$ZZ$1, 0))</f>
        <v/>
      </c>
    </row>
    <row r="87">
      <c r="A87">
        <f>INDEX(resultados!$A$2:$ZZ$290, 81, MATCH($B$1, resultados!$A$1:$ZZ$1, 0))</f>
        <v/>
      </c>
      <c r="B87">
        <f>INDEX(resultados!$A$2:$ZZ$290, 81, MATCH($B$2, resultados!$A$1:$ZZ$1, 0))</f>
        <v/>
      </c>
      <c r="C87">
        <f>INDEX(resultados!$A$2:$ZZ$290, 81, MATCH($B$3, resultados!$A$1:$ZZ$1, 0))</f>
        <v/>
      </c>
    </row>
    <row r="88">
      <c r="A88">
        <f>INDEX(resultados!$A$2:$ZZ$290, 82, MATCH($B$1, resultados!$A$1:$ZZ$1, 0))</f>
        <v/>
      </c>
      <c r="B88">
        <f>INDEX(resultados!$A$2:$ZZ$290, 82, MATCH($B$2, resultados!$A$1:$ZZ$1, 0))</f>
        <v/>
      </c>
      <c r="C88">
        <f>INDEX(resultados!$A$2:$ZZ$290, 82, MATCH($B$3, resultados!$A$1:$ZZ$1, 0))</f>
        <v/>
      </c>
    </row>
    <row r="89">
      <c r="A89">
        <f>INDEX(resultados!$A$2:$ZZ$290, 83, MATCH($B$1, resultados!$A$1:$ZZ$1, 0))</f>
        <v/>
      </c>
      <c r="B89">
        <f>INDEX(resultados!$A$2:$ZZ$290, 83, MATCH($B$2, resultados!$A$1:$ZZ$1, 0))</f>
        <v/>
      </c>
      <c r="C89">
        <f>INDEX(resultados!$A$2:$ZZ$290, 83, MATCH($B$3, resultados!$A$1:$ZZ$1, 0))</f>
        <v/>
      </c>
    </row>
    <row r="90">
      <c r="A90">
        <f>INDEX(resultados!$A$2:$ZZ$290, 84, MATCH($B$1, resultados!$A$1:$ZZ$1, 0))</f>
        <v/>
      </c>
      <c r="B90">
        <f>INDEX(resultados!$A$2:$ZZ$290, 84, MATCH($B$2, resultados!$A$1:$ZZ$1, 0))</f>
        <v/>
      </c>
      <c r="C90">
        <f>INDEX(resultados!$A$2:$ZZ$290, 84, MATCH($B$3, resultados!$A$1:$ZZ$1, 0))</f>
        <v/>
      </c>
    </row>
    <row r="91">
      <c r="A91">
        <f>INDEX(resultados!$A$2:$ZZ$290, 85, MATCH($B$1, resultados!$A$1:$ZZ$1, 0))</f>
        <v/>
      </c>
      <c r="B91">
        <f>INDEX(resultados!$A$2:$ZZ$290, 85, MATCH($B$2, resultados!$A$1:$ZZ$1, 0))</f>
        <v/>
      </c>
      <c r="C91">
        <f>INDEX(resultados!$A$2:$ZZ$290, 85, MATCH($B$3, resultados!$A$1:$ZZ$1, 0))</f>
        <v/>
      </c>
    </row>
    <row r="92">
      <c r="A92">
        <f>INDEX(resultados!$A$2:$ZZ$290, 86, MATCH($B$1, resultados!$A$1:$ZZ$1, 0))</f>
        <v/>
      </c>
      <c r="B92">
        <f>INDEX(resultados!$A$2:$ZZ$290, 86, MATCH($B$2, resultados!$A$1:$ZZ$1, 0))</f>
        <v/>
      </c>
      <c r="C92">
        <f>INDEX(resultados!$A$2:$ZZ$290, 86, MATCH($B$3, resultados!$A$1:$ZZ$1, 0))</f>
        <v/>
      </c>
    </row>
    <row r="93">
      <c r="A93">
        <f>INDEX(resultados!$A$2:$ZZ$290, 87, MATCH($B$1, resultados!$A$1:$ZZ$1, 0))</f>
        <v/>
      </c>
      <c r="B93">
        <f>INDEX(resultados!$A$2:$ZZ$290, 87, MATCH($B$2, resultados!$A$1:$ZZ$1, 0))</f>
        <v/>
      </c>
      <c r="C93">
        <f>INDEX(resultados!$A$2:$ZZ$290, 87, MATCH($B$3, resultados!$A$1:$ZZ$1, 0))</f>
        <v/>
      </c>
    </row>
    <row r="94">
      <c r="A94">
        <f>INDEX(resultados!$A$2:$ZZ$290, 88, MATCH($B$1, resultados!$A$1:$ZZ$1, 0))</f>
        <v/>
      </c>
      <c r="B94">
        <f>INDEX(resultados!$A$2:$ZZ$290, 88, MATCH($B$2, resultados!$A$1:$ZZ$1, 0))</f>
        <v/>
      </c>
      <c r="C94">
        <f>INDEX(resultados!$A$2:$ZZ$290, 88, MATCH($B$3, resultados!$A$1:$ZZ$1, 0))</f>
        <v/>
      </c>
    </row>
    <row r="95">
      <c r="A95">
        <f>INDEX(resultados!$A$2:$ZZ$290, 89, MATCH($B$1, resultados!$A$1:$ZZ$1, 0))</f>
        <v/>
      </c>
      <c r="B95">
        <f>INDEX(resultados!$A$2:$ZZ$290, 89, MATCH($B$2, resultados!$A$1:$ZZ$1, 0))</f>
        <v/>
      </c>
      <c r="C95">
        <f>INDEX(resultados!$A$2:$ZZ$290, 89, MATCH($B$3, resultados!$A$1:$ZZ$1, 0))</f>
        <v/>
      </c>
    </row>
    <row r="96">
      <c r="A96">
        <f>INDEX(resultados!$A$2:$ZZ$290, 90, MATCH($B$1, resultados!$A$1:$ZZ$1, 0))</f>
        <v/>
      </c>
      <c r="B96">
        <f>INDEX(resultados!$A$2:$ZZ$290, 90, MATCH($B$2, resultados!$A$1:$ZZ$1, 0))</f>
        <v/>
      </c>
      <c r="C96">
        <f>INDEX(resultados!$A$2:$ZZ$290, 90, MATCH($B$3, resultados!$A$1:$ZZ$1, 0))</f>
        <v/>
      </c>
    </row>
    <row r="97">
      <c r="A97">
        <f>INDEX(resultados!$A$2:$ZZ$290, 91, MATCH($B$1, resultados!$A$1:$ZZ$1, 0))</f>
        <v/>
      </c>
      <c r="B97">
        <f>INDEX(resultados!$A$2:$ZZ$290, 91, MATCH($B$2, resultados!$A$1:$ZZ$1, 0))</f>
        <v/>
      </c>
      <c r="C97">
        <f>INDEX(resultados!$A$2:$ZZ$290, 91, MATCH($B$3, resultados!$A$1:$ZZ$1, 0))</f>
        <v/>
      </c>
    </row>
    <row r="98">
      <c r="A98">
        <f>INDEX(resultados!$A$2:$ZZ$290, 92, MATCH($B$1, resultados!$A$1:$ZZ$1, 0))</f>
        <v/>
      </c>
      <c r="B98">
        <f>INDEX(resultados!$A$2:$ZZ$290, 92, MATCH($B$2, resultados!$A$1:$ZZ$1, 0))</f>
        <v/>
      </c>
      <c r="C98">
        <f>INDEX(resultados!$A$2:$ZZ$290, 92, MATCH($B$3, resultados!$A$1:$ZZ$1, 0))</f>
        <v/>
      </c>
    </row>
    <row r="99">
      <c r="A99">
        <f>INDEX(resultados!$A$2:$ZZ$290, 93, MATCH($B$1, resultados!$A$1:$ZZ$1, 0))</f>
        <v/>
      </c>
      <c r="B99">
        <f>INDEX(resultados!$A$2:$ZZ$290, 93, MATCH($B$2, resultados!$A$1:$ZZ$1, 0))</f>
        <v/>
      </c>
      <c r="C99">
        <f>INDEX(resultados!$A$2:$ZZ$290, 93, MATCH($B$3, resultados!$A$1:$ZZ$1, 0))</f>
        <v/>
      </c>
    </row>
    <row r="100">
      <c r="A100">
        <f>INDEX(resultados!$A$2:$ZZ$290, 94, MATCH($B$1, resultados!$A$1:$ZZ$1, 0))</f>
        <v/>
      </c>
      <c r="B100">
        <f>INDEX(resultados!$A$2:$ZZ$290, 94, MATCH($B$2, resultados!$A$1:$ZZ$1, 0))</f>
        <v/>
      </c>
      <c r="C100">
        <f>INDEX(resultados!$A$2:$ZZ$290, 94, MATCH($B$3, resultados!$A$1:$ZZ$1, 0))</f>
        <v/>
      </c>
    </row>
    <row r="101">
      <c r="A101">
        <f>INDEX(resultados!$A$2:$ZZ$290, 95, MATCH($B$1, resultados!$A$1:$ZZ$1, 0))</f>
        <v/>
      </c>
      <c r="B101">
        <f>INDEX(resultados!$A$2:$ZZ$290, 95, MATCH($B$2, resultados!$A$1:$ZZ$1, 0))</f>
        <v/>
      </c>
      <c r="C101">
        <f>INDEX(resultados!$A$2:$ZZ$290, 95, MATCH($B$3, resultados!$A$1:$ZZ$1, 0))</f>
        <v/>
      </c>
    </row>
    <row r="102">
      <c r="A102">
        <f>INDEX(resultados!$A$2:$ZZ$290, 96, MATCH($B$1, resultados!$A$1:$ZZ$1, 0))</f>
        <v/>
      </c>
      <c r="B102">
        <f>INDEX(resultados!$A$2:$ZZ$290, 96, MATCH($B$2, resultados!$A$1:$ZZ$1, 0))</f>
        <v/>
      </c>
      <c r="C102">
        <f>INDEX(resultados!$A$2:$ZZ$290, 96, MATCH($B$3, resultados!$A$1:$ZZ$1, 0))</f>
        <v/>
      </c>
    </row>
    <row r="103">
      <c r="A103">
        <f>INDEX(resultados!$A$2:$ZZ$290, 97, MATCH($B$1, resultados!$A$1:$ZZ$1, 0))</f>
        <v/>
      </c>
      <c r="B103">
        <f>INDEX(resultados!$A$2:$ZZ$290, 97, MATCH($B$2, resultados!$A$1:$ZZ$1, 0))</f>
        <v/>
      </c>
      <c r="C103">
        <f>INDEX(resultados!$A$2:$ZZ$290, 97, MATCH($B$3, resultados!$A$1:$ZZ$1, 0))</f>
        <v/>
      </c>
    </row>
    <row r="104">
      <c r="A104">
        <f>INDEX(resultados!$A$2:$ZZ$290, 98, MATCH($B$1, resultados!$A$1:$ZZ$1, 0))</f>
        <v/>
      </c>
      <c r="B104">
        <f>INDEX(resultados!$A$2:$ZZ$290, 98, MATCH($B$2, resultados!$A$1:$ZZ$1, 0))</f>
        <v/>
      </c>
      <c r="C104">
        <f>INDEX(resultados!$A$2:$ZZ$290, 98, MATCH($B$3, resultados!$A$1:$ZZ$1, 0))</f>
        <v/>
      </c>
    </row>
    <row r="105">
      <c r="A105">
        <f>INDEX(resultados!$A$2:$ZZ$290, 99, MATCH($B$1, resultados!$A$1:$ZZ$1, 0))</f>
        <v/>
      </c>
      <c r="B105">
        <f>INDEX(resultados!$A$2:$ZZ$290, 99, MATCH($B$2, resultados!$A$1:$ZZ$1, 0))</f>
        <v/>
      </c>
      <c r="C105">
        <f>INDEX(resultados!$A$2:$ZZ$290, 99, MATCH($B$3, resultados!$A$1:$ZZ$1, 0))</f>
        <v/>
      </c>
    </row>
    <row r="106">
      <c r="A106">
        <f>INDEX(resultados!$A$2:$ZZ$290, 100, MATCH($B$1, resultados!$A$1:$ZZ$1, 0))</f>
        <v/>
      </c>
      <c r="B106">
        <f>INDEX(resultados!$A$2:$ZZ$290, 100, MATCH($B$2, resultados!$A$1:$ZZ$1, 0))</f>
        <v/>
      </c>
      <c r="C106">
        <f>INDEX(resultados!$A$2:$ZZ$290, 100, MATCH($B$3, resultados!$A$1:$ZZ$1, 0))</f>
        <v/>
      </c>
    </row>
    <row r="107">
      <c r="A107">
        <f>INDEX(resultados!$A$2:$ZZ$290, 101, MATCH($B$1, resultados!$A$1:$ZZ$1, 0))</f>
        <v/>
      </c>
      <c r="B107">
        <f>INDEX(resultados!$A$2:$ZZ$290, 101, MATCH($B$2, resultados!$A$1:$ZZ$1, 0))</f>
        <v/>
      </c>
      <c r="C107">
        <f>INDEX(resultados!$A$2:$ZZ$290, 101, MATCH($B$3, resultados!$A$1:$ZZ$1, 0))</f>
        <v/>
      </c>
    </row>
    <row r="108">
      <c r="A108">
        <f>INDEX(resultados!$A$2:$ZZ$290, 102, MATCH($B$1, resultados!$A$1:$ZZ$1, 0))</f>
        <v/>
      </c>
      <c r="B108">
        <f>INDEX(resultados!$A$2:$ZZ$290, 102, MATCH($B$2, resultados!$A$1:$ZZ$1, 0))</f>
        <v/>
      </c>
      <c r="C108">
        <f>INDEX(resultados!$A$2:$ZZ$290, 102, MATCH($B$3, resultados!$A$1:$ZZ$1, 0))</f>
        <v/>
      </c>
    </row>
    <row r="109">
      <c r="A109">
        <f>INDEX(resultados!$A$2:$ZZ$290, 103, MATCH($B$1, resultados!$A$1:$ZZ$1, 0))</f>
        <v/>
      </c>
      <c r="B109">
        <f>INDEX(resultados!$A$2:$ZZ$290, 103, MATCH($B$2, resultados!$A$1:$ZZ$1, 0))</f>
        <v/>
      </c>
      <c r="C109">
        <f>INDEX(resultados!$A$2:$ZZ$290, 103, MATCH($B$3, resultados!$A$1:$ZZ$1, 0))</f>
        <v/>
      </c>
    </row>
    <row r="110">
      <c r="A110">
        <f>INDEX(resultados!$A$2:$ZZ$290, 104, MATCH($B$1, resultados!$A$1:$ZZ$1, 0))</f>
        <v/>
      </c>
      <c r="B110">
        <f>INDEX(resultados!$A$2:$ZZ$290, 104, MATCH($B$2, resultados!$A$1:$ZZ$1, 0))</f>
        <v/>
      </c>
      <c r="C110">
        <f>INDEX(resultados!$A$2:$ZZ$290, 104, MATCH($B$3, resultados!$A$1:$ZZ$1, 0))</f>
        <v/>
      </c>
    </row>
    <row r="111">
      <c r="A111">
        <f>INDEX(resultados!$A$2:$ZZ$290, 105, MATCH($B$1, resultados!$A$1:$ZZ$1, 0))</f>
        <v/>
      </c>
      <c r="B111">
        <f>INDEX(resultados!$A$2:$ZZ$290, 105, MATCH($B$2, resultados!$A$1:$ZZ$1, 0))</f>
        <v/>
      </c>
      <c r="C111">
        <f>INDEX(resultados!$A$2:$ZZ$290, 105, MATCH($B$3, resultados!$A$1:$ZZ$1, 0))</f>
        <v/>
      </c>
    </row>
    <row r="112">
      <c r="A112">
        <f>INDEX(resultados!$A$2:$ZZ$290, 106, MATCH($B$1, resultados!$A$1:$ZZ$1, 0))</f>
        <v/>
      </c>
      <c r="B112">
        <f>INDEX(resultados!$A$2:$ZZ$290, 106, MATCH($B$2, resultados!$A$1:$ZZ$1, 0))</f>
        <v/>
      </c>
      <c r="C112">
        <f>INDEX(resultados!$A$2:$ZZ$290, 106, MATCH($B$3, resultados!$A$1:$ZZ$1, 0))</f>
        <v/>
      </c>
    </row>
    <row r="113">
      <c r="A113">
        <f>INDEX(resultados!$A$2:$ZZ$290, 107, MATCH($B$1, resultados!$A$1:$ZZ$1, 0))</f>
        <v/>
      </c>
      <c r="B113">
        <f>INDEX(resultados!$A$2:$ZZ$290, 107, MATCH($B$2, resultados!$A$1:$ZZ$1, 0))</f>
        <v/>
      </c>
      <c r="C113">
        <f>INDEX(resultados!$A$2:$ZZ$290, 107, MATCH($B$3, resultados!$A$1:$ZZ$1, 0))</f>
        <v/>
      </c>
    </row>
    <row r="114">
      <c r="A114">
        <f>INDEX(resultados!$A$2:$ZZ$290, 108, MATCH($B$1, resultados!$A$1:$ZZ$1, 0))</f>
        <v/>
      </c>
      <c r="B114">
        <f>INDEX(resultados!$A$2:$ZZ$290, 108, MATCH($B$2, resultados!$A$1:$ZZ$1, 0))</f>
        <v/>
      </c>
      <c r="C114">
        <f>INDEX(resultados!$A$2:$ZZ$290, 108, MATCH($B$3, resultados!$A$1:$ZZ$1, 0))</f>
        <v/>
      </c>
    </row>
    <row r="115">
      <c r="A115">
        <f>INDEX(resultados!$A$2:$ZZ$290, 109, MATCH($B$1, resultados!$A$1:$ZZ$1, 0))</f>
        <v/>
      </c>
      <c r="B115">
        <f>INDEX(resultados!$A$2:$ZZ$290, 109, MATCH($B$2, resultados!$A$1:$ZZ$1, 0))</f>
        <v/>
      </c>
      <c r="C115">
        <f>INDEX(resultados!$A$2:$ZZ$290, 109, MATCH($B$3, resultados!$A$1:$ZZ$1, 0))</f>
        <v/>
      </c>
    </row>
    <row r="116">
      <c r="A116">
        <f>INDEX(resultados!$A$2:$ZZ$290, 110, MATCH($B$1, resultados!$A$1:$ZZ$1, 0))</f>
        <v/>
      </c>
      <c r="B116">
        <f>INDEX(resultados!$A$2:$ZZ$290, 110, MATCH($B$2, resultados!$A$1:$ZZ$1, 0))</f>
        <v/>
      </c>
      <c r="C116">
        <f>INDEX(resultados!$A$2:$ZZ$290, 110, MATCH($B$3, resultados!$A$1:$ZZ$1, 0))</f>
        <v/>
      </c>
    </row>
    <row r="117">
      <c r="A117">
        <f>INDEX(resultados!$A$2:$ZZ$290, 111, MATCH($B$1, resultados!$A$1:$ZZ$1, 0))</f>
        <v/>
      </c>
      <c r="B117">
        <f>INDEX(resultados!$A$2:$ZZ$290, 111, MATCH($B$2, resultados!$A$1:$ZZ$1, 0))</f>
        <v/>
      </c>
      <c r="C117">
        <f>INDEX(resultados!$A$2:$ZZ$290, 111, MATCH($B$3, resultados!$A$1:$ZZ$1, 0))</f>
        <v/>
      </c>
    </row>
    <row r="118">
      <c r="A118">
        <f>INDEX(resultados!$A$2:$ZZ$290, 112, MATCH($B$1, resultados!$A$1:$ZZ$1, 0))</f>
        <v/>
      </c>
      <c r="B118">
        <f>INDEX(resultados!$A$2:$ZZ$290, 112, MATCH($B$2, resultados!$A$1:$ZZ$1, 0))</f>
        <v/>
      </c>
      <c r="C118">
        <f>INDEX(resultados!$A$2:$ZZ$290, 112, MATCH($B$3, resultados!$A$1:$ZZ$1, 0))</f>
        <v/>
      </c>
    </row>
    <row r="119">
      <c r="A119">
        <f>INDEX(resultados!$A$2:$ZZ$290, 113, MATCH($B$1, resultados!$A$1:$ZZ$1, 0))</f>
        <v/>
      </c>
      <c r="B119">
        <f>INDEX(resultados!$A$2:$ZZ$290, 113, MATCH($B$2, resultados!$A$1:$ZZ$1, 0))</f>
        <v/>
      </c>
      <c r="C119">
        <f>INDEX(resultados!$A$2:$ZZ$290, 113, MATCH($B$3, resultados!$A$1:$ZZ$1, 0))</f>
        <v/>
      </c>
    </row>
    <row r="120">
      <c r="A120">
        <f>INDEX(resultados!$A$2:$ZZ$290, 114, MATCH($B$1, resultados!$A$1:$ZZ$1, 0))</f>
        <v/>
      </c>
      <c r="B120">
        <f>INDEX(resultados!$A$2:$ZZ$290, 114, MATCH($B$2, resultados!$A$1:$ZZ$1, 0))</f>
        <v/>
      </c>
      <c r="C120">
        <f>INDEX(resultados!$A$2:$ZZ$290, 114, MATCH($B$3, resultados!$A$1:$ZZ$1, 0))</f>
        <v/>
      </c>
    </row>
    <row r="121">
      <c r="A121">
        <f>INDEX(resultados!$A$2:$ZZ$290, 115, MATCH($B$1, resultados!$A$1:$ZZ$1, 0))</f>
        <v/>
      </c>
      <c r="B121">
        <f>INDEX(resultados!$A$2:$ZZ$290, 115, MATCH($B$2, resultados!$A$1:$ZZ$1, 0))</f>
        <v/>
      </c>
      <c r="C121">
        <f>INDEX(resultados!$A$2:$ZZ$290, 115, MATCH($B$3, resultados!$A$1:$ZZ$1, 0))</f>
        <v/>
      </c>
    </row>
    <row r="122">
      <c r="A122">
        <f>INDEX(resultados!$A$2:$ZZ$290, 116, MATCH($B$1, resultados!$A$1:$ZZ$1, 0))</f>
        <v/>
      </c>
      <c r="B122">
        <f>INDEX(resultados!$A$2:$ZZ$290, 116, MATCH($B$2, resultados!$A$1:$ZZ$1, 0))</f>
        <v/>
      </c>
      <c r="C122">
        <f>INDEX(resultados!$A$2:$ZZ$290, 116, MATCH($B$3, resultados!$A$1:$ZZ$1, 0))</f>
        <v/>
      </c>
    </row>
    <row r="123">
      <c r="A123">
        <f>INDEX(resultados!$A$2:$ZZ$290, 117, MATCH($B$1, resultados!$A$1:$ZZ$1, 0))</f>
        <v/>
      </c>
      <c r="B123">
        <f>INDEX(resultados!$A$2:$ZZ$290, 117, MATCH($B$2, resultados!$A$1:$ZZ$1, 0))</f>
        <v/>
      </c>
      <c r="C123">
        <f>INDEX(resultados!$A$2:$ZZ$290, 117, MATCH($B$3, resultados!$A$1:$ZZ$1, 0))</f>
        <v/>
      </c>
    </row>
    <row r="124">
      <c r="A124">
        <f>INDEX(resultados!$A$2:$ZZ$290, 118, MATCH($B$1, resultados!$A$1:$ZZ$1, 0))</f>
        <v/>
      </c>
      <c r="B124">
        <f>INDEX(resultados!$A$2:$ZZ$290, 118, MATCH($B$2, resultados!$A$1:$ZZ$1, 0))</f>
        <v/>
      </c>
      <c r="C124">
        <f>INDEX(resultados!$A$2:$ZZ$290, 118, MATCH($B$3, resultados!$A$1:$ZZ$1, 0))</f>
        <v/>
      </c>
    </row>
    <row r="125">
      <c r="A125">
        <f>INDEX(resultados!$A$2:$ZZ$290, 119, MATCH($B$1, resultados!$A$1:$ZZ$1, 0))</f>
        <v/>
      </c>
      <c r="B125">
        <f>INDEX(resultados!$A$2:$ZZ$290, 119, MATCH($B$2, resultados!$A$1:$ZZ$1, 0))</f>
        <v/>
      </c>
      <c r="C125">
        <f>INDEX(resultados!$A$2:$ZZ$290, 119, MATCH($B$3, resultados!$A$1:$ZZ$1, 0))</f>
        <v/>
      </c>
    </row>
    <row r="126">
      <c r="A126">
        <f>INDEX(resultados!$A$2:$ZZ$290, 120, MATCH($B$1, resultados!$A$1:$ZZ$1, 0))</f>
        <v/>
      </c>
      <c r="B126">
        <f>INDEX(resultados!$A$2:$ZZ$290, 120, MATCH($B$2, resultados!$A$1:$ZZ$1, 0))</f>
        <v/>
      </c>
      <c r="C126">
        <f>INDEX(resultados!$A$2:$ZZ$290, 120, MATCH($B$3, resultados!$A$1:$ZZ$1, 0))</f>
        <v/>
      </c>
    </row>
    <row r="127">
      <c r="A127">
        <f>INDEX(resultados!$A$2:$ZZ$290, 121, MATCH($B$1, resultados!$A$1:$ZZ$1, 0))</f>
        <v/>
      </c>
      <c r="B127">
        <f>INDEX(resultados!$A$2:$ZZ$290, 121, MATCH($B$2, resultados!$A$1:$ZZ$1, 0))</f>
        <v/>
      </c>
      <c r="C127">
        <f>INDEX(resultados!$A$2:$ZZ$290, 121, MATCH($B$3, resultados!$A$1:$ZZ$1, 0))</f>
        <v/>
      </c>
    </row>
    <row r="128">
      <c r="A128">
        <f>INDEX(resultados!$A$2:$ZZ$290, 122, MATCH($B$1, resultados!$A$1:$ZZ$1, 0))</f>
        <v/>
      </c>
      <c r="B128">
        <f>INDEX(resultados!$A$2:$ZZ$290, 122, MATCH($B$2, resultados!$A$1:$ZZ$1, 0))</f>
        <v/>
      </c>
      <c r="C128">
        <f>INDEX(resultados!$A$2:$ZZ$290, 122, MATCH($B$3, resultados!$A$1:$ZZ$1, 0))</f>
        <v/>
      </c>
    </row>
    <row r="129">
      <c r="A129">
        <f>INDEX(resultados!$A$2:$ZZ$290, 123, MATCH($B$1, resultados!$A$1:$ZZ$1, 0))</f>
        <v/>
      </c>
      <c r="B129">
        <f>INDEX(resultados!$A$2:$ZZ$290, 123, MATCH($B$2, resultados!$A$1:$ZZ$1, 0))</f>
        <v/>
      </c>
      <c r="C129">
        <f>INDEX(resultados!$A$2:$ZZ$290, 123, MATCH($B$3, resultados!$A$1:$ZZ$1, 0))</f>
        <v/>
      </c>
    </row>
    <row r="130">
      <c r="A130">
        <f>INDEX(resultados!$A$2:$ZZ$290, 124, MATCH($B$1, resultados!$A$1:$ZZ$1, 0))</f>
        <v/>
      </c>
      <c r="B130">
        <f>INDEX(resultados!$A$2:$ZZ$290, 124, MATCH($B$2, resultados!$A$1:$ZZ$1, 0))</f>
        <v/>
      </c>
      <c r="C130">
        <f>INDEX(resultados!$A$2:$ZZ$290, 124, MATCH($B$3, resultados!$A$1:$ZZ$1, 0))</f>
        <v/>
      </c>
    </row>
    <row r="131">
      <c r="A131">
        <f>INDEX(resultados!$A$2:$ZZ$290, 125, MATCH($B$1, resultados!$A$1:$ZZ$1, 0))</f>
        <v/>
      </c>
      <c r="B131">
        <f>INDEX(resultados!$A$2:$ZZ$290, 125, MATCH($B$2, resultados!$A$1:$ZZ$1, 0))</f>
        <v/>
      </c>
      <c r="C131">
        <f>INDEX(resultados!$A$2:$ZZ$290, 125, MATCH($B$3, resultados!$A$1:$ZZ$1, 0))</f>
        <v/>
      </c>
    </row>
    <row r="132">
      <c r="A132">
        <f>INDEX(resultados!$A$2:$ZZ$290, 126, MATCH($B$1, resultados!$A$1:$ZZ$1, 0))</f>
        <v/>
      </c>
      <c r="B132">
        <f>INDEX(resultados!$A$2:$ZZ$290, 126, MATCH($B$2, resultados!$A$1:$ZZ$1, 0))</f>
        <v/>
      </c>
      <c r="C132">
        <f>INDEX(resultados!$A$2:$ZZ$290, 126, MATCH($B$3, resultados!$A$1:$ZZ$1, 0))</f>
        <v/>
      </c>
    </row>
    <row r="133">
      <c r="A133">
        <f>INDEX(resultados!$A$2:$ZZ$290, 127, MATCH($B$1, resultados!$A$1:$ZZ$1, 0))</f>
        <v/>
      </c>
      <c r="B133">
        <f>INDEX(resultados!$A$2:$ZZ$290, 127, MATCH($B$2, resultados!$A$1:$ZZ$1, 0))</f>
        <v/>
      </c>
      <c r="C133">
        <f>INDEX(resultados!$A$2:$ZZ$290, 127, MATCH($B$3, resultados!$A$1:$ZZ$1, 0))</f>
        <v/>
      </c>
    </row>
    <row r="134">
      <c r="A134">
        <f>INDEX(resultados!$A$2:$ZZ$290, 128, MATCH($B$1, resultados!$A$1:$ZZ$1, 0))</f>
        <v/>
      </c>
      <c r="B134">
        <f>INDEX(resultados!$A$2:$ZZ$290, 128, MATCH($B$2, resultados!$A$1:$ZZ$1, 0))</f>
        <v/>
      </c>
      <c r="C134">
        <f>INDEX(resultados!$A$2:$ZZ$290, 128, MATCH($B$3, resultados!$A$1:$ZZ$1, 0))</f>
        <v/>
      </c>
    </row>
    <row r="135">
      <c r="A135">
        <f>INDEX(resultados!$A$2:$ZZ$290, 129, MATCH($B$1, resultados!$A$1:$ZZ$1, 0))</f>
        <v/>
      </c>
      <c r="B135">
        <f>INDEX(resultados!$A$2:$ZZ$290, 129, MATCH($B$2, resultados!$A$1:$ZZ$1, 0))</f>
        <v/>
      </c>
      <c r="C135">
        <f>INDEX(resultados!$A$2:$ZZ$290, 129, MATCH($B$3, resultados!$A$1:$ZZ$1, 0))</f>
        <v/>
      </c>
    </row>
    <row r="136">
      <c r="A136">
        <f>INDEX(resultados!$A$2:$ZZ$290, 130, MATCH($B$1, resultados!$A$1:$ZZ$1, 0))</f>
        <v/>
      </c>
      <c r="B136">
        <f>INDEX(resultados!$A$2:$ZZ$290, 130, MATCH($B$2, resultados!$A$1:$ZZ$1, 0))</f>
        <v/>
      </c>
      <c r="C136">
        <f>INDEX(resultados!$A$2:$ZZ$290, 130, MATCH($B$3, resultados!$A$1:$ZZ$1, 0))</f>
        <v/>
      </c>
    </row>
    <row r="137">
      <c r="A137">
        <f>INDEX(resultados!$A$2:$ZZ$290, 131, MATCH($B$1, resultados!$A$1:$ZZ$1, 0))</f>
        <v/>
      </c>
      <c r="B137">
        <f>INDEX(resultados!$A$2:$ZZ$290, 131, MATCH($B$2, resultados!$A$1:$ZZ$1, 0))</f>
        <v/>
      </c>
      <c r="C137">
        <f>INDEX(resultados!$A$2:$ZZ$290, 131, MATCH($B$3, resultados!$A$1:$ZZ$1, 0))</f>
        <v/>
      </c>
    </row>
    <row r="138">
      <c r="A138">
        <f>INDEX(resultados!$A$2:$ZZ$290, 132, MATCH($B$1, resultados!$A$1:$ZZ$1, 0))</f>
        <v/>
      </c>
      <c r="B138">
        <f>INDEX(resultados!$A$2:$ZZ$290, 132, MATCH($B$2, resultados!$A$1:$ZZ$1, 0))</f>
        <v/>
      </c>
      <c r="C138">
        <f>INDEX(resultados!$A$2:$ZZ$290, 132, MATCH($B$3, resultados!$A$1:$ZZ$1, 0))</f>
        <v/>
      </c>
    </row>
    <row r="139">
      <c r="A139">
        <f>INDEX(resultados!$A$2:$ZZ$290, 133, MATCH($B$1, resultados!$A$1:$ZZ$1, 0))</f>
        <v/>
      </c>
      <c r="B139">
        <f>INDEX(resultados!$A$2:$ZZ$290, 133, MATCH($B$2, resultados!$A$1:$ZZ$1, 0))</f>
        <v/>
      </c>
      <c r="C139">
        <f>INDEX(resultados!$A$2:$ZZ$290, 133, MATCH($B$3, resultados!$A$1:$ZZ$1, 0))</f>
        <v/>
      </c>
    </row>
    <row r="140">
      <c r="A140">
        <f>INDEX(resultados!$A$2:$ZZ$290, 134, MATCH($B$1, resultados!$A$1:$ZZ$1, 0))</f>
        <v/>
      </c>
      <c r="B140">
        <f>INDEX(resultados!$A$2:$ZZ$290, 134, MATCH($B$2, resultados!$A$1:$ZZ$1, 0))</f>
        <v/>
      </c>
      <c r="C140">
        <f>INDEX(resultados!$A$2:$ZZ$290, 134, MATCH($B$3, resultados!$A$1:$ZZ$1, 0))</f>
        <v/>
      </c>
    </row>
    <row r="141">
      <c r="A141">
        <f>INDEX(resultados!$A$2:$ZZ$290, 135, MATCH($B$1, resultados!$A$1:$ZZ$1, 0))</f>
        <v/>
      </c>
      <c r="B141">
        <f>INDEX(resultados!$A$2:$ZZ$290, 135, MATCH($B$2, resultados!$A$1:$ZZ$1, 0))</f>
        <v/>
      </c>
      <c r="C141">
        <f>INDEX(resultados!$A$2:$ZZ$290, 135, MATCH($B$3, resultados!$A$1:$ZZ$1, 0))</f>
        <v/>
      </c>
    </row>
    <row r="142">
      <c r="A142">
        <f>INDEX(resultados!$A$2:$ZZ$290, 136, MATCH($B$1, resultados!$A$1:$ZZ$1, 0))</f>
        <v/>
      </c>
      <c r="B142">
        <f>INDEX(resultados!$A$2:$ZZ$290, 136, MATCH($B$2, resultados!$A$1:$ZZ$1, 0))</f>
        <v/>
      </c>
      <c r="C142">
        <f>INDEX(resultados!$A$2:$ZZ$290, 136, MATCH($B$3, resultados!$A$1:$ZZ$1, 0))</f>
        <v/>
      </c>
    </row>
    <row r="143">
      <c r="A143">
        <f>INDEX(resultados!$A$2:$ZZ$290, 137, MATCH($B$1, resultados!$A$1:$ZZ$1, 0))</f>
        <v/>
      </c>
      <c r="B143">
        <f>INDEX(resultados!$A$2:$ZZ$290, 137, MATCH($B$2, resultados!$A$1:$ZZ$1, 0))</f>
        <v/>
      </c>
      <c r="C143">
        <f>INDEX(resultados!$A$2:$ZZ$290, 137, MATCH($B$3, resultados!$A$1:$ZZ$1, 0))</f>
        <v/>
      </c>
    </row>
    <row r="144">
      <c r="A144">
        <f>INDEX(resultados!$A$2:$ZZ$290, 138, MATCH($B$1, resultados!$A$1:$ZZ$1, 0))</f>
        <v/>
      </c>
      <c r="B144">
        <f>INDEX(resultados!$A$2:$ZZ$290, 138, MATCH($B$2, resultados!$A$1:$ZZ$1, 0))</f>
        <v/>
      </c>
      <c r="C144">
        <f>INDEX(resultados!$A$2:$ZZ$290, 138, MATCH($B$3, resultados!$A$1:$ZZ$1, 0))</f>
        <v/>
      </c>
    </row>
    <row r="145">
      <c r="A145">
        <f>INDEX(resultados!$A$2:$ZZ$290, 139, MATCH($B$1, resultados!$A$1:$ZZ$1, 0))</f>
        <v/>
      </c>
      <c r="B145">
        <f>INDEX(resultados!$A$2:$ZZ$290, 139, MATCH($B$2, resultados!$A$1:$ZZ$1, 0))</f>
        <v/>
      </c>
      <c r="C145">
        <f>INDEX(resultados!$A$2:$ZZ$290, 139, MATCH($B$3, resultados!$A$1:$ZZ$1, 0))</f>
        <v/>
      </c>
    </row>
    <row r="146">
      <c r="A146">
        <f>INDEX(resultados!$A$2:$ZZ$290, 140, MATCH($B$1, resultados!$A$1:$ZZ$1, 0))</f>
        <v/>
      </c>
      <c r="B146">
        <f>INDEX(resultados!$A$2:$ZZ$290, 140, MATCH($B$2, resultados!$A$1:$ZZ$1, 0))</f>
        <v/>
      </c>
      <c r="C146">
        <f>INDEX(resultados!$A$2:$ZZ$290, 140, MATCH($B$3, resultados!$A$1:$ZZ$1, 0))</f>
        <v/>
      </c>
    </row>
    <row r="147">
      <c r="A147">
        <f>INDEX(resultados!$A$2:$ZZ$290, 141, MATCH($B$1, resultados!$A$1:$ZZ$1, 0))</f>
        <v/>
      </c>
      <c r="B147">
        <f>INDEX(resultados!$A$2:$ZZ$290, 141, MATCH($B$2, resultados!$A$1:$ZZ$1, 0))</f>
        <v/>
      </c>
      <c r="C147">
        <f>INDEX(resultados!$A$2:$ZZ$290, 141, MATCH($B$3, resultados!$A$1:$ZZ$1, 0))</f>
        <v/>
      </c>
    </row>
    <row r="148">
      <c r="A148">
        <f>INDEX(resultados!$A$2:$ZZ$290, 142, MATCH($B$1, resultados!$A$1:$ZZ$1, 0))</f>
        <v/>
      </c>
      <c r="B148">
        <f>INDEX(resultados!$A$2:$ZZ$290, 142, MATCH($B$2, resultados!$A$1:$ZZ$1, 0))</f>
        <v/>
      </c>
      <c r="C148">
        <f>INDEX(resultados!$A$2:$ZZ$290, 142, MATCH($B$3, resultados!$A$1:$ZZ$1, 0))</f>
        <v/>
      </c>
    </row>
    <row r="149">
      <c r="A149">
        <f>INDEX(resultados!$A$2:$ZZ$290, 143, MATCH($B$1, resultados!$A$1:$ZZ$1, 0))</f>
        <v/>
      </c>
      <c r="B149">
        <f>INDEX(resultados!$A$2:$ZZ$290, 143, MATCH($B$2, resultados!$A$1:$ZZ$1, 0))</f>
        <v/>
      </c>
      <c r="C149">
        <f>INDEX(resultados!$A$2:$ZZ$290, 143, MATCH($B$3, resultados!$A$1:$ZZ$1, 0))</f>
        <v/>
      </c>
    </row>
    <row r="150">
      <c r="A150">
        <f>INDEX(resultados!$A$2:$ZZ$290, 144, MATCH($B$1, resultados!$A$1:$ZZ$1, 0))</f>
        <v/>
      </c>
      <c r="B150">
        <f>INDEX(resultados!$A$2:$ZZ$290, 144, MATCH($B$2, resultados!$A$1:$ZZ$1, 0))</f>
        <v/>
      </c>
      <c r="C150">
        <f>INDEX(resultados!$A$2:$ZZ$290, 144, MATCH($B$3, resultados!$A$1:$ZZ$1, 0))</f>
        <v/>
      </c>
    </row>
    <row r="151">
      <c r="A151">
        <f>INDEX(resultados!$A$2:$ZZ$290, 145, MATCH($B$1, resultados!$A$1:$ZZ$1, 0))</f>
        <v/>
      </c>
      <c r="B151">
        <f>INDEX(resultados!$A$2:$ZZ$290, 145, MATCH($B$2, resultados!$A$1:$ZZ$1, 0))</f>
        <v/>
      </c>
      <c r="C151">
        <f>INDEX(resultados!$A$2:$ZZ$290, 145, MATCH($B$3, resultados!$A$1:$ZZ$1, 0))</f>
        <v/>
      </c>
    </row>
    <row r="152">
      <c r="A152">
        <f>INDEX(resultados!$A$2:$ZZ$290, 146, MATCH($B$1, resultados!$A$1:$ZZ$1, 0))</f>
        <v/>
      </c>
      <c r="B152">
        <f>INDEX(resultados!$A$2:$ZZ$290, 146, MATCH($B$2, resultados!$A$1:$ZZ$1, 0))</f>
        <v/>
      </c>
      <c r="C152">
        <f>INDEX(resultados!$A$2:$ZZ$290, 146, MATCH($B$3, resultados!$A$1:$ZZ$1, 0))</f>
        <v/>
      </c>
    </row>
    <row r="153">
      <c r="A153">
        <f>INDEX(resultados!$A$2:$ZZ$290, 147, MATCH($B$1, resultados!$A$1:$ZZ$1, 0))</f>
        <v/>
      </c>
      <c r="B153">
        <f>INDEX(resultados!$A$2:$ZZ$290, 147, MATCH($B$2, resultados!$A$1:$ZZ$1, 0))</f>
        <v/>
      </c>
      <c r="C153">
        <f>INDEX(resultados!$A$2:$ZZ$290, 147, MATCH($B$3, resultados!$A$1:$ZZ$1, 0))</f>
        <v/>
      </c>
    </row>
    <row r="154">
      <c r="A154">
        <f>INDEX(resultados!$A$2:$ZZ$290, 148, MATCH($B$1, resultados!$A$1:$ZZ$1, 0))</f>
        <v/>
      </c>
      <c r="B154">
        <f>INDEX(resultados!$A$2:$ZZ$290, 148, MATCH($B$2, resultados!$A$1:$ZZ$1, 0))</f>
        <v/>
      </c>
      <c r="C154">
        <f>INDEX(resultados!$A$2:$ZZ$290, 148, MATCH($B$3, resultados!$A$1:$ZZ$1, 0))</f>
        <v/>
      </c>
    </row>
    <row r="155">
      <c r="A155">
        <f>INDEX(resultados!$A$2:$ZZ$290, 149, MATCH($B$1, resultados!$A$1:$ZZ$1, 0))</f>
        <v/>
      </c>
      <c r="B155">
        <f>INDEX(resultados!$A$2:$ZZ$290, 149, MATCH($B$2, resultados!$A$1:$ZZ$1, 0))</f>
        <v/>
      </c>
      <c r="C155">
        <f>INDEX(resultados!$A$2:$ZZ$290, 149, MATCH($B$3, resultados!$A$1:$ZZ$1, 0))</f>
        <v/>
      </c>
    </row>
    <row r="156">
      <c r="A156">
        <f>INDEX(resultados!$A$2:$ZZ$290, 150, MATCH($B$1, resultados!$A$1:$ZZ$1, 0))</f>
        <v/>
      </c>
      <c r="B156">
        <f>INDEX(resultados!$A$2:$ZZ$290, 150, MATCH($B$2, resultados!$A$1:$ZZ$1, 0))</f>
        <v/>
      </c>
      <c r="C156">
        <f>INDEX(resultados!$A$2:$ZZ$290, 150, MATCH($B$3, resultados!$A$1:$ZZ$1, 0))</f>
        <v/>
      </c>
    </row>
    <row r="157">
      <c r="A157">
        <f>INDEX(resultados!$A$2:$ZZ$290, 151, MATCH($B$1, resultados!$A$1:$ZZ$1, 0))</f>
        <v/>
      </c>
      <c r="B157">
        <f>INDEX(resultados!$A$2:$ZZ$290, 151, MATCH($B$2, resultados!$A$1:$ZZ$1, 0))</f>
        <v/>
      </c>
      <c r="C157">
        <f>INDEX(resultados!$A$2:$ZZ$290, 151, MATCH($B$3, resultados!$A$1:$ZZ$1, 0))</f>
        <v/>
      </c>
    </row>
    <row r="158">
      <c r="A158">
        <f>INDEX(resultados!$A$2:$ZZ$290, 152, MATCH($B$1, resultados!$A$1:$ZZ$1, 0))</f>
        <v/>
      </c>
      <c r="B158">
        <f>INDEX(resultados!$A$2:$ZZ$290, 152, MATCH($B$2, resultados!$A$1:$ZZ$1, 0))</f>
        <v/>
      </c>
      <c r="C158">
        <f>INDEX(resultados!$A$2:$ZZ$290, 152, MATCH($B$3, resultados!$A$1:$ZZ$1, 0))</f>
        <v/>
      </c>
    </row>
    <row r="159">
      <c r="A159">
        <f>INDEX(resultados!$A$2:$ZZ$290, 153, MATCH($B$1, resultados!$A$1:$ZZ$1, 0))</f>
        <v/>
      </c>
      <c r="B159">
        <f>INDEX(resultados!$A$2:$ZZ$290, 153, MATCH($B$2, resultados!$A$1:$ZZ$1, 0))</f>
        <v/>
      </c>
      <c r="C159">
        <f>INDEX(resultados!$A$2:$ZZ$290, 153, MATCH($B$3, resultados!$A$1:$ZZ$1, 0))</f>
        <v/>
      </c>
    </row>
    <row r="160">
      <c r="A160">
        <f>INDEX(resultados!$A$2:$ZZ$290, 154, MATCH($B$1, resultados!$A$1:$ZZ$1, 0))</f>
        <v/>
      </c>
      <c r="B160">
        <f>INDEX(resultados!$A$2:$ZZ$290, 154, MATCH($B$2, resultados!$A$1:$ZZ$1, 0))</f>
        <v/>
      </c>
      <c r="C160">
        <f>INDEX(resultados!$A$2:$ZZ$290, 154, MATCH($B$3, resultados!$A$1:$ZZ$1, 0))</f>
        <v/>
      </c>
    </row>
    <row r="161">
      <c r="A161">
        <f>INDEX(resultados!$A$2:$ZZ$290, 155, MATCH($B$1, resultados!$A$1:$ZZ$1, 0))</f>
        <v/>
      </c>
      <c r="B161">
        <f>INDEX(resultados!$A$2:$ZZ$290, 155, MATCH($B$2, resultados!$A$1:$ZZ$1, 0))</f>
        <v/>
      </c>
      <c r="C161">
        <f>INDEX(resultados!$A$2:$ZZ$290, 155, MATCH($B$3, resultados!$A$1:$ZZ$1, 0))</f>
        <v/>
      </c>
    </row>
    <row r="162">
      <c r="A162">
        <f>INDEX(resultados!$A$2:$ZZ$290, 156, MATCH($B$1, resultados!$A$1:$ZZ$1, 0))</f>
        <v/>
      </c>
      <c r="B162">
        <f>INDEX(resultados!$A$2:$ZZ$290, 156, MATCH($B$2, resultados!$A$1:$ZZ$1, 0))</f>
        <v/>
      </c>
      <c r="C162">
        <f>INDEX(resultados!$A$2:$ZZ$290, 156, MATCH($B$3, resultados!$A$1:$ZZ$1, 0))</f>
        <v/>
      </c>
    </row>
    <row r="163">
      <c r="A163">
        <f>INDEX(resultados!$A$2:$ZZ$290, 157, MATCH($B$1, resultados!$A$1:$ZZ$1, 0))</f>
        <v/>
      </c>
      <c r="B163">
        <f>INDEX(resultados!$A$2:$ZZ$290, 157, MATCH($B$2, resultados!$A$1:$ZZ$1, 0))</f>
        <v/>
      </c>
      <c r="C163">
        <f>INDEX(resultados!$A$2:$ZZ$290, 157, MATCH($B$3, resultados!$A$1:$ZZ$1, 0))</f>
        <v/>
      </c>
    </row>
    <row r="164">
      <c r="A164">
        <f>INDEX(resultados!$A$2:$ZZ$290, 158, MATCH($B$1, resultados!$A$1:$ZZ$1, 0))</f>
        <v/>
      </c>
      <c r="B164">
        <f>INDEX(resultados!$A$2:$ZZ$290, 158, MATCH($B$2, resultados!$A$1:$ZZ$1, 0))</f>
        <v/>
      </c>
      <c r="C164">
        <f>INDEX(resultados!$A$2:$ZZ$290, 158, MATCH($B$3, resultados!$A$1:$ZZ$1, 0))</f>
        <v/>
      </c>
    </row>
    <row r="165">
      <c r="A165">
        <f>INDEX(resultados!$A$2:$ZZ$290, 159, MATCH($B$1, resultados!$A$1:$ZZ$1, 0))</f>
        <v/>
      </c>
      <c r="B165">
        <f>INDEX(resultados!$A$2:$ZZ$290, 159, MATCH($B$2, resultados!$A$1:$ZZ$1, 0))</f>
        <v/>
      </c>
      <c r="C165">
        <f>INDEX(resultados!$A$2:$ZZ$290, 159, MATCH($B$3, resultados!$A$1:$ZZ$1, 0))</f>
        <v/>
      </c>
    </row>
    <row r="166">
      <c r="A166">
        <f>INDEX(resultados!$A$2:$ZZ$290, 160, MATCH($B$1, resultados!$A$1:$ZZ$1, 0))</f>
        <v/>
      </c>
      <c r="B166">
        <f>INDEX(resultados!$A$2:$ZZ$290, 160, MATCH($B$2, resultados!$A$1:$ZZ$1, 0))</f>
        <v/>
      </c>
      <c r="C166">
        <f>INDEX(resultados!$A$2:$ZZ$290, 160, MATCH($B$3, resultados!$A$1:$ZZ$1, 0))</f>
        <v/>
      </c>
    </row>
    <row r="167">
      <c r="A167">
        <f>INDEX(resultados!$A$2:$ZZ$290, 161, MATCH($B$1, resultados!$A$1:$ZZ$1, 0))</f>
        <v/>
      </c>
      <c r="B167">
        <f>INDEX(resultados!$A$2:$ZZ$290, 161, MATCH($B$2, resultados!$A$1:$ZZ$1, 0))</f>
        <v/>
      </c>
      <c r="C167">
        <f>INDEX(resultados!$A$2:$ZZ$290, 161, MATCH($B$3, resultados!$A$1:$ZZ$1, 0))</f>
        <v/>
      </c>
    </row>
    <row r="168">
      <c r="A168">
        <f>INDEX(resultados!$A$2:$ZZ$290, 162, MATCH($B$1, resultados!$A$1:$ZZ$1, 0))</f>
        <v/>
      </c>
      <c r="B168">
        <f>INDEX(resultados!$A$2:$ZZ$290, 162, MATCH($B$2, resultados!$A$1:$ZZ$1, 0))</f>
        <v/>
      </c>
      <c r="C168">
        <f>INDEX(resultados!$A$2:$ZZ$290, 162, MATCH($B$3, resultados!$A$1:$ZZ$1, 0))</f>
        <v/>
      </c>
    </row>
    <row r="169">
      <c r="A169">
        <f>INDEX(resultados!$A$2:$ZZ$290, 163, MATCH($B$1, resultados!$A$1:$ZZ$1, 0))</f>
        <v/>
      </c>
      <c r="B169">
        <f>INDEX(resultados!$A$2:$ZZ$290, 163, MATCH($B$2, resultados!$A$1:$ZZ$1, 0))</f>
        <v/>
      </c>
      <c r="C169">
        <f>INDEX(resultados!$A$2:$ZZ$290, 163, MATCH($B$3, resultados!$A$1:$ZZ$1, 0))</f>
        <v/>
      </c>
    </row>
    <row r="170">
      <c r="A170">
        <f>INDEX(resultados!$A$2:$ZZ$290, 164, MATCH($B$1, resultados!$A$1:$ZZ$1, 0))</f>
        <v/>
      </c>
      <c r="B170">
        <f>INDEX(resultados!$A$2:$ZZ$290, 164, MATCH($B$2, resultados!$A$1:$ZZ$1, 0))</f>
        <v/>
      </c>
      <c r="C170">
        <f>INDEX(resultados!$A$2:$ZZ$290, 164, MATCH($B$3, resultados!$A$1:$ZZ$1, 0))</f>
        <v/>
      </c>
    </row>
    <row r="171">
      <c r="A171">
        <f>INDEX(resultados!$A$2:$ZZ$290, 165, MATCH($B$1, resultados!$A$1:$ZZ$1, 0))</f>
        <v/>
      </c>
      <c r="B171">
        <f>INDEX(resultados!$A$2:$ZZ$290, 165, MATCH($B$2, resultados!$A$1:$ZZ$1, 0))</f>
        <v/>
      </c>
      <c r="C171">
        <f>INDEX(resultados!$A$2:$ZZ$290, 165, MATCH($B$3, resultados!$A$1:$ZZ$1, 0))</f>
        <v/>
      </c>
    </row>
    <row r="172">
      <c r="A172">
        <f>INDEX(resultados!$A$2:$ZZ$290, 166, MATCH($B$1, resultados!$A$1:$ZZ$1, 0))</f>
        <v/>
      </c>
      <c r="B172">
        <f>INDEX(resultados!$A$2:$ZZ$290, 166, MATCH($B$2, resultados!$A$1:$ZZ$1, 0))</f>
        <v/>
      </c>
      <c r="C172">
        <f>INDEX(resultados!$A$2:$ZZ$290, 166, MATCH($B$3, resultados!$A$1:$ZZ$1, 0))</f>
        <v/>
      </c>
    </row>
    <row r="173">
      <c r="A173">
        <f>INDEX(resultados!$A$2:$ZZ$290, 167, MATCH($B$1, resultados!$A$1:$ZZ$1, 0))</f>
        <v/>
      </c>
      <c r="B173">
        <f>INDEX(resultados!$A$2:$ZZ$290, 167, MATCH($B$2, resultados!$A$1:$ZZ$1, 0))</f>
        <v/>
      </c>
      <c r="C173">
        <f>INDEX(resultados!$A$2:$ZZ$290, 167, MATCH($B$3, resultados!$A$1:$ZZ$1, 0))</f>
        <v/>
      </c>
    </row>
    <row r="174">
      <c r="A174">
        <f>INDEX(resultados!$A$2:$ZZ$290, 168, MATCH($B$1, resultados!$A$1:$ZZ$1, 0))</f>
        <v/>
      </c>
      <c r="B174">
        <f>INDEX(resultados!$A$2:$ZZ$290, 168, MATCH($B$2, resultados!$A$1:$ZZ$1, 0))</f>
        <v/>
      </c>
      <c r="C174">
        <f>INDEX(resultados!$A$2:$ZZ$290, 168, MATCH($B$3, resultados!$A$1:$ZZ$1, 0))</f>
        <v/>
      </c>
    </row>
    <row r="175">
      <c r="A175">
        <f>INDEX(resultados!$A$2:$ZZ$290, 169, MATCH($B$1, resultados!$A$1:$ZZ$1, 0))</f>
        <v/>
      </c>
      <c r="B175">
        <f>INDEX(resultados!$A$2:$ZZ$290, 169, MATCH($B$2, resultados!$A$1:$ZZ$1, 0))</f>
        <v/>
      </c>
      <c r="C175">
        <f>INDEX(resultados!$A$2:$ZZ$290, 169, MATCH($B$3, resultados!$A$1:$ZZ$1, 0))</f>
        <v/>
      </c>
    </row>
    <row r="176">
      <c r="A176">
        <f>INDEX(resultados!$A$2:$ZZ$290, 170, MATCH($B$1, resultados!$A$1:$ZZ$1, 0))</f>
        <v/>
      </c>
      <c r="B176">
        <f>INDEX(resultados!$A$2:$ZZ$290, 170, MATCH($B$2, resultados!$A$1:$ZZ$1, 0))</f>
        <v/>
      </c>
      <c r="C176">
        <f>INDEX(resultados!$A$2:$ZZ$290, 170, MATCH($B$3, resultados!$A$1:$ZZ$1, 0))</f>
        <v/>
      </c>
    </row>
    <row r="177">
      <c r="A177">
        <f>INDEX(resultados!$A$2:$ZZ$290, 171, MATCH($B$1, resultados!$A$1:$ZZ$1, 0))</f>
        <v/>
      </c>
      <c r="B177">
        <f>INDEX(resultados!$A$2:$ZZ$290, 171, MATCH($B$2, resultados!$A$1:$ZZ$1, 0))</f>
        <v/>
      </c>
      <c r="C177">
        <f>INDEX(resultados!$A$2:$ZZ$290, 171, MATCH($B$3, resultados!$A$1:$ZZ$1, 0))</f>
        <v/>
      </c>
    </row>
    <row r="178">
      <c r="A178">
        <f>INDEX(resultados!$A$2:$ZZ$290, 172, MATCH($B$1, resultados!$A$1:$ZZ$1, 0))</f>
        <v/>
      </c>
      <c r="B178">
        <f>INDEX(resultados!$A$2:$ZZ$290, 172, MATCH($B$2, resultados!$A$1:$ZZ$1, 0))</f>
        <v/>
      </c>
      <c r="C178">
        <f>INDEX(resultados!$A$2:$ZZ$290, 172, MATCH($B$3, resultados!$A$1:$ZZ$1, 0))</f>
        <v/>
      </c>
    </row>
    <row r="179">
      <c r="A179">
        <f>INDEX(resultados!$A$2:$ZZ$290, 173, MATCH($B$1, resultados!$A$1:$ZZ$1, 0))</f>
        <v/>
      </c>
      <c r="B179">
        <f>INDEX(resultados!$A$2:$ZZ$290, 173, MATCH($B$2, resultados!$A$1:$ZZ$1, 0))</f>
        <v/>
      </c>
      <c r="C179">
        <f>INDEX(resultados!$A$2:$ZZ$290, 173, MATCH($B$3, resultados!$A$1:$ZZ$1, 0))</f>
        <v/>
      </c>
    </row>
    <row r="180">
      <c r="A180">
        <f>INDEX(resultados!$A$2:$ZZ$290, 174, MATCH($B$1, resultados!$A$1:$ZZ$1, 0))</f>
        <v/>
      </c>
      <c r="B180">
        <f>INDEX(resultados!$A$2:$ZZ$290, 174, MATCH($B$2, resultados!$A$1:$ZZ$1, 0))</f>
        <v/>
      </c>
      <c r="C180">
        <f>INDEX(resultados!$A$2:$ZZ$290, 174, MATCH($B$3, resultados!$A$1:$ZZ$1, 0))</f>
        <v/>
      </c>
    </row>
    <row r="181">
      <c r="A181">
        <f>INDEX(resultados!$A$2:$ZZ$290, 175, MATCH($B$1, resultados!$A$1:$ZZ$1, 0))</f>
        <v/>
      </c>
      <c r="B181">
        <f>INDEX(resultados!$A$2:$ZZ$290, 175, MATCH($B$2, resultados!$A$1:$ZZ$1, 0))</f>
        <v/>
      </c>
      <c r="C181">
        <f>INDEX(resultados!$A$2:$ZZ$290, 175, MATCH($B$3, resultados!$A$1:$ZZ$1, 0))</f>
        <v/>
      </c>
    </row>
    <row r="182">
      <c r="A182">
        <f>INDEX(resultados!$A$2:$ZZ$290, 176, MATCH($B$1, resultados!$A$1:$ZZ$1, 0))</f>
        <v/>
      </c>
      <c r="B182">
        <f>INDEX(resultados!$A$2:$ZZ$290, 176, MATCH($B$2, resultados!$A$1:$ZZ$1, 0))</f>
        <v/>
      </c>
      <c r="C182">
        <f>INDEX(resultados!$A$2:$ZZ$290, 176, MATCH($B$3, resultados!$A$1:$ZZ$1, 0))</f>
        <v/>
      </c>
    </row>
    <row r="183">
      <c r="A183">
        <f>INDEX(resultados!$A$2:$ZZ$290, 177, MATCH($B$1, resultados!$A$1:$ZZ$1, 0))</f>
        <v/>
      </c>
      <c r="B183">
        <f>INDEX(resultados!$A$2:$ZZ$290, 177, MATCH($B$2, resultados!$A$1:$ZZ$1, 0))</f>
        <v/>
      </c>
      <c r="C183">
        <f>INDEX(resultados!$A$2:$ZZ$290, 177, MATCH($B$3, resultados!$A$1:$ZZ$1, 0))</f>
        <v/>
      </c>
    </row>
    <row r="184">
      <c r="A184">
        <f>INDEX(resultados!$A$2:$ZZ$290, 178, MATCH($B$1, resultados!$A$1:$ZZ$1, 0))</f>
        <v/>
      </c>
      <c r="B184">
        <f>INDEX(resultados!$A$2:$ZZ$290, 178, MATCH($B$2, resultados!$A$1:$ZZ$1, 0))</f>
        <v/>
      </c>
      <c r="C184">
        <f>INDEX(resultados!$A$2:$ZZ$290, 178, MATCH($B$3, resultados!$A$1:$ZZ$1, 0))</f>
        <v/>
      </c>
    </row>
    <row r="185">
      <c r="A185">
        <f>INDEX(resultados!$A$2:$ZZ$290, 179, MATCH($B$1, resultados!$A$1:$ZZ$1, 0))</f>
        <v/>
      </c>
      <c r="B185">
        <f>INDEX(resultados!$A$2:$ZZ$290, 179, MATCH($B$2, resultados!$A$1:$ZZ$1, 0))</f>
        <v/>
      </c>
      <c r="C185">
        <f>INDEX(resultados!$A$2:$ZZ$290, 179, MATCH($B$3, resultados!$A$1:$ZZ$1, 0))</f>
        <v/>
      </c>
    </row>
    <row r="186">
      <c r="A186">
        <f>INDEX(resultados!$A$2:$ZZ$290, 180, MATCH($B$1, resultados!$A$1:$ZZ$1, 0))</f>
        <v/>
      </c>
      <c r="B186">
        <f>INDEX(resultados!$A$2:$ZZ$290, 180, MATCH($B$2, resultados!$A$1:$ZZ$1, 0))</f>
        <v/>
      </c>
      <c r="C186">
        <f>INDEX(resultados!$A$2:$ZZ$290, 180, MATCH($B$3, resultados!$A$1:$ZZ$1, 0))</f>
        <v/>
      </c>
    </row>
    <row r="187">
      <c r="A187">
        <f>INDEX(resultados!$A$2:$ZZ$290, 181, MATCH($B$1, resultados!$A$1:$ZZ$1, 0))</f>
        <v/>
      </c>
      <c r="B187">
        <f>INDEX(resultados!$A$2:$ZZ$290, 181, MATCH($B$2, resultados!$A$1:$ZZ$1, 0))</f>
        <v/>
      </c>
      <c r="C187">
        <f>INDEX(resultados!$A$2:$ZZ$290, 181, MATCH($B$3, resultados!$A$1:$ZZ$1, 0))</f>
        <v/>
      </c>
    </row>
    <row r="188">
      <c r="A188">
        <f>INDEX(resultados!$A$2:$ZZ$290, 182, MATCH($B$1, resultados!$A$1:$ZZ$1, 0))</f>
        <v/>
      </c>
      <c r="B188">
        <f>INDEX(resultados!$A$2:$ZZ$290, 182, MATCH($B$2, resultados!$A$1:$ZZ$1, 0))</f>
        <v/>
      </c>
      <c r="C188">
        <f>INDEX(resultados!$A$2:$ZZ$290, 182, MATCH($B$3, resultados!$A$1:$ZZ$1, 0))</f>
        <v/>
      </c>
    </row>
    <row r="189">
      <c r="A189">
        <f>INDEX(resultados!$A$2:$ZZ$290, 183, MATCH($B$1, resultados!$A$1:$ZZ$1, 0))</f>
        <v/>
      </c>
      <c r="B189">
        <f>INDEX(resultados!$A$2:$ZZ$290, 183, MATCH($B$2, resultados!$A$1:$ZZ$1, 0))</f>
        <v/>
      </c>
      <c r="C189">
        <f>INDEX(resultados!$A$2:$ZZ$290, 183, MATCH($B$3, resultados!$A$1:$ZZ$1, 0))</f>
        <v/>
      </c>
    </row>
    <row r="190">
      <c r="A190">
        <f>INDEX(resultados!$A$2:$ZZ$290, 184, MATCH($B$1, resultados!$A$1:$ZZ$1, 0))</f>
        <v/>
      </c>
      <c r="B190">
        <f>INDEX(resultados!$A$2:$ZZ$290, 184, MATCH($B$2, resultados!$A$1:$ZZ$1, 0))</f>
        <v/>
      </c>
      <c r="C190">
        <f>INDEX(resultados!$A$2:$ZZ$290, 184, MATCH($B$3, resultados!$A$1:$ZZ$1, 0))</f>
        <v/>
      </c>
    </row>
    <row r="191">
      <c r="A191">
        <f>INDEX(resultados!$A$2:$ZZ$290, 185, MATCH($B$1, resultados!$A$1:$ZZ$1, 0))</f>
        <v/>
      </c>
      <c r="B191">
        <f>INDEX(resultados!$A$2:$ZZ$290, 185, MATCH($B$2, resultados!$A$1:$ZZ$1, 0))</f>
        <v/>
      </c>
      <c r="C191">
        <f>INDEX(resultados!$A$2:$ZZ$290, 185, MATCH($B$3, resultados!$A$1:$ZZ$1, 0))</f>
        <v/>
      </c>
    </row>
    <row r="192">
      <c r="A192">
        <f>INDEX(resultados!$A$2:$ZZ$290, 186, MATCH($B$1, resultados!$A$1:$ZZ$1, 0))</f>
        <v/>
      </c>
      <c r="B192">
        <f>INDEX(resultados!$A$2:$ZZ$290, 186, MATCH($B$2, resultados!$A$1:$ZZ$1, 0))</f>
        <v/>
      </c>
      <c r="C192">
        <f>INDEX(resultados!$A$2:$ZZ$290, 186, MATCH($B$3, resultados!$A$1:$ZZ$1, 0))</f>
        <v/>
      </c>
    </row>
    <row r="193">
      <c r="A193">
        <f>INDEX(resultados!$A$2:$ZZ$290, 187, MATCH($B$1, resultados!$A$1:$ZZ$1, 0))</f>
        <v/>
      </c>
      <c r="B193">
        <f>INDEX(resultados!$A$2:$ZZ$290, 187, MATCH($B$2, resultados!$A$1:$ZZ$1, 0))</f>
        <v/>
      </c>
      <c r="C193">
        <f>INDEX(resultados!$A$2:$ZZ$290, 187, MATCH($B$3, resultados!$A$1:$ZZ$1, 0))</f>
        <v/>
      </c>
    </row>
    <row r="194">
      <c r="A194">
        <f>INDEX(resultados!$A$2:$ZZ$290, 188, MATCH($B$1, resultados!$A$1:$ZZ$1, 0))</f>
        <v/>
      </c>
      <c r="B194">
        <f>INDEX(resultados!$A$2:$ZZ$290, 188, MATCH($B$2, resultados!$A$1:$ZZ$1, 0))</f>
        <v/>
      </c>
      <c r="C194">
        <f>INDEX(resultados!$A$2:$ZZ$290, 188, MATCH($B$3, resultados!$A$1:$ZZ$1, 0))</f>
        <v/>
      </c>
    </row>
    <row r="195">
      <c r="A195">
        <f>INDEX(resultados!$A$2:$ZZ$290, 189, MATCH($B$1, resultados!$A$1:$ZZ$1, 0))</f>
        <v/>
      </c>
      <c r="B195">
        <f>INDEX(resultados!$A$2:$ZZ$290, 189, MATCH($B$2, resultados!$A$1:$ZZ$1, 0))</f>
        <v/>
      </c>
      <c r="C195">
        <f>INDEX(resultados!$A$2:$ZZ$290, 189, MATCH($B$3, resultados!$A$1:$ZZ$1, 0))</f>
        <v/>
      </c>
    </row>
    <row r="196">
      <c r="A196">
        <f>INDEX(resultados!$A$2:$ZZ$290, 190, MATCH($B$1, resultados!$A$1:$ZZ$1, 0))</f>
        <v/>
      </c>
      <c r="B196">
        <f>INDEX(resultados!$A$2:$ZZ$290, 190, MATCH($B$2, resultados!$A$1:$ZZ$1, 0))</f>
        <v/>
      </c>
      <c r="C196">
        <f>INDEX(resultados!$A$2:$ZZ$290, 190, MATCH($B$3, resultados!$A$1:$ZZ$1, 0))</f>
        <v/>
      </c>
    </row>
    <row r="197">
      <c r="A197">
        <f>INDEX(resultados!$A$2:$ZZ$290, 191, MATCH($B$1, resultados!$A$1:$ZZ$1, 0))</f>
        <v/>
      </c>
      <c r="B197">
        <f>INDEX(resultados!$A$2:$ZZ$290, 191, MATCH($B$2, resultados!$A$1:$ZZ$1, 0))</f>
        <v/>
      </c>
      <c r="C197">
        <f>INDEX(resultados!$A$2:$ZZ$290, 191, MATCH($B$3, resultados!$A$1:$ZZ$1, 0))</f>
        <v/>
      </c>
    </row>
    <row r="198">
      <c r="A198">
        <f>INDEX(resultados!$A$2:$ZZ$290, 192, MATCH($B$1, resultados!$A$1:$ZZ$1, 0))</f>
        <v/>
      </c>
      <c r="B198">
        <f>INDEX(resultados!$A$2:$ZZ$290, 192, MATCH($B$2, resultados!$A$1:$ZZ$1, 0))</f>
        <v/>
      </c>
      <c r="C198">
        <f>INDEX(resultados!$A$2:$ZZ$290, 192, MATCH($B$3, resultados!$A$1:$ZZ$1, 0))</f>
        <v/>
      </c>
    </row>
    <row r="199">
      <c r="A199">
        <f>INDEX(resultados!$A$2:$ZZ$290, 193, MATCH($B$1, resultados!$A$1:$ZZ$1, 0))</f>
        <v/>
      </c>
      <c r="B199">
        <f>INDEX(resultados!$A$2:$ZZ$290, 193, MATCH($B$2, resultados!$A$1:$ZZ$1, 0))</f>
        <v/>
      </c>
      <c r="C199">
        <f>INDEX(resultados!$A$2:$ZZ$290, 193, MATCH($B$3, resultados!$A$1:$ZZ$1, 0))</f>
        <v/>
      </c>
    </row>
    <row r="200">
      <c r="A200">
        <f>INDEX(resultados!$A$2:$ZZ$290, 194, MATCH($B$1, resultados!$A$1:$ZZ$1, 0))</f>
        <v/>
      </c>
      <c r="B200">
        <f>INDEX(resultados!$A$2:$ZZ$290, 194, MATCH($B$2, resultados!$A$1:$ZZ$1, 0))</f>
        <v/>
      </c>
      <c r="C200">
        <f>INDEX(resultados!$A$2:$ZZ$290, 194, MATCH($B$3, resultados!$A$1:$ZZ$1, 0))</f>
        <v/>
      </c>
    </row>
    <row r="201">
      <c r="A201">
        <f>INDEX(resultados!$A$2:$ZZ$290, 195, MATCH($B$1, resultados!$A$1:$ZZ$1, 0))</f>
        <v/>
      </c>
      <c r="B201">
        <f>INDEX(resultados!$A$2:$ZZ$290, 195, MATCH($B$2, resultados!$A$1:$ZZ$1, 0))</f>
        <v/>
      </c>
      <c r="C201">
        <f>INDEX(resultados!$A$2:$ZZ$290, 195, MATCH($B$3, resultados!$A$1:$ZZ$1, 0))</f>
        <v/>
      </c>
    </row>
    <row r="202">
      <c r="A202">
        <f>INDEX(resultados!$A$2:$ZZ$290, 196, MATCH($B$1, resultados!$A$1:$ZZ$1, 0))</f>
        <v/>
      </c>
      <c r="B202">
        <f>INDEX(resultados!$A$2:$ZZ$290, 196, MATCH($B$2, resultados!$A$1:$ZZ$1, 0))</f>
        <v/>
      </c>
      <c r="C202">
        <f>INDEX(resultados!$A$2:$ZZ$290, 196, MATCH($B$3, resultados!$A$1:$ZZ$1, 0))</f>
        <v/>
      </c>
    </row>
    <row r="203">
      <c r="A203">
        <f>INDEX(resultados!$A$2:$ZZ$290, 197, MATCH($B$1, resultados!$A$1:$ZZ$1, 0))</f>
        <v/>
      </c>
      <c r="B203">
        <f>INDEX(resultados!$A$2:$ZZ$290, 197, MATCH($B$2, resultados!$A$1:$ZZ$1, 0))</f>
        <v/>
      </c>
      <c r="C203">
        <f>INDEX(resultados!$A$2:$ZZ$290, 197, MATCH($B$3, resultados!$A$1:$ZZ$1, 0))</f>
        <v/>
      </c>
    </row>
    <row r="204">
      <c r="A204">
        <f>INDEX(resultados!$A$2:$ZZ$290, 198, MATCH($B$1, resultados!$A$1:$ZZ$1, 0))</f>
        <v/>
      </c>
      <c r="B204">
        <f>INDEX(resultados!$A$2:$ZZ$290, 198, MATCH($B$2, resultados!$A$1:$ZZ$1, 0))</f>
        <v/>
      </c>
      <c r="C204">
        <f>INDEX(resultados!$A$2:$ZZ$290, 198, MATCH($B$3, resultados!$A$1:$ZZ$1, 0))</f>
        <v/>
      </c>
    </row>
    <row r="205">
      <c r="A205">
        <f>INDEX(resultados!$A$2:$ZZ$290, 199, MATCH($B$1, resultados!$A$1:$ZZ$1, 0))</f>
        <v/>
      </c>
      <c r="B205">
        <f>INDEX(resultados!$A$2:$ZZ$290, 199, MATCH($B$2, resultados!$A$1:$ZZ$1, 0))</f>
        <v/>
      </c>
      <c r="C205">
        <f>INDEX(resultados!$A$2:$ZZ$290, 199, MATCH($B$3, resultados!$A$1:$ZZ$1, 0))</f>
        <v/>
      </c>
    </row>
    <row r="206">
      <c r="A206">
        <f>INDEX(resultados!$A$2:$ZZ$290, 200, MATCH($B$1, resultados!$A$1:$ZZ$1, 0))</f>
        <v/>
      </c>
      <c r="B206">
        <f>INDEX(resultados!$A$2:$ZZ$290, 200, MATCH($B$2, resultados!$A$1:$ZZ$1, 0))</f>
        <v/>
      </c>
      <c r="C206">
        <f>INDEX(resultados!$A$2:$ZZ$290, 200, MATCH($B$3, resultados!$A$1:$ZZ$1, 0))</f>
        <v/>
      </c>
    </row>
    <row r="207">
      <c r="A207">
        <f>INDEX(resultados!$A$2:$ZZ$290, 201, MATCH($B$1, resultados!$A$1:$ZZ$1, 0))</f>
        <v/>
      </c>
      <c r="B207">
        <f>INDEX(resultados!$A$2:$ZZ$290, 201, MATCH($B$2, resultados!$A$1:$ZZ$1, 0))</f>
        <v/>
      </c>
      <c r="C207">
        <f>INDEX(resultados!$A$2:$ZZ$290, 201, MATCH($B$3, resultados!$A$1:$ZZ$1, 0))</f>
        <v/>
      </c>
    </row>
    <row r="208">
      <c r="A208">
        <f>INDEX(resultados!$A$2:$ZZ$290, 202, MATCH($B$1, resultados!$A$1:$ZZ$1, 0))</f>
        <v/>
      </c>
      <c r="B208">
        <f>INDEX(resultados!$A$2:$ZZ$290, 202, MATCH($B$2, resultados!$A$1:$ZZ$1, 0))</f>
        <v/>
      </c>
      <c r="C208">
        <f>INDEX(resultados!$A$2:$ZZ$290, 202, MATCH($B$3, resultados!$A$1:$ZZ$1, 0))</f>
        <v/>
      </c>
    </row>
    <row r="209">
      <c r="A209">
        <f>INDEX(resultados!$A$2:$ZZ$290, 203, MATCH($B$1, resultados!$A$1:$ZZ$1, 0))</f>
        <v/>
      </c>
      <c r="B209">
        <f>INDEX(resultados!$A$2:$ZZ$290, 203, MATCH($B$2, resultados!$A$1:$ZZ$1, 0))</f>
        <v/>
      </c>
      <c r="C209">
        <f>INDEX(resultados!$A$2:$ZZ$290, 203, MATCH($B$3, resultados!$A$1:$ZZ$1, 0))</f>
        <v/>
      </c>
    </row>
    <row r="210">
      <c r="A210">
        <f>INDEX(resultados!$A$2:$ZZ$290, 204, MATCH($B$1, resultados!$A$1:$ZZ$1, 0))</f>
        <v/>
      </c>
      <c r="B210">
        <f>INDEX(resultados!$A$2:$ZZ$290, 204, MATCH($B$2, resultados!$A$1:$ZZ$1, 0))</f>
        <v/>
      </c>
      <c r="C210">
        <f>INDEX(resultados!$A$2:$ZZ$290, 204, MATCH($B$3, resultados!$A$1:$ZZ$1, 0))</f>
        <v/>
      </c>
    </row>
    <row r="211">
      <c r="A211">
        <f>INDEX(resultados!$A$2:$ZZ$290, 205, MATCH($B$1, resultados!$A$1:$ZZ$1, 0))</f>
        <v/>
      </c>
      <c r="B211">
        <f>INDEX(resultados!$A$2:$ZZ$290, 205, MATCH($B$2, resultados!$A$1:$ZZ$1, 0))</f>
        <v/>
      </c>
      <c r="C211">
        <f>INDEX(resultados!$A$2:$ZZ$290, 205, MATCH($B$3, resultados!$A$1:$ZZ$1, 0))</f>
        <v/>
      </c>
    </row>
    <row r="212">
      <c r="A212">
        <f>INDEX(resultados!$A$2:$ZZ$290, 206, MATCH($B$1, resultados!$A$1:$ZZ$1, 0))</f>
        <v/>
      </c>
      <c r="B212">
        <f>INDEX(resultados!$A$2:$ZZ$290, 206, MATCH($B$2, resultados!$A$1:$ZZ$1, 0))</f>
        <v/>
      </c>
      <c r="C212">
        <f>INDEX(resultados!$A$2:$ZZ$290, 206, MATCH($B$3, resultados!$A$1:$ZZ$1, 0))</f>
        <v/>
      </c>
    </row>
    <row r="213">
      <c r="A213">
        <f>INDEX(resultados!$A$2:$ZZ$290, 207, MATCH($B$1, resultados!$A$1:$ZZ$1, 0))</f>
        <v/>
      </c>
      <c r="B213">
        <f>INDEX(resultados!$A$2:$ZZ$290, 207, MATCH($B$2, resultados!$A$1:$ZZ$1, 0))</f>
        <v/>
      </c>
      <c r="C213">
        <f>INDEX(resultados!$A$2:$ZZ$290, 207, MATCH($B$3, resultados!$A$1:$ZZ$1, 0))</f>
        <v/>
      </c>
    </row>
    <row r="214">
      <c r="A214">
        <f>INDEX(resultados!$A$2:$ZZ$290, 208, MATCH($B$1, resultados!$A$1:$ZZ$1, 0))</f>
        <v/>
      </c>
      <c r="B214">
        <f>INDEX(resultados!$A$2:$ZZ$290, 208, MATCH($B$2, resultados!$A$1:$ZZ$1, 0))</f>
        <v/>
      </c>
      <c r="C214">
        <f>INDEX(resultados!$A$2:$ZZ$290, 208, MATCH($B$3, resultados!$A$1:$ZZ$1, 0))</f>
        <v/>
      </c>
    </row>
    <row r="215">
      <c r="A215">
        <f>INDEX(resultados!$A$2:$ZZ$290, 209, MATCH($B$1, resultados!$A$1:$ZZ$1, 0))</f>
        <v/>
      </c>
      <c r="B215">
        <f>INDEX(resultados!$A$2:$ZZ$290, 209, MATCH($B$2, resultados!$A$1:$ZZ$1, 0))</f>
        <v/>
      </c>
      <c r="C215">
        <f>INDEX(resultados!$A$2:$ZZ$290, 209, MATCH($B$3, resultados!$A$1:$ZZ$1, 0))</f>
        <v/>
      </c>
    </row>
    <row r="216">
      <c r="A216">
        <f>INDEX(resultados!$A$2:$ZZ$290, 210, MATCH($B$1, resultados!$A$1:$ZZ$1, 0))</f>
        <v/>
      </c>
      <c r="B216">
        <f>INDEX(resultados!$A$2:$ZZ$290, 210, MATCH($B$2, resultados!$A$1:$ZZ$1, 0))</f>
        <v/>
      </c>
      <c r="C216">
        <f>INDEX(resultados!$A$2:$ZZ$290, 210, MATCH($B$3, resultados!$A$1:$ZZ$1, 0))</f>
        <v/>
      </c>
    </row>
    <row r="217">
      <c r="A217">
        <f>INDEX(resultados!$A$2:$ZZ$290, 211, MATCH($B$1, resultados!$A$1:$ZZ$1, 0))</f>
        <v/>
      </c>
      <c r="B217">
        <f>INDEX(resultados!$A$2:$ZZ$290, 211, MATCH($B$2, resultados!$A$1:$ZZ$1, 0))</f>
        <v/>
      </c>
      <c r="C217">
        <f>INDEX(resultados!$A$2:$ZZ$290, 211, MATCH($B$3, resultados!$A$1:$ZZ$1, 0))</f>
        <v/>
      </c>
    </row>
    <row r="218">
      <c r="A218">
        <f>INDEX(resultados!$A$2:$ZZ$290, 212, MATCH($B$1, resultados!$A$1:$ZZ$1, 0))</f>
        <v/>
      </c>
      <c r="B218">
        <f>INDEX(resultados!$A$2:$ZZ$290, 212, MATCH($B$2, resultados!$A$1:$ZZ$1, 0))</f>
        <v/>
      </c>
      <c r="C218">
        <f>INDEX(resultados!$A$2:$ZZ$290, 212, MATCH($B$3, resultados!$A$1:$ZZ$1, 0))</f>
        <v/>
      </c>
    </row>
    <row r="219">
      <c r="A219">
        <f>INDEX(resultados!$A$2:$ZZ$290, 213, MATCH($B$1, resultados!$A$1:$ZZ$1, 0))</f>
        <v/>
      </c>
      <c r="B219">
        <f>INDEX(resultados!$A$2:$ZZ$290, 213, MATCH($B$2, resultados!$A$1:$ZZ$1, 0))</f>
        <v/>
      </c>
      <c r="C219">
        <f>INDEX(resultados!$A$2:$ZZ$290, 213, MATCH($B$3, resultados!$A$1:$ZZ$1, 0))</f>
        <v/>
      </c>
    </row>
    <row r="220">
      <c r="A220">
        <f>INDEX(resultados!$A$2:$ZZ$290, 214, MATCH($B$1, resultados!$A$1:$ZZ$1, 0))</f>
        <v/>
      </c>
      <c r="B220">
        <f>INDEX(resultados!$A$2:$ZZ$290, 214, MATCH($B$2, resultados!$A$1:$ZZ$1, 0))</f>
        <v/>
      </c>
      <c r="C220">
        <f>INDEX(resultados!$A$2:$ZZ$290, 214, MATCH($B$3, resultados!$A$1:$ZZ$1, 0))</f>
        <v/>
      </c>
    </row>
    <row r="221">
      <c r="A221">
        <f>INDEX(resultados!$A$2:$ZZ$290, 215, MATCH($B$1, resultados!$A$1:$ZZ$1, 0))</f>
        <v/>
      </c>
      <c r="B221">
        <f>INDEX(resultados!$A$2:$ZZ$290, 215, MATCH($B$2, resultados!$A$1:$ZZ$1, 0))</f>
        <v/>
      </c>
      <c r="C221">
        <f>INDEX(resultados!$A$2:$ZZ$290, 215, MATCH($B$3, resultados!$A$1:$ZZ$1, 0))</f>
        <v/>
      </c>
    </row>
    <row r="222">
      <c r="A222">
        <f>INDEX(resultados!$A$2:$ZZ$290, 216, MATCH($B$1, resultados!$A$1:$ZZ$1, 0))</f>
        <v/>
      </c>
      <c r="B222">
        <f>INDEX(resultados!$A$2:$ZZ$290, 216, MATCH($B$2, resultados!$A$1:$ZZ$1, 0))</f>
        <v/>
      </c>
      <c r="C222">
        <f>INDEX(resultados!$A$2:$ZZ$290, 216, MATCH($B$3, resultados!$A$1:$ZZ$1, 0))</f>
        <v/>
      </c>
    </row>
    <row r="223">
      <c r="A223">
        <f>INDEX(resultados!$A$2:$ZZ$290, 217, MATCH($B$1, resultados!$A$1:$ZZ$1, 0))</f>
        <v/>
      </c>
      <c r="B223">
        <f>INDEX(resultados!$A$2:$ZZ$290, 217, MATCH($B$2, resultados!$A$1:$ZZ$1, 0))</f>
        <v/>
      </c>
      <c r="C223">
        <f>INDEX(resultados!$A$2:$ZZ$290, 217, MATCH($B$3, resultados!$A$1:$ZZ$1, 0))</f>
        <v/>
      </c>
    </row>
    <row r="224">
      <c r="A224">
        <f>INDEX(resultados!$A$2:$ZZ$290, 218, MATCH($B$1, resultados!$A$1:$ZZ$1, 0))</f>
        <v/>
      </c>
      <c r="B224">
        <f>INDEX(resultados!$A$2:$ZZ$290, 218, MATCH($B$2, resultados!$A$1:$ZZ$1, 0))</f>
        <v/>
      </c>
      <c r="C224">
        <f>INDEX(resultados!$A$2:$ZZ$290, 218, MATCH($B$3, resultados!$A$1:$ZZ$1, 0))</f>
        <v/>
      </c>
    </row>
    <row r="225">
      <c r="A225">
        <f>INDEX(resultados!$A$2:$ZZ$290, 219, MATCH($B$1, resultados!$A$1:$ZZ$1, 0))</f>
        <v/>
      </c>
      <c r="B225">
        <f>INDEX(resultados!$A$2:$ZZ$290, 219, MATCH($B$2, resultados!$A$1:$ZZ$1, 0))</f>
        <v/>
      </c>
      <c r="C225">
        <f>INDEX(resultados!$A$2:$ZZ$290, 219, MATCH($B$3, resultados!$A$1:$ZZ$1, 0))</f>
        <v/>
      </c>
    </row>
    <row r="226">
      <c r="A226">
        <f>INDEX(resultados!$A$2:$ZZ$290, 220, MATCH($B$1, resultados!$A$1:$ZZ$1, 0))</f>
        <v/>
      </c>
      <c r="B226">
        <f>INDEX(resultados!$A$2:$ZZ$290, 220, MATCH($B$2, resultados!$A$1:$ZZ$1, 0))</f>
        <v/>
      </c>
      <c r="C226">
        <f>INDEX(resultados!$A$2:$ZZ$290, 220, MATCH($B$3, resultados!$A$1:$ZZ$1, 0))</f>
        <v/>
      </c>
    </row>
    <row r="227">
      <c r="A227">
        <f>INDEX(resultados!$A$2:$ZZ$290, 221, MATCH($B$1, resultados!$A$1:$ZZ$1, 0))</f>
        <v/>
      </c>
      <c r="B227">
        <f>INDEX(resultados!$A$2:$ZZ$290, 221, MATCH($B$2, resultados!$A$1:$ZZ$1, 0))</f>
        <v/>
      </c>
      <c r="C227">
        <f>INDEX(resultados!$A$2:$ZZ$290, 221, MATCH($B$3, resultados!$A$1:$ZZ$1, 0))</f>
        <v/>
      </c>
    </row>
    <row r="228">
      <c r="A228">
        <f>INDEX(resultados!$A$2:$ZZ$290, 222, MATCH($B$1, resultados!$A$1:$ZZ$1, 0))</f>
        <v/>
      </c>
      <c r="B228">
        <f>INDEX(resultados!$A$2:$ZZ$290, 222, MATCH($B$2, resultados!$A$1:$ZZ$1, 0))</f>
        <v/>
      </c>
      <c r="C228">
        <f>INDEX(resultados!$A$2:$ZZ$290, 222, MATCH($B$3, resultados!$A$1:$ZZ$1, 0))</f>
        <v/>
      </c>
    </row>
    <row r="229">
      <c r="A229">
        <f>INDEX(resultados!$A$2:$ZZ$290, 223, MATCH($B$1, resultados!$A$1:$ZZ$1, 0))</f>
        <v/>
      </c>
      <c r="B229">
        <f>INDEX(resultados!$A$2:$ZZ$290, 223, MATCH($B$2, resultados!$A$1:$ZZ$1, 0))</f>
        <v/>
      </c>
      <c r="C229">
        <f>INDEX(resultados!$A$2:$ZZ$290, 223, MATCH($B$3, resultados!$A$1:$ZZ$1, 0))</f>
        <v/>
      </c>
    </row>
    <row r="230">
      <c r="A230">
        <f>INDEX(resultados!$A$2:$ZZ$290, 224, MATCH($B$1, resultados!$A$1:$ZZ$1, 0))</f>
        <v/>
      </c>
      <c r="B230">
        <f>INDEX(resultados!$A$2:$ZZ$290, 224, MATCH($B$2, resultados!$A$1:$ZZ$1, 0))</f>
        <v/>
      </c>
      <c r="C230">
        <f>INDEX(resultados!$A$2:$ZZ$290, 224, MATCH($B$3, resultados!$A$1:$ZZ$1, 0))</f>
        <v/>
      </c>
    </row>
    <row r="231">
      <c r="A231">
        <f>INDEX(resultados!$A$2:$ZZ$290, 225, MATCH($B$1, resultados!$A$1:$ZZ$1, 0))</f>
        <v/>
      </c>
      <c r="B231">
        <f>INDEX(resultados!$A$2:$ZZ$290, 225, MATCH($B$2, resultados!$A$1:$ZZ$1, 0))</f>
        <v/>
      </c>
      <c r="C231">
        <f>INDEX(resultados!$A$2:$ZZ$290, 225, MATCH($B$3, resultados!$A$1:$ZZ$1, 0))</f>
        <v/>
      </c>
    </row>
    <row r="232">
      <c r="A232">
        <f>INDEX(resultados!$A$2:$ZZ$290, 226, MATCH($B$1, resultados!$A$1:$ZZ$1, 0))</f>
        <v/>
      </c>
      <c r="B232">
        <f>INDEX(resultados!$A$2:$ZZ$290, 226, MATCH($B$2, resultados!$A$1:$ZZ$1, 0))</f>
        <v/>
      </c>
      <c r="C232">
        <f>INDEX(resultados!$A$2:$ZZ$290, 226, MATCH($B$3, resultados!$A$1:$ZZ$1, 0))</f>
        <v/>
      </c>
    </row>
    <row r="233">
      <c r="A233">
        <f>INDEX(resultados!$A$2:$ZZ$290, 227, MATCH($B$1, resultados!$A$1:$ZZ$1, 0))</f>
        <v/>
      </c>
      <c r="B233">
        <f>INDEX(resultados!$A$2:$ZZ$290, 227, MATCH($B$2, resultados!$A$1:$ZZ$1, 0))</f>
        <v/>
      </c>
      <c r="C233">
        <f>INDEX(resultados!$A$2:$ZZ$290, 227, MATCH($B$3, resultados!$A$1:$ZZ$1, 0))</f>
        <v/>
      </c>
    </row>
    <row r="234">
      <c r="A234">
        <f>INDEX(resultados!$A$2:$ZZ$290, 228, MATCH($B$1, resultados!$A$1:$ZZ$1, 0))</f>
        <v/>
      </c>
      <c r="B234">
        <f>INDEX(resultados!$A$2:$ZZ$290, 228, MATCH($B$2, resultados!$A$1:$ZZ$1, 0))</f>
        <v/>
      </c>
      <c r="C234">
        <f>INDEX(resultados!$A$2:$ZZ$290, 228, MATCH($B$3, resultados!$A$1:$ZZ$1, 0))</f>
        <v/>
      </c>
    </row>
    <row r="235">
      <c r="A235">
        <f>INDEX(resultados!$A$2:$ZZ$290, 229, MATCH($B$1, resultados!$A$1:$ZZ$1, 0))</f>
        <v/>
      </c>
      <c r="B235">
        <f>INDEX(resultados!$A$2:$ZZ$290, 229, MATCH($B$2, resultados!$A$1:$ZZ$1, 0))</f>
        <v/>
      </c>
      <c r="C235">
        <f>INDEX(resultados!$A$2:$ZZ$290, 229, MATCH($B$3, resultados!$A$1:$ZZ$1, 0))</f>
        <v/>
      </c>
    </row>
    <row r="236">
      <c r="A236">
        <f>INDEX(resultados!$A$2:$ZZ$290, 230, MATCH($B$1, resultados!$A$1:$ZZ$1, 0))</f>
        <v/>
      </c>
      <c r="B236">
        <f>INDEX(resultados!$A$2:$ZZ$290, 230, MATCH($B$2, resultados!$A$1:$ZZ$1, 0))</f>
        <v/>
      </c>
      <c r="C236">
        <f>INDEX(resultados!$A$2:$ZZ$290, 230, MATCH($B$3, resultados!$A$1:$ZZ$1, 0))</f>
        <v/>
      </c>
    </row>
    <row r="237">
      <c r="A237">
        <f>INDEX(resultados!$A$2:$ZZ$290, 231, MATCH($B$1, resultados!$A$1:$ZZ$1, 0))</f>
        <v/>
      </c>
      <c r="B237">
        <f>INDEX(resultados!$A$2:$ZZ$290, 231, MATCH($B$2, resultados!$A$1:$ZZ$1, 0))</f>
        <v/>
      </c>
      <c r="C237">
        <f>INDEX(resultados!$A$2:$ZZ$290, 231, MATCH($B$3, resultados!$A$1:$ZZ$1, 0))</f>
        <v/>
      </c>
    </row>
    <row r="238">
      <c r="A238">
        <f>INDEX(resultados!$A$2:$ZZ$290, 232, MATCH($B$1, resultados!$A$1:$ZZ$1, 0))</f>
        <v/>
      </c>
      <c r="B238">
        <f>INDEX(resultados!$A$2:$ZZ$290, 232, MATCH($B$2, resultados!$A$1:$ZZ$1, 0))</f>
        <v/>
      </c>
      <c r="C238">
        <f>INDEX(resultados!$A$2:$ZZ$290, 232, MATCH($B$3, resultados!$A$1:$ZZ$1, 0))</f>
        <v/>
      </c>
    </row>
    <row r="239">
      <c r="A239">
        <f>INDEX(resultados!$A$2:$ZZ$290, 233, MATCH($B$1, resultados!$A$1:$ZZ$1, 0))</f>
        <v/>
      </c>
      <c r="B239">
        <f>INDEX(resultados!$A$2:$ZZ$290, 233, MATCH($B$2, resultados!$A$1:$ZZ$1, 0))</f>
        <v/>
      </c>
      <c r="C239">
        <f>INDEX(resultados!$A$2:$ZZ$290, 233, MATCH($B$3, resultados!$A$1:$ZZ$1, 0))</f>
        <v/>
      </c>
    </row>
    <row r="240">
      <c r="A240">
        <f>INDEX(resultados!$A$2:$ZZ$290, 234, MATCH($B$1, resultados!$A$1:$ZZ$1, 0))</f>
        <v/>
      </c>
      <c r="B240">
        <f>INDEX(resultados!$A$2:$ZZ$290, 234, MATCH($B$2, resultados!$A$1:$ZZ$1, 0))</f>
        <v/>
      </c>
      <c r="C240">
        <f>INDEX(resultados!$A$2:$ZZ$290, 234, MATCH($B$3, resultados!$A$1:$ZZ$1, 0))</f>
        <v/>
      </c>
    </row>
    <row r="241">
      <c r="A241">
        <f>INDEX(resultados!$A$2:$ZZ$290, 235, MATCH($B$1, resultados!$A$1:$ZZ$1, 0))</f>
        <v/>
      </c>
      <c r="B241">
        <f>INDEX(resultados!$A$2:$ZZ$290, 235, MATCH($B$2, resultados!$A$1:$ZZ$1, 0))</f>
        <v/>
      </c>
      <c r="C241">
        <f>INDEX(resultados!$A$2:$ZZ$290, 235, MATCH($B$3, resultados!$A$1:$ZZ$1, 0))</f>
        <v/>
      </c>
    </row>
    <row r="242">
      <c r="A242">
        <f>INDEX(resultados!$A$2:$ZZ$290, 236, MATCH($B$1, resultados!$A$1:$ZZ$1, 0))</f>
        <v/>
      </c>
      <c r="B242">
        <f>INDEX(resultados!$A$2:$ZZ$290, 236, MATCH($B$2, resultados!$A$1:$ZZ$1, 0))</f>
        <v/>
      </c>
      <c r="C242">
        <f>INDEX(resultados!$A$2:$ZZ$290, 236, MATCH($B$3, resultados!$A$1:$ZZ$1, 0))</f>
        <v/>
      </c>
    </row>
    <row r="243">
      <c r="A243">
        <f>INDEX(resultados!$A$2:$ZZ$290, 237, MATCH($B$1, resultados!$A$1:$ZZ$1, 0))</f>
        <v/>
      </c>
      <c r="B243">
        <f>INDEX(resultados!$A$2:$ZZ$290, 237, MATCH($B$2, resultados!$A$1:$ZZ$1, 0))</f>
        <v/>
      </c>
      <c r="C243">
        <f>INDEX(resultados!$A$2:$ZZ$290, 237, MATCH($B$3, resultados!$A$1:$ZZ$1, 0))</f>
        <v/>
      </c>
    </row>
    <row r="244">
      <c r="A244">
        <f>INDEX(resultados!$A$2:$ZZ$290, 238, MATCH($B$1, resultados!$A$1:$ZZ$1, 0))</f>
        <v/>
      </c>
      <c r="B244">
        <f>INDEX(resultados!$A$2:$ZZ$290, 238, MATCH($B$2, resultados!$A$1:$ZZ$1, 0))</f>
        <v/>
      </c>
      <c r="C244">
        <f>INDEX(resultados!$A$2:$ZZ$290, 238, MATCH($B$3, resultados!$A$1:$ZZ$1, 0))</f>
        <v/>
      </c>
    </row>
    <row r="245">
      <c r="A245">
        <f>INDEX(resultados!$A$2:$ZZ$290, 239, MATCH($B$1, resultados!$A$1:$ZZ$1, 0))</f>
        <v/>
      </c>
      <c r="B245">
        <f>INDEX(resultados!$A$2:$ZZ$290, 239, MATCH($B$2, resultados!$A$1:$ZZ$1, 0))</f>
        <v/>
      </c>
      <c r="C245">
        <f>INDEX(resultados!$A$2:$ZZ$290, 239, MATCH($B$3, resultados!$A$1:$ZZ$1, 0))</f>
        <v/>
      </c>
    </row>
    <row r="246">
      <c r="A246">
        <f>INDEX(resultados!$A$2:$ZZ$290, 240, MATCH($B$1, resultados!$A$1:$ZZ$1, 0))</f>
        <v/>
      </c>
      <c r="B246">
        <f>INDEX(resultados!$A$2:$ZZ$290, 240, MATCH($B$2, resultados!$A$1:$ZZ$1, 0))</f>
        <v/>
      </c>
      <c r="C246">
        <f>INDEX(resultados!$A$2:$ZZ$290, 240, MATCH($B$3, resultados!$A$1:$ZZ$1, 0))</f>
        <v/>
      </c>
    </row>
    <row r="247">
      <c r="A247">
        <f>INDEX(resultados!$A$2:$ZZ$290, 241, MATCH($B$1, resultados!$A$1:$ZZ$1, 0))</f>
        <v/>
      </c>
      <c r="B247">
        <f>INDEX(resultados!$A$2:$ZZ$290, 241, MATCH($B$2, resultados!$A$1:$ZZ$1, 0))</f>
        <v/>
      </c>
      <c r="C247">
        <f>INDEX(resultados!$A$2:$ZZ$290, 241, MATCH($B$3, resultados!$A$1:$ZZ$1, 0))</f>
        <v/>
      </c>
    </row>
    <row r="248">
      <c r="A248">
        <f>INDEX(resultados!$A$2:$ZZ$290, 242, MATCH($B$1, resultados!$A$1:$ZZ$1, 0))</f>
        <v/>
      </c>
      <c r="B248">
        <f>INDEX(resultados!$A$2:$ZZ$290, 242, MATCH($B$2, resultados!$A$1:$ZZ$1, 0))</f>
        <v/>
      </c>
      <c r="C248">
        <f>INDEX(resultados!$A$2:$ZZ$290, 242, MATCH($B$3, resultados!$A$1:$ZZ$1, 0))</f>
        <v/>
      </c>
    </row>
    <row r="249">
      <c r="A249">
        <f>INDEX(resultados!$A$2:$ZZ$290, 243, MATCH($B$1, resultados!$A$1:$ZZ$1, 0))</f>
        <v/>
      </c>
      <c r="B249">
        <f>INDEX(resultados!$A$2:$ZZ$290, 243, MATCH($B$2, resultados!$A$1:$ZZ$1, 0))</f>
        <v/>
      </c>
      <c r="C249">
        <f>INDEX(resultados!$A$2:$ZZ$290, 243, MATCH($B$3, resultados!$A$1:$ZZ$1, 0))</f>
        <v/>
      </c>
    </row>
    <row r="250">
      <c r="A250">
        <f>INDEX(resultados!$A$2:$ZZ$290, 244, MATCH($B$1, resultados!$A$1:$ZZ$1, 0))</f>
        <v/>
      </c>
      <c r="B250">
        <f>INDEX(resultados!$A$2:$ZZ$290, 244, MATCH($B$2, resultados!$A$1:$ZZ$1, 0))</f>
        <v/>
      </c>
      <c r="C250">
        <f>INDEX(resultados!$A$2:$ZZ$290, 244, MATCH($B$3, resultados!$A$1:$ZZ$1, 0))</f>
        <v/>
      </c>
    </row>
    <row r="251">
      <c r="A251">
        <f>INDEX(resultados!$A$2:$ZZ$290, 245, MATCH($B$1, resultados!$A$1:$ZZ$1, 0))</f>
        <v/>
      </c>
      <c r="B251">
        <f>INDEX(resultados!$A$2:$ZZ$290, 245, MATCH($B$2, resultados!$A$1:$ZZ$1, 0))</f>
        <v/>
      </c>
      <c r="C251">
        <f>INDEX(resultados!$A$2:$ZZ$290, 245, MATCH($B$3, resultados!$A$1:$ZZ$1, 0))</f>
        <v/>
      </c>
    </row>
    <row r="252">
      <c r="A252">
        <f>INDEX(resultados!$A$2:$ZZ$290, 246, MATCH($B$1, resultados!$A$1:$ZZ$1, 0))</f>
        <v/>
      </c>
      <c r="B252">
        <f>INDEX(resultados!$A$2:$ZZ$290, 246, MATCH($B$2, resultados!$A$1:$ZZ$1, 0))</f>
        <v/>
      </c>
      <c r="C252">
        <f>INDEX(resultados!$A$2:$ZZ$290, 246, MATCH($B$3, resultados!$A$1:$ZZ$1, 0))</f>
        <v/>
      </c>
    </row>
    <row r="253">
      <c r="A253">
        <f>INDEX(resultados!$A$2:$ZZ$290, 247, MATCH($B$1, resultados!$A$1:$ZZ$1, 0))</f>
        <v/>
      </c>
      <c r="B253">
        <f>INDEX(resultados!$A$2:$ZZ$290, 247, MATCH($B$2, resultados!$A$1:$ZZ$1, 0))</f>
        <v/>
      </c>
      <c r="C253">
        <f>INDEX(resultados!$A$2:$ZZ$290, 247, MATCH($B$3, resultados!$A$1:$ZZ$1, 0))</f>
        <v/>
      </c>
    </row>
    <row r="254">
      <c r="A254">
        <f>INDEX(resultados!$A$2:$ZZ$290, 248, MATCH($B$1, resultados!$A$1:$ZZ$1, 0))</f>
        <v/>
      </c>
      <c r="B254">
        <f>INDEX(resultados!$A$2:$ZZ$290, 248, MATCH($B$2, resultados!$A$1:$ZZ$1, 0))</f>
        <v/>
      </c>
      <c r="C254">
        <f>INDEX(resultados!$A$2:$ZZ$290, 248, MATCH($B$3, resultados!$A$1:$ZZ$1, 0))</f>
        <v/>
      </c>
    </row>
    <row r="255">
      <c r="A255">
        <f>INDEX(resultados!$A$2:$ZZ$290, 249, MATCH($B$1, resultados!$A$1:$ZZ$1, 0))</f>
        <v/>
      </c>
      <c r="B255">
        <f>INDEX(resultados!$A$2:$ZZ$290, 249, MATCH($B$2, resultados!$A$1:$ZZ$1, 0))</f>
        <v/>
      </c>
      <c r="C255">
        <f>INDEX(resultados!$A$2:$ZZ$290, 249, MATCH($B$3, resultados!$A$1:$ZZ$1, 0))</f>
        <v/>
      </c>
    </row>
    <row r="256">
      <c r="A256">
        <f>INDEX(resultados!$A$2:$ZZ$290, 250, MATCH($B$1, resultados!$A$1:$ZZ$1, 0))</f>
        <v/>
      </c>
      <c r="B256">
        <f>INDEX(resultados!$A$2:$ZZ$290, 250, MATCH($B$2, resultados!$A$1:$ZZ$1, 0))</f>
        <v/>
      </c>
      <c r="C256">
        <f>INDEX(resultados!$A$2:$ZZ$290, 250, MATCH($B$3, resultados!$A$1:$ZZ$1, 0))</f>
        <v/>
      </c>
    </row>
    <row r="257">
      <c r="A257">
        <f>INDEX(resultados!$A$2:$ZZ$290, 251, MATCH($B$1, resultados!$A$1:$ZZ$1, 0))</f>
        <v/>
      </c>
      <c r="B257">
        <f>INDEX(resultados!$A$2:$ZZ$290, 251, MATCH($B$2, resultados!$A$1:$ZZ$1, 0))</f>
        <v/>
      </c>
      <c r="C257">
        <f>INDEX(resultados!$A$2:$ZZ$290, 251, MATCH($B$3, resultados!$A$1:$ZZ$1, 0))</f>
        <v/>
      </c>
    </row>
    <row r="258">
      <c r="A258">
        <f>INDEX(resultados!$A$2:$ZZ$290, 252, MATCH($B$1, resultados!$A$1:$ZZ$1, 0))</f>
        <v/>
      </c>
      <c r="B258">
        <f>INDEX(resultados!$A$2:$ZZ$290, 252, MATCH($B$2, resultados!$A$1:$ZZ$1, 0))</f>
        <v/>
      </c>
      <c r="C258">
        <f>INDEX(resultados!$A$2:$ZZ$290, 252, MATCH($B$3, resultados!$A$1:$ZZ$1, 0))</f>
        <v/>
      </c>
    </row>
    <row r="259">
      <c r="A259">
        <f>INDEX(resultados!$A$2:$ZZ$290, 253, MATCH($B$1, resultados!$A$1:$ZZ$1, 0))</f>
        <v/>
      </c>
      <c r="B259">
        <f>INDEX(resultados!$A$2:$ZZ$290, 253, MATCH($B$2, resultados!$A$1:$ZZ$1, 0))</f>
        <v/>
      </c>
      <c r="C259">
        <f>INDEX(resultados!$A$2:$ZZ$290, 253, MATCH($B$3, resultados!$A$1:$ZZ$1, 0))</f>
        <v/>
      </c>
    </row>
    <row r="260">
      <c r="A260">
        <f>INDEX(resultados!$A$2:$ZZ$290, 254, MATCH($B$1, resultados!$A$1:$ZZ$1, 0))</f>
        <v/>
      </c>
      <c r="B260">
        <f>INDEX(resultados!$A$2:$ZZ$290, 254, MATCH($B$2, resultados!$A$1:$ZZ$1, 0))</f>
        <v/>
      </c>
      <c r="C260">
        <f>INDEX(resultados!$A$2:$ZZ$290, 254, MATCH($B$3, resultados!$A$1:$ZZ$1, 0))</f>
        <v/>
      </c>
    </row>
    <row r="261">
      <c r="A261">
        <f>INDEX(resultados!$A$2:$ZZ$290, 255, MATCH($B$1, resultados!$A$1:$ZZ$1, 0))</f>
        <v/>
      </c>
      <c r="B261">
        <f>INDEX(resultados!$A$2:$ZZ$290, 255, MATCH($B$2, resultados!$A$1:$ZZ$1, 0))</f>
        <v/>
      </c>
      <c r="C261">
        <f>INDEX(resultados!$A$2:$ZZ$290, 255, MATCH($B$3, resultados!$A$1:$ZZ$1, 0))</f>
        <v/>
      </c>
    </row>
    <row r="262">
      <c r="A262">
        <f>INDEX(resultados!$A$2:$ZZ$290, 256, MATCH($B$1, resultados!$A$1:$ZZ$1, 0))</f>
        <v/>
      </c>
      <c r="B262">
        <f>INDEX(resultados!$A$2:$ZZ$290, 256, MATCH($B$2, resultados!$A$1:$ZZ$1, 0))</f>
        <v/>
      </c>
      <c r="C262">
        <f>INDEX(resultados!$A$2:$ZZ$290, 256, MATCH($B$3, resultados!$A$1:$ZZ$1, 0))</f>
        <v/>
      </c>
    </row>
    <row r="263">
      <c r="A263">
        <f>INDEX(resultados!$A$2:$ZZ$290, 257, MATCH($B$1, resultados!$A$1:$ZZ$1, 0))</f>
        <v/>
      </c>
      <c r="B263">
        <f>INDEX(resultados!$A$2:$ZZ$290, 257, MATCH($B$2, resultados!$A$1:$ZZ$1, 0))</f>
        <v/>
      </c>
      <c r="C263">
        <f>INDEX(resultados!$A$2:$ZZ$290, 257, MATCH($B$3, resultados!$A$1:$ZZ$1, 0))</f>
        <v/>
      </c>
    </row>
    <row r="264">
      <c r="A264">
        <f>INDEX(resultados!$A$2:$ZZ$290, 258, MATCH($B$1, resultados!$A$1:$ZZ$1, 0))</f>
        <v/>
      </c>
      <c r="B264">
        <f>INDEX(resultados!$A$2:$ZZ$290, 258, MATCH($B$2, resultados!$A$1:$ZZ$1, 0))</f>
        <v/>
      </c>
      <c r="C264">
        <f>INDEX(resultados!$A$2:$ZZ$290, 258, MATCH($B$3, resultados!$A$1:$ZZ$1, 0))</f>
        <v/>
      </c>
    </row>
    <row r="265">
      <c r="A265">
        <f>INDEX(resultados!$A$2:$ZZ$290, 259, MATCH($B$1, resultados!$A$1:$ZZ$1, 0))</f>
        <v/>
      </c>
      <c r="B265">
        <f>INDEX(resultados!$A$2:$ZZ$290, 259, MATCH($B$2, resultados!$A$1:$ZZ$1, 0))</f>
        <v/>
      </c>
      <c r="C265">
        <f>INDEX(resultados!$A$2:$ZZ$290, 259, MATCH($B$3, resultados!$A$1:$ZZ$1, 0))</f>
        <v/>
      </c>
    </row>
    <row r="266">
      <c r="A266">
        <f>INDEX(resultados!$A$2:$ZZ$290, 260, MATCH($B$1, resultados!$A$1:$ZZ$1, 0))</f>
        <v/>
      </c>
      <c r="B266">
        <f>INDEX(resultados!$A$2:$ZZ$290, 260, MATCH($B$2, resultados!$A$1:$ZZ$1, 0))</f>
        <v/>
      </c>
      <c r="C266">
        <f>INDEX(resultados!$A$2:$ZZ$290, 260, MATCH($B$3, resultados!$A$1:$ZZ$1, 0))</f>
        <v/>
      </c>
    </row>
    <row r="267">
      <c r="A267">
        <f>INDEX(resultados!$A$2:$ZZ$290, 261, MATCH($B$1, resultados!$A$1:$ZZ$1, 0))</f>
        <v/>
      </c>
      <c r="B267">
        <f>INDEX(resultados!$A$2:$ZZ$290, 261, MATCH($B$2, resultados!$A$1:$ZZ$1, 0))</f>
        <v/>
      </c>
      <c r="C267">
        <f>INDEX(resultados!$A$2:$ZZ$290, 261, MATCH($B$3, resultados!$A$1:$ZZ$1, 0))</f>
        <v/>
      </c>
    </row>
    <row r="268">
      <c r="A268">
        <f>INDEX(resultados!$A$2:$ZZ$290, 262, MATCH($B$1, resultados!$A$1:$ZZ$1, 0))</f>
        <v/>
      </c>
      <c r="B268">
        <f>INDEX(resultados!$A$2:$ZZ$290, 262, MATCH($B$2, resultados!$A$1:$ZZ$1, 0))</f>
        <v/>
      </c>
      <c r="C268">
        <f>INDEX(resultados!$A$2:$ZZ$290, 262, MATCH($B$3, resultados!$A$1:$ZZ$1, 0))</f>
        <v/>
      </c>
    </row>
    <row r="269">
      <c r="A269">
        <f>INDEX(resultados!$A$2:$ZZ$290, 263, MATCH($B$1, resultados!$A$1:$ZZ$1, 0))</f>
        <v/>
      </c>
      <c r="B269">
        <f>INDEX(resultados!$A$2:$ZZ$290, 263, MATCH($B$2, resultados!$A$1:$ZZ$1, 0))</f>
        <v/>
      </c>
      <c r="C269">
        <f>INDEX(resultados!$A$2:$ZZ$290, 263, MATCH($B$3, resultados!$A$1:$ZZ$1, 0))</f>
        <v/>
      </c>
    </row>
    <row r="270">
      <c r="A270">
        <f>INDEX(resultados!$A$2:$ZZ$290, 264, MATCH($B$1, resultados!$A$1:$ZZ$1, 0))</f>
        <v/>
      </c>
      <c r="B270">
        <f>INDEX(resultados!$A$2:$ZZ$290, 264, MATCH($B$2, resultados!$A$1:$ZZ$1, 0))</f>
        <v/>
      </c>
      <c r="C270">
        <f>INDEX(resultados!$A$2:$ZZ$290, 264, MATCH($B$3, resultados!$A$1:$ZZ$1, 0))</f>
        <v/>
      </c>
    </row>
    <row r="271">
      <c r="A271">
        <f>INDEX(resultados!$A$2:$ZZ$290, 265, MATCH($B$1, resultados!$A$1:$ZZ$1, 0))</f>
        <v/>
      </c>
      <c r="B271">
        <f>INDEX(resultados!$A$2:$ZZ$290, 265, MATCH($B$2, resultados!$A$1:$ZZ$1, 0))</f>
        <v/>
      </c>
      <c r="C271">
        <f>INDEX(resultados!$A$2:$ZZ$290, 265, MATCH($B$3, resultados!$A$1:$ZZ$1, 0))</f>
        <v/>
      </c>
    </row>
    <row r="272">
      <c r="A272">
        <f>INDEX(resultados!$A$2:$ZZ$290, 266, MATCH($B$1, resultados!$A$1:$ZZ$1, 0))</f>
        <v/>
      </c>
      <c r="B272">
        <f>INDEX(resultados!$A$2:$ZZ$290, 266, MATCH($B$2, resultados!$A$1:$ZZ$1, 0))</f>
        <v/>
      </c>
      <c r="C272">
        <f>INDEX(resultados!$A$2:$ZZ$290, 266, MATCH($B$3, resultados!$A$1:$ZZ$1, 0))</f>
        <v/>
      </c>
    </row>
    <row r="273">
      <c r="A273">
        <f>INDEX(resultados!$A$2:$ZZ$290, 267, MATCH($B$1, resultados!$A$1:$ZZ$1, 0))</f>
        <v/>
      </c>
      <c r="B273">
        <f>INDEX(resultados!$A$2:$ZZ$290, 267, MATCH($B$2, resultados!$A$1:$ZZ$1, 0))</f>
        <v/>
      </c>
      <c r="C273">
        <f>INDEX(resultados!$A$2:$ZZ$290, 267, MATCH($B$3, resultados!$A$1:$ZZ$1, 0))</f>
        <v/>
      </c>
    </row>
    <row r="274">
      <c r="A274">
        <f>INDEX(resultados!$A$2:$ZZ$290, 268, MATCH($B$1, resultados!$A$1:$ZZ$1, 0))</f>
        <v/>
      </c>
      <c r="B274">
        <f>INDEX(resultados!$A$2:$ZZ$290, 268, MATCH($B$2, resultados!$A$1:$ZZ$1, 0))</f>
        <v/>
      </c>
      <c r="C274">
        <f>INDEX(resultados!$A$2:$ZZ$290, 268, MATCH($B$3, resultados!$A$1:$ZZ$1, 0))</f>
        <v/>
      </c>
    </row>
    <row r="275">
      <c r="A275">
        <f>INDEX(resultados!$A$2:$ZZ$290, 269, MATCH($B$1, resultados!$A$1:$ZZ$1, 0))</f>
        <v/>
      </c>
      <c r="B275">
        <f>INDEX(resultados!$A$2:$ZZ$290, 269, MATCH($B$2, resultados!$A$1:$ZZ$1, 0))</f>
        <v/>
      </c>
      <c r="C275">
        <f>INDEX(resultados!$A$2:$ZZ$290, 269, MATCH($B$3, resultados!$A$1:$ZZ$1, 0))</f>
        <v/>
      </c>
    </row>
    <row r="276">
      <c r="A276">
        <f>INDEX(resultados!$A$2:$ZZ$290, 270, MATCH($B$1, resultados!$A$1:$ZZ$1, 0))</f>
        <v/>
      </c>
      <c r="B276">
        <f>INDEX(resultados!$A$2:$ZZ$290, 270, MATCH($B$2, resultados!$A$1:$ZZ$1, 0))</f>
        <v/>
      </c>
      <c r="C276">
        <f>INDEX(resultados!$A$2:$ZZ$290, 270, MATCH($B$3, resultados!$A$1:$ZZ$1, 0))</f>
        <v/>
      </c>
    </row>
    <row r="277">
      <c r="A277">
        <f>INDEX(resultados!$A$2:$ZZ$290, 271, MATCH($B$1, resultados!$A$1:$ZZ$1, 0))</f>
        <v/>
      </c>
      <c r="B277">
        <f>INDEX(resultados!$A$2:$ZZ$290, 271, MATCH($B$2, resultados!$A$1:$ZZ$1, 0))</f>
        <v/>
      </c>
      <c r="C277">
        <f>INDEX(resultados!$A$2:$ZZ$290, 271, MATCH($B$3, resultados!$A$1:$ZZ$1, 0))</f>
        <v/>
      </c>
    </row>
    <row r="278">
      <c r="A278">
        <f>INDEX(resultados!$A$2:$ZZ$290, 272, MATCH($B$1, resultados!$A$1:$ZZ$1, 0))</f>
        <v/>
      </c>
      <c r="B278">
        <f>INDEX(resultados!$A$2:$ZZ$290, 272, MATCH($B$2, resultados!$A$1:$ZZ$1, 0))</f>
        <v/>
      </c>
      <c r="C278">
        <f>INDEX(resultados!$A$2:$ZZ$290, 272, MATCH($B$3, resultados!$A$1:$ZZ$1, 0))</f>
        <v/>
      </c>
    </row>
    <row r="279">
      <c r="A279">
        <f>INDEX(resultados!$A$2:$ZZ$290, 273, MATCH($B$1, resultados!$A$1:$ZZ$1, 0))</f>
        <v/>
      </c>
      <c r="B279">
        <f>INDEX(resultados!$A$2:$ZZ$290, 273, MATCH($B$2, resultados!$A$1:$ZZ$1, 0))</f>
        <v/>
      </c>
      <c r="C279">
        <f>INDEX(resultados!$A$2:$ZZ$290, 273, MATCH($B$3, resultados!$A$1:$ZZ$1, 0))</f>
        <v/>
      </c>
    </row>
    <row r="280">
      <c r="A280">
        <f>INDEX(resultados!$A$2:$ZZ$290, 274, MATCH($B$1, resultados!$A$1:$ZZ$1, 0))</f>
        <v/>
      </c>
      <c r="B280">
        <f>INDEX(resultados!$A$2:$ZZ$290, 274, MATCH($B$2, resultados!$A$1:$ZZ$1, 0))</f>
        <v/>
      </c>
      <c r="C280">
        <f>INDEX(resultados!$A$2:$ZZ$290, 274, MATCH($B$3, resultados!$A$1:$ZZ$1, 0))</f>
        <v/>
      </c>
    </row>
    <row r="281">
      <c r="A281">
        <f>INDEX(resultados!$A$2:$ZZ$290, 275, MATCH($B$1, resultados!$A$1:$ZZ$1, 0))</f>
        <v/>
      </c>
      <c r="B281">
        <f>INDEX(resultados!$A$2:$ZZ$290, 275, MATCH($B$2, resultados!$A$1:$ZZ$1, 0))</f>
        <v/>
      </c>
      <c r="C281">
        <f>INDEX(resultados!$A$2:$ZZ$290, 275, MATCH($B$3, resultados!$A$1:$ZZ$1, 0))</f>
        <v/>
      </c>
    </row>
    <row r="282">
      <c r="A282">
        <f>INDEX(resultados!$A$2:$ZZ$290, 276, MATCH($B$1, resultados!$A$1:$ZZ$1, 0))</f>
        <v/>
      </c>
      <c r="B282">
        <f>INDEX(resultados!$A$2:$ZZ$290, 276, MATCH($B$2, resultados!$A$1:$ZZ$1, 0))</f>
        <v/>
      </c>
      <c r="C282">
        <f>INDEX(resultados!$A$2:$ZZ$290, 276, MATCH($B$3, resultados!$A$1:$ZZ$1, 0))</f>
        <v/>
      </c>
    </row>
    <row r="283">
      <c r="A283">
        <f>INDEX(resultados!$A$2:$ZZ$290, 277, MATCH($B$1, resultados!$A$1:$ZZ$1, 0))</f>
        <v/>
      </c>
      <c r="B283">
        <f>INDEX(resultados!$A$2:$ZZ$290, 277, MATCH($B$2, resultados!$A$1:$ZZ$1, 0))</f>
        <v/>
      </c>
      <c r="C283">
        <f>INDEX(resultados!$A$2:$ZZ$290, 277, MATCH($B$3, resultados!$A$1:$ZZ$1, 0))</f>
        <v/>
      </c>
    </row>
    <row r="284">
      <c r="A284">
        <f>INDEX(resultados!$A$2:$ZZ$290, 278, MATCH($B$1, resultados!$A$1:$ZZ$1, 0))</f>
        <v/>
      </c>
      <c r="B284">
        <f>INDEX(resultados!$A$2:$ZZ$290, 278, MATCH($B$2, resultados!$A$1:$ZZ$1, 0))</f>
        <v/>
      </c>
      <c r="C284">
        <f>INDEX(resultados!$A$2:$ZZ$290, 278, MATCH($B$3, resultados!$A$1:$ZZ$1, 0))</f>
        <v/>
      </c>
    </row>
    <row r="285">
      <c r="A285">
        <f>INDEX(resultados!$A$2:$ZZ$290, 279, MATCH($B$1, resultados!$A$1:$ZZ$1, 0))</f>
        <v/>
      </c>
      <c r="B285">
        <f>INDEX(resultados!$A$2:$ZZ$290, 279, MATCH($B$2, resultados!$A$1:$ZZ$1, 0))</f>
        <v/>
      </c>
      <c r="C285">
        <f>INDEX(resultados!$A$2:$ZZ$290, 279, MATCH($B$3, resultados!$A$1:$ZZ$1, 0))</f>
        <v/>
      </c>
    </row>
    <row r="286">
      <c r="A286">
        <f>INDEX(resultados!$A$2:$ZZ$290, 280, MATCH($B$1, resultados!$A$1:$ZZ$1, 0))</f>
        <v/>
      </c>
      <c r="B286">
        <f>INDEX(resultados!$A$2:$ZZ$290, 280, MATCH($B$2, resultados!$A$1:$ZZ$1, 0))</f>
        <v/>
      </c>
      <c r="C286">
        <f>INDEX(resultados!$A$2:$ZZ$290, 280, MATCH($B$3, resultados!$A$1:$ZZ$1, 0))</f>
        <v/>
      </c>
    </row>
    <row r="287">
      <c r="A287">
        <f>INDEX(resultados!$A$2:$ZZ$290, 281, MATCH($B$1, resultados!$A$1:$ZZ$1, 0))</f>
        <v/>
      </c>
      <c r="B287">
        <f>INDEX(resultados!$A$2:$ZZ$290, 281, MATCH($B$2, resultados!$A$1:$ZZ$1, 0))</f>
        <v/>
      </c>
      <c r="C287">
        <f>INDEX(resultados!$A$2:$ZZ$290, 281, MATCH($B$3, resultados!$A$1:$ZZ$1, 0))</f>
        <v/>
      </c>
    </row>
    <row r="288">
      <c r="A288">
        <f>INDEX(resultados!$A$2:$ZZ$290, 282, MATCH($B$1, resultados!$A$1:$ZZ$1, 0))</f>
        <v/>
      </c>
      <c r="B288">
        <f>INDEX(resultados!$A$2:$ZZ$290, 282, MATCH($B$2, resultados!$A$1:$ZZ$1, 0))</f>
        <v/>
      </c>
      <c r="C288">
        <f>INDEX(resultados!$A$2:$ZZ$290, 282, MATCH($B$3, resultados!$A$1:$ZZ$1, 0))</f>
        <v/>
      </c>
    </row>
    <row r="289">
      <c r="A289">
        <f>INDEX(resultados!$A$2:$ZZ$290, 283, MATCH($B$1, resultados!$A$1:$ZZ$1, 0))</f>
        <v/>
      </c>
      <c r="B289">
        <f>INDEX(resultados!$A$2:$ZZ$290, 283, MATCH($B$2, resultados!$A$1:$ZZ$1, 0))</f>
        <v/>
      </c>
      <c r="C289">
        <f>INDEX(resultados!$A$2:$ZZ$290, 283, MATCH($B$3, resultados!$A$1:$ZZ$1, 0))</f>
        <v/>
      </c>
    </row>
    <row r="290">
      <c r="A290">
        <f>INDEX(resultados!$A$2:$ZZ$290, 284, MATCH($B$1, resultados!$A$1:$ZZ$1, 0))</f>
        <v/>
      </c>
      <c r="B290">
        <f>INDEX(resultados!$A$2:$ZZ$290, 284, MATCH($B$2, resultados!$A$1:$ZZ$1, 0))</f>
        <v/>
      </c>
      <c r="C290">
        <f>INDEX(resultados!$A$2:$ZZ$290, 284, MATCH($B$3, resultados!$A$1:$ZZ$1, 0))</f>
        <v/>
      </c>
    </row>
    <row r="291">
      <c r="A291">
        <f>INDEX(resultados!$A$2:$ZZ$290, 285, MATCH($B$1, resultados!$A$1:$ZZ$1, 0))</f>
        <v/>
      </c>
      <c r="B291">
        <f>INDEX(resultados!$A$2:$ZZ$290, 285, MATCH($B$2, resultados!$A$1:$ZZ$1, 0))</f>
        <v/>
      </c>
      <c r="C291">
        <f>INDEX(resultados!$A$2:$ZZ$290, 285, MATCH($B$3, resultados!$A$1:$ZZ$1, 0))</f>
        <v/>
      </c>
    </row>
    <row r="292">
      <c r="A292">
        <f>INDEX(resultados!$A$2:$ZZ$290, 286, MATCH($B$1, resultados!$A$1:$ZZ$1, 0))</f>
        <v/>
      </c>
      <c r="B292">
        <f>INDEX(resultados!$A$2:$ZZ$290, 286, MATCH($B$2, resultados!$A$1:$ZZ$1, 0))</f>
        <v/>
      </c>
      <c r="C292">
        <f>INDEX(resultados!$A$2:$ZZ$290, 286, MATCH($B$3, resultados!$A$1:$ZZ$1, 0))</f>
        <v/>
      </c>
    </row>
    <row r="293">
      <c r="A293">
        <f>INDEX(resultados!$A$2:$ZZ$290, 287, MATCH($B$1, resultados!$A$1:$ZZ$1, 0))</f>
        <v/>
      </c>
      <c r="B293">
        <f>INDEX(resultados!$A$2:$ZZ$290, 287, MATCH($B$2, resultados!$A$1:$ZZ$1, 0))</f>
        <v/>
      </c>
      <c r="C293">
        <f>INDEX(resultados!$A$2:$ZZ$290, 287, MATCH($B$3, resultados!$A$1:$ZZ$1, 0))</f>
        <v/>
      </c>
    </row>
    <row r="294">
      <c r="A294">
        <f>INDEX(resultados!$A$2:$ZZ$290, 288, MATCH($B$1, resultados!$A$1:$ZZ$1, 0))</f>
        <v/>
      </c>
      <c r="B294">
        <f>INDEX(resultados!$A$2:$ZZ$290, 288, MATCH($B$2, resultados!$A$1:$ZZ$1, 0))</f>
        <v/>
      </c>
      <c r="C294">
        <f>INDEX(resultados!$A$2:$ZZ$290, 288, MATCH($B$3, resultados!$A$1:$ZZ$1, 0))</f>
        <v/>
      </c>
    </row>
    <row r="295">
      <c r="A295">
        <f>INDEX(resultados!$A$2:$ZZ$290, 289, MATCH($B$1, resultados!$A$1:$ZZ$1, 0))</f>
        <v/>
      </c>
      <c r="B295">
        <f>INDEX(resultados!$A$2:$ZZ$290, 289, MATCH($B$2, resultados!$A$1:$ZZ$1, 0))</f>
        <v/>
      </c>
      <c r="C295">
        <f>INDEX(resultados!$A$2:$ZZ$290, 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4.1986</v>
      </c>
      <c r="E2" t="n">
        <v>23.82</v>
      </c>
      <c r="F2" t="n">
        <v>20.36</v>
      </c>
      <c r="G2" t="n">
        <v>11.74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102</v>
      </c>
      <c r="N2" t="n">
        <v>8.25</v>
      </c>
      <c r="O2" t="n">
        <v>9054.6</v>
      </c>
      <c r="P2" t="n">
        <v>142.43</v>
      </c>
      <c r="Q2" t="n">
        <v>446.3</v>
      </c>
      <c r="R2" t="n">
        <v>128.47</v>
      </c>
      <c r="S2" t="n">
        <v>28.73</v>
      </c>
      <c r="T2" t="n">
        <v>48717.82</v>
      </c>
      <c r="U2" t="n">
        <v>0.22</v>
      </c>
      <c r="V2" t="n">
        <v>0.8</v>
      </c>
      <c r="W2" t="n">
        <v>0.25</v>
      </c>
      <c r="X2" t="n">
        <v>3</v>
      </c>
      <c r="Y2" t="n">
        <v>0.5</v>
      </c>
      <c r="Z2" t="n">
        <v>10</v>
      </c>
      <c r="AA2" t="n">
        <v>210.0754869078137</v>
      </c>
      <c r="AB2" t="n">
        <v>287.4345490635262</v>
      </c>
      <c r="AC2" t="n">
        <v>260.0021991179112</v>
      </c>
      <c r="AD2" t="n">
        <v>210075.4869078137</v>
      </c>
      <c r="AE2" t="n">
        <v>287434.5490635262</v>
      </c>
      <c r="AF2" t="n">
        <v>2.591077846186623e-06</v>
      </c>
      <c r="AG2" t="n">
        <v>10</v>
      </c>
      <c r="AH2" t="n">
        <v>260002.1991179112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4.7153</v>
      </c>
      <c r="E3" t="n">
        <v>21.21</v>
      </c>
      <c r="F3" t="n">
        <v>18.65</v>
      </c>
      <c r="G3" t="n">
        <v>24.32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44</v>
      </c>
      <c r="N3" t="n">
        <v>8.43</v>
      </c>
      <c r="O3" t="n">
        <v>9200.25</v>
      </c>
      <c r="P3" t="n">
        <v>125.23</v>
      </c>
      <c r="Q3" t="n">
        <v>446.28</v>
      </c>
      <c r="R3" t="n">
        <v>72.81</v>
      </c>
      <c r="S3" t="n">
        <v>28.73</v>
      </c>
      <c r="T3" t="n">
        <v>21181.79</v>
      </c>
      <c r="U3" t="n">
        <v>0.39</v>
      </c>
      <c r="V3" t="n">
        <v>0.87</v>
      </c>
      <c r="W3" t="n">
        <v>0.15</v>
      </c>
      <c r="X3" t="n">
        <v>1.29</v>
      </c>
      <c r="Y3" t="n">
        <v>0.5</v>
      </c>
      <c r="Z3" t="n">
        <v>10</v>
      </c>
      <c r="AA3" t="n">
        <v>176.5647592380281</v>
      </c>
      <c r="AB3" t="n">
        <v>241.5836930767832</v>
      </c>
      <c r="AC3" t="n">
        <v>218.5272844744478</v>
      </c>
      <c r="AD3" t="n">
        <v>176564.7592380281</v>
      </c>
      <c r="AE3" t="n">
        <v>241583.6930767832</v>
      </c>
      <c r="AF3" t="n">
        <v>2.909948403783115e-06</v>
      </c>
      <c r="AG3" t="n">
        <v>9</v>
      </c>
      <c r="AH3" t="n">
        <v>218527.2844744478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4.8923</v>
      </c>
      <c r="E4" t="n">
        <v>20.44</v>
      </c>
      <c r="F4" t="n">
        <v>18.15</v>
      </c>
      <c r="G4" t="n">
        <v>37.54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116.73</v>
      </c>
      <c r="Q4" t="n">
        <v>446.27</v>
      </c>
      <c r="R4" t="n">
        <v>56.14</v>
      </c>
      <c r="S4" t="n">
        <v>28.73</v>
      </c>
      <c r="T4" t="n">
        <v>12932.02</v>
      </c>
      <c r="U4" t="n">
        <v>0.51</v>
      </c>
      <c r="V4" t="n">
        <v>0.9</v>
      </c>
      <c r="W4" t="n">
        <v>0.13</v>
      </c>
      <c r="X4" t="n">
        <v>0.79</v>
      </c>
      <c r="Y4" t="n">
        <v>0.5</v>
      </c>
      <c r="Z4" t="n">
        <v>10</v>
      </c>
      <c r="AA4" t="n">
        <v>159.1632408864879</v>
      </c>
      <c r="AB4" t="n">
        <v>217.7741679674098</v>
      </c>
      <c r="AC4" t="n">
        <v>196.990107024627</v>
      </c>
      <c r="AD4" t="n">
        <v>159163.2408864879</v>
      </c>
      <c r="AE4" t="n">
        <v>217774.1679674098</v>
      </c>
      <c r="AF4" t="n">
        <v>3.019180237912355e-06</v>
      </c>
      <c r="AG4" t="n">
        <v>8</v>
      </c>
      <c r="AH4" t="n">
        <v>196990.107024627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4.9746</v>
      </c>
      <c r="E5" t="n">
        <v>20.1</v>
      </c>
      <c r="F5" t="n">
        <v>17.93</v>
      </c>
      <c r="G5" t="n">
        <v>51.23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109.63</v>
      </c>
      <c r="Q5" t="n">
        <v>446.27</v>
      </c>
      <c r="R5" t="n">
        <v>49.32</v>
      </c>
      <c r="S5" t="n">
        <v>28.73</v>
      </c>
      <c r="T5" t="n">
        <v>9560.84</v>
      </c>
      <c r="U5" t="n">
        <v>0.58</v>
      </c>
      <c r="V5" t="n">
        <v>0.91</v>
      </c>
      <c r="W5" t="n">
        <v>0.11</v>
      </c>
      <c r="X5" t="n">
        <v>0.57</v>
      </c>
      <c r="Y5" t="n">
        <v>0.5</v>
      </c>
      <c r="Z5" t="n">
        <v>10</v>
      </c>
      <c r="AA5" t="n">
        <v>153.971534302481</v>
      </c>
      <c r="AB5" t="n">
        <v>210.6706459772457</v>
      </c>
      <c r="AC5" t="n">
        <v>190.5645352033462</v>
      </c>
      <c r="AD5" t="n">
        <v>153971.534302481</v>
      </c>
      <c r="AE5" t="n">
        <v>210670.6459772457</v>
      </c>
      <c r="AF5" t="n">
        <v>3.069969955137421e-06</v>
      </c>
      <c r="AG5" t="n">
        <v>8</v>
      </c>
      <c r="AH5" t="n">
        <v>190564.5352033462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5.0117</v>
      </c>
      <c r="E6" t="n">
        <v>19.95</v>
      </c>
      <c r="F6" t="n">
        <v>17.84</v>
      </c>
      <c r="G6" t="n">
        <v>62.98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5</v>
      </c>
      <c r="N6" t="n">
        <v>8.99</v>
      </c>
      <c r="O6" t="n">
        <v>9639.200000000001</v>
      </c>
      <c r="P6" t="n">
        <v>104.17</v>
      </c>
      <c r="Q6" t="n">
        <v>446.28</v>
      </c>
      <c r="R6" t="n">
        <v>46.08</v>
      </c>
      <c r="S6" t="n">
        <v>28.73</v>
      </c>
      <c r="T6" t="n">
        <v>7959.64</v>
      </c>
      <c r="U6" t="n">
        <v>0.62</v>
      </c>
      <c r="V6" t="n">
        <v>0.91</v>
      </c>
      <c r="W6" t="n">
        <v>0.12</v>
      </c>
      <c r="X6" t="n">
        <v>0.49</v>
      </c>
      <c r="Y6" t="n">
        <v>0.5</v>
      </c>
      <c r="Z6" t="n">
        <v>10</v>
      </c>
      <c r="AA6" t="n">
        <v>150.6101460010858</v>
      </c>
      <c r="AB6" t="n">
        <v>206.0714462092932</v>
      </c>
      <c r="AC6" t="n">
        <v>186.4042766062281</v>
      </c>
      <c r="AD6" t="n">
        <v>150610.1460010858</v>
      </c>
      <c r="AE6" t="n">
        <v>206071.4462092931</v>
      </c>
      <c r="AF6" t="n">
        <v>3.092865441274115e-06</v>
      </c>
      <c r="AG6" t="n">
        <v>8</v>
      </c>
      <c r="AH6" t="n">
        <v>186404.2766062281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5.0218</v>
      </c>
      <c r="E7" t="n">
        <v>19.91</v>
      </c>
      <c r="F7" t="n">
        <v>17.82</v>
      </c>
      <c r="G7" t="n">
        <v>66.83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104.36</v>
      </c>
      <c r="Q7" t="n">
        <v>446.27</v>
      </c>
      <c r="R7" t="n">
        <v>45.05</v>
      </c>
      <c r="S7" t="n">
        <v>28.73</v>
      </c>
      <c r="T7" t="n">
        <v>7451.65</v>
      </c>
      <c r="U7" t="n">
        <v>0.64</v>
      </c>
      <c r="V7" t="n">
        <v>0.91</v>
      </c>
      <c r="W7" t="n">
        <v>0.13</v>
      </c>
      <c r="X7" t="n">
        <v>0.46</v>
      </c>
      <c r="Y7" t="n">
        <v>0.5</v>
      </c>
      <c r="Z7" t="n">
        <v>10</v>
      </c>
      <c r="AA7" t="n">
        <v>150.5177262330106</v>
      </c>
      <c r="AB7" t="n">
        <v>205.9449934053405</v>
      </c>
      <c r="AC7" t="n">
        <v>186.289892280407</v>
      </c>
      <c r="AD7" t="n">
        <v>150517.7262330106</v>
      </c>
      <c r="AE7" t="n">
        <v>205944.9934053405</v>
      </c>
      <c r="AF7" t="n">
        <v>3.099098444238552e-06</v>
      </c>
      <c r="AG7" t="n">
        <v>8</v>
      </c>
      <c r="AH7" t="n">
        <v>186289.892280407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4.6581</v>
      </c>
      <c r="E2" t="n">
        <v>21.47</v>
      </c>
      <c r="F2" t="n">
        <v>19.09</v>
      </c>
      <c r="G2" t="n">
        <v>18.78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82.63</v>
      </c>
      <c r="Q2" t="n">
        <v>446.3</v>
      </c>
      <c r="R2" t="n">
        <v>87.06</v>
      </c>
      <c r="S2" t="n">
        <v>28.73</v>
      </c>
      <c r="T2" t="n">
        <v>28229.42</v>
      </c>
      <c r="U2" t="n">
        <v>0.33</v>
      </c>
      <c r="V2" t="n">
        <v>0.85</v>
      </c>
      <c r="W2" t="n">
        <v>0.18</v>
      </c>
      <c r="X2" t="n">
        <v>1.73</v>
      </c>
      <c r="Y2" t="n">
        <v>0.5</v>
      </c>
      <c r="Z2" t="n">
        <v>10</v>
      </c>
      <c r="AA2" t="n">
        <v>143.7843279371824</v>
      </c>
      <c r="AB2" t="n">
        <v>196.7320608004253</v>
      </c>
      <c r="AC2" t="n">
        <v>177.9562290328699</v>
      </c>
      <c r="AD2" t="n">
        <v>143784.3279371824</v>
      </c>
      <c r="AE2" t="n">
        <v>196732.0608004253</v>
      </c>
      <c r="AF2" t="n">
        <v>3.085374890672702e-06</v>
      </c>
      <c r="AG2" t="n">
        <v>9</v>
      </c>
      <c r="AH2" t="n">
        <v>177956.2290328699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4.9199</v>
      </c>
      <c r="E3" t="n">
        <v>20.33</v>
      </c>
      <c r="F3" t="n">
        <v>18.28</v>
      </c>
      <c r="G3" t="n">
        <v>35.39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2</v>
      </c>
      <c r="N3" t="n">
        <v>4.35</v>
      </c>
      <c r="O3" t="n">
        <v>5277.26</v>
      </c>
      <c r="P3" t="n">
        <v>72.14</v>
      </c>
      <c r="Q3" t="n">
        <v>446.29</v>
      </c>
      <c r="R3" t="n">
        <v>59.67</v>
      </c>
      <c r="S3" t="n">
        <v>28.73</v>
      </c>
      <c r="T3" t="n">
        <v>14684.89</v>
      </c>
      <c r="U3" t="n">
        <v>0.48</v>
      </c>
      <c r="V3" t="n">
        <v>0.89</v>
      </c>
      <c r="W3" t="n">
        <v>0.17</v>
      </c>
      <c r="X3" t="n">
        <v>0.92</v>
      </c>
      <c r="Y3" t="n">
        <v>0.5</v>
      </c>
      <c r="Z3" t="n">
        <v>10</v>
      </c>
      <c r="AA3" t="n">
        <v>125.7062024086782</v>
      </c>
      <c r="AB3" t="n">
        <v>171.9967719017282</v>
      </c>
      <c r="AC3" t="n">
        <v>155.5816413904606</v>
      </c>
      <c r="AD3" t="n">
        <v>125706.2024086782</v>
      </c>
      <c r="AE3" t="n">
        <v>171996.7719017282</v>
      </c>
      <c r="AF3" t="n">
        <v>3.258782749322819e-06</v>
      </c>
      <c r="AG3" t="n">
        <v>8</v>
      </c>
      <c r="AH3" t="n">
        <v>155581.6413904606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4.9197</v>
      </c>
      <c r="E4" t="n">
        <v>20.33</v>
      </c>
      <c r="F4" t="n">
        <v>18.28</v>
      </c>
      <c r="G4" t="n">
        <v>35.39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73.86</v>
      </c>
      <c r="Q4" t="n">
        <v>446.29</v>
      </c>
      <c r="R4" t="n">
        <v>59.54</v>
      </c>
      <c r="S4" t="n">
        <v>28.73</v>
      </c>
      <c r="T4" t="n">
        <v>14619.13</v>
      </c>
      <c r="U4" t="n">
        <v>0.48</v>
      </c>
      <c r="V4" t="n">
        <v>0.89</v>
      </c>
      <c r="W4" t="n">
        <v>0.17</v>
      </c>
      <c r="X4" t="n">
        <v>0.93</v>
      </c>
      <c r="Y4" t="n">
        <v>0.5</v>
      </c>
      <c r="Z4" t="n">
        <v>10</v>
      </c>
      <c r="AA4" t="n">
        <v>126.5540883009841</v>
      </c>
      <c r="AB4" t="n">
        <v>173.1568867856662</v>
      </c>
      <c r="AC4" t="n">
        <v>156.6310365381074</v>
      </c>
      <c r="AD4" t="n">
        <v>126554.0883009841</v>
      </c>
      <c r="AE4" t="n">
        <v>173156.8867856662</v>
      </c>
      <c r="AF4" t="n">
        <v>3.258650275786799e-06</v>
      </c>
      <c r="AG4" t="n">
        <v>8</v>
      </c>
      <c r="AH4" t="n">
        <v>156631.0365381074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3.2743</v>
      </c>
      <c r="E2" t="n">
        <v>30.54</v>
      </c>
      <c r="F2" t="n">
        <v>22.88</v>
      </c>
      <c r="G2" t="n">
        <v>7.3</v>
      </c>
      <c r="H2" t="n">
        <v>0.12</v>
      </c>
      <c r="I2" t="n">
        <v>188</v>
      </c>
      <c r="J2" t="n">
        <v>141.81</v>
      </c>
      <c r="K2" t="n">
        <v>47.83</v>
      </c>
      <c r="L2" t="n">
        <v>1</v>
      </c>
      <c r="M2" t="n">
        <v>186</v>
      </c>
      <c r="N2" t="n">
        <v>22.98</v>
      </c>
      <c r="O2" t="n">
        <v>17723.39</v>
      </c>
      <c r="P2" t="n">
        <v>258.32</v>
      </c>
      <c r="Q2" t="n">
        <v>446.34</v>
      </c>
      <c r="R2" t="n">
        <v>211.46</v>
      </c>
      <c r="S2" t="n">
        <v>28.73</v>
      </c>
      <c r="T2" t="n">
        <v>89795.56</v>
      </c>
      <c r="U2" t="n">
        <v>0.14</v>
      </c>
      <c r="V2" t="n">
        <v>0.71</v>
      </c>
      <c r="W2" t="n">
        <v>0.38</v>
      </c>
      <c r="X2" t="n">
        <v>5.52</v>
      </c>
      <c r="Y2" t="n">
        <v>0.5</v>
      </c>
      <c r="Z2" t="n">
        <v>10</v>
      </c>
      <c r="AA2" t="n">
        <v>385.3256839576844</v>
      </c>
      <c r="AB2" t="n">
        <v>527.2196001603257</v>
      </c>
      <c r="AC2" t="n">
        <v>476.9025014783796</v>
      </c>
      <c r="AD2" t="n">
        <v>385325.6839576844</v>
      </c>
      <c r="AE2" t="n">
        <v>527219.6001603258</v>
      </c>
      <c r="AF2" t="n">
        <v>1.813736422506284e-06</v>
      </c>
      <c r="AG2" t="n">
        <v>12</v>
      </c>
      <c r="AH2" t="n">
        <v>476902.5014783797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4.1395</v>
      </c>
      <c r="E3" t="n">
        <v>24.16</v>
      </c>
      <c r="F3" t="n">
        <v>19.62</v>
      </c>
      <c r="G3" t="n">
        <v>14.71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218.96</v>
      </c>
      <c r="Q3" t="n">
        <v>446.27</v>
      </c>
      <c r="R3" t="n">
        <v>104.34</v>
      </c>
      <c r="S3" t="n">
        <v>28.73</v>
      </c>
      <c r="T3" t="n">
        <v>36773.43</v>
      </c>
      <c r="U3" t="n">
        <v>0.28</v>
      </c>
      <c r="V3" t="n">
        <v>0.83</v>
      </c>
      <c r="W3" t="n">
        <v>0.21</v>
      </c>
      <c r="X3" t="n">
        <v>2.26</v>
      </c>
      <c r="Y3" t="n">
        <v>0.5</v>
      </c>
      <c r="Z3" t="n">
        <v>10</v>
      </c>
      <c r="AA3" t="n">
        <v>278.9366097102759</v>
      </c>
      <c r="AB3" t="n">
        <v>381.6533752203203</v>
      </c>
      <c r="AC3" t="n">
        <v>345.2289127431684</v>
      </c>
      <c r="AD3" t="n">
        <v>278936.609710276</v>
      </c>
      <c r="AE3" t="n">
        <v>381653.3752203203</v>
      </c>
      <c r="AF3" t="n">
        <v>2.292997563132505e-06</v>
      </c>
      <c r="AG3" t="n">
        <v>10</v>
      </c>
      <c r="AH3" t="n">
        <v>345228.9127431684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4.4519</v>
      </c>
      <c r="E4" t="n">
        <v>22.46</v>
      </c>
      <c r="F4" t="n">
        <v>18.76</v>
      </c>
      <c r="G4" t="n">
        <v>22.07</v>
      </c>
      <c r="H4" t="n">
        <v>0.37</v>
      </c>
      <c r="I4" t="n">
        <v>51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207.35</v>
      </c>
      <c r="Q4" t="n">
        <v>446.28</v>
      </c>
      <c r="R4" t="n">
        <v>76.36</v>
      </c>
      <c r="S4" t="n">
        <v>28.73</v>
      </c>
      <c r="T4" t="n">
        <v>22932.49</v>
      </c>
      <c r="U4" t="n">
        <v>0.38</v>
      </c>
      <c r="V4" t="n">
        <v>0.87</v>
      </c>
      <c r="W4" t="n">
        <v>0.16</v>
      </c>
      <c r="X4" t="n">
        <v>1.4</v>
      </c>
      <c r="Y4" t="n">
        <v>0.5</v>
      </c>
      <c r="Z4" t="n">
        <v>10</v>
      </c>
      <c r="AA4" t="n">
        <v>248.1557160793577</v>
      </c>
      <c r="AB4" t="n">
        <v>339.5375985971505</v>
      </c>
      <c r="AC4" t="n">
        <v>307.1326067311522</v>
      </c>
      <c r="AD4" t="n">
        <v>248155.7160793577</v>
      </c>
      <c r="AE4" t="n">
        <v>339537.5985971505</v>
      </c>
      <c r="AF4" t="n">
        <v>2.466045621768233e-06</v>
      </c>
      <c r="AG4" t="n">
        <v>9</v>
      </c>
      <c r="AH4" t="n">
        <v>307132.6067311522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4.6135</v>
      </c>
      <c r="E5" t="n">
        <v>21.68</v>
      </c>
      <c r="F5" t="n">
        <v>18.38</v>
      </c>
      <c r="G5" t="n">
        <v>29.8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200.92</v>
      </c>
      <c r="Q5" t="n">
        <v>446.28</v>
      </c>
      <c r="R5" t="n">
        <v>63.85</v>
      </c>
      <c r="S5" t="n">
        <v>28.73</v>
      </c>
      <c r="T5" t="n">
        <v>16745.1</v>
      </c>
      <c r="U5" t="n">
        <v>0.45</v>
      </c>
      <c r="V5" t="n">
        <v>0.88</v>
      </c>
      <c r="W5" t="n">
        <v>0.14</v>
      </c>
      <c r="X5" t="n">
        <v>1.02</v>
      </c>
      <c r="Y5" t="n">
        <v>0.5</v>
      </c>
      <c r="Z5" t="n">
        <v>10</v>
      </c>
      <c r="AA5" t="n">
        <v>238.4330025461332</v>
      </c>
      <c r="AB5" t="n">
        <v>326.234553005151</v>
      </c>
      <c r="AC5" t="n">
        <v>295.0991851395072</v>
      </c>
      <c r="AD5" t="n">
        <v>238433.0025461332</v>
      </c>
      <c r="AE5" t="n">
        <v>326234.553005151</v>
      </c>
      <c r="AF5" t="n">
        <v>2.555560878732168e-06</v>
      </c>
      <c r="AG5" t="n">
        <v>9</v>
      </c>
      <c r="AH5" t="n">
        <v>295099.1851395072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4.7018</v>
      </c>
      <c r="E6" t="n">
        <v>21.27</v>
      </c>
      <c r="F6" t="n">
        <v>18.17</v>
      </c>
      <c r="G6" t="n">
        <v>36.35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196.36</v>
      </c>
      <c r="Q6" t="n">
        <v>446.27</v>
      </c>
      <c r="R6" t="n">
        <v>57.12</v>
      </c>
      <c r="S6" t="n">
        <v>28.73</v>
      </c>
      <c r="T6" t="n">
        <v>13416.69</v>
      </c>
      <c r="U6" t="n">
        <v>0.5</v>
      </c>
      <c r="V6" t="n">
        <v>0.89</v>
      </c>
      <c r="W6" t="n">
        <v>0.13</v>
      </c>
      <c r="X6" t="n">
        <v>0.82</v>
      </c>
      <c r="Y6" t="n">
        <v>0.5</v>
      </c>
      <c r="Z6" t="n">
        <v>10</v>
      </c>
      <c r="AA6" t="n">
        <v>232.8591409008749</v>
      </c>
      <c r="AB6" t="n">
        <v>318.6081496006916</v>
      </c>
      <c r="AC6" t="n">
        <v>288.2006349722425</v>
      </c>
      <c r="AD6" t="n">
        <v>232859.1409008749</v>
      </c>
      <c r="AE6" t="n">
        <v>318608.1496006916</v>
      </c>
      <c r="AF6" t="n">
        <v>2.604472990055903e-06</v>
      </c>
      <c r="AG6" t="n">
        <v>9</v>
      </c>
      <c r="AH6" t="n">
        <v>288200.6349722425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4.7731</v>
      </c>
      <c r="E7" t="n">
        <v>20.95</v>
      </c>
      <c r="F7" t="n">
        <v>18.03</v>
      </c>
      <c r="G7" t="n">
        <v>45.07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192.29</v>
      </c>
      <c r="Q7" t="n">
        <v>446.27</v>
      </c>
      <c r="R7" t="n">
        <v>52.53</v>
      </c>
      <c r="S7" t="n">
        <v>28.73</v>
      </c>
      <c r="T7" t="n">
        <v>11147.86</v>
      </c>
      <c r="U7" t="n">
        <v>0.55</v>
      </c>
      <c r="V7" t="n">
        <v>0.9</v>
      </c>
      <c r="W7" t="n">
        <v>0.12</v>
      </c>
      <c r="X7" t="n">
        <v>0.67</v>
      </c>
      <c r="Y7" t="n">
        <v>0.5</v>
      </c>
      <c r="Z7" t="n">
        <v>10</v>
      </c>
      <c r="AA7" t="n">
        <v>228.377127254647</v>
      </c>
      <c r="AB7" t="n">
        <v>312.4756607974388</v>
      </c>
      <c r="AC7" t="n">
        <v>282.6534222933681</v>
      </c>
      <c r="AD7" t="n">
        <v>228377.1272546469</v>
      </c>
      <c r="AE7" t="n">
        <v>312475.6607974388</v>
      </c>
      <c r="AF7" t="n">
        <v>2.643968273604966e-06</v>
      </c>
      <c r="AG7" t="n">
        <v>9</v>
      </c>
      <c r="AH7" t="n">
        <v>282653.4222933681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4.8141</v>
      </c>
      <c r="E8" t="n">
        <v>20.77</v>
      </c>
      <c r="F8" t="n">
        <v>17.94</v>
      </c>
      <c r="G8" t="n">
        <v>51.25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189.51</v>
      </c>
      <c r="Q8" t="n">
        <v>446.27</v>
      </c>
      <c r="R8" t="n">
        <v>49.54</v>
      </c>
      <c r="S8" t="n">
        <v>28.73</v>
      </c>
      <c r="T8" t="n">
        <v>9670.17</v>
      </c>
      <c r="U8" t="n">
        <v>0.58</v>
      </c>
      <c r="V8" t="n">
        <v>0.91</v>
      </c>
      <c r="W8" t="n">
        <v>0.12</v>
      </c>
      <c r="X8" t="n">
        <v>0.58</v>
      </c>
      <c r="Y8" t="n">
        <v>0.5</v>
      </c>
      <c r="Z8" t="n">
        <v>10</v>
      </c>
      <c r="AA8" t="n">
        <v>225.6184371442482</v>
      </c>
      <c r="AB8" t="n">
        <v>308.701099283575</v>
      </c>
      <c r="AC8" t="n">
        <v>279.239099632756</v>
      </c>
      <c r="AD8" t="n">
        <v>225618.4371442482</v>
      </c>
      <c r="AE8" t="n">
        <v>308701.099283575</v>
      </c>
      <c r="AF8" t="n">
        <v>2.666679446473292e-06</v>
      </c>
      <c r="AG8" t="n">
        <v>9</v>
      </c>
      <c r="AH8" t="n">
        <v>279239.099632756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4.8555</v>
      </c>
      <c r="E9" t="n">
        <v>20.6</v>
      </c>
      <c r="F9" t="n">
        <v>17.85</v>
      </c>
      <c r="G9" t="n">
        <v>59.49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186.26</v>
      </c>
      <c r="Q9" t="n">
        <v>446.27</v>
      </c>
      <c r="R9" t="n">
        <v>46.59</v>
      </c>
      <c r="S9" t="n">
        <v>28.73</v>
      </c>
      <c r="T9" t="n">
        <v>8208.68</v>
      </c>
      <c r="U9" t="n">
        <v>0.62</v>
      </c>
      <c r="V9" t="n">
        <v>0.91</v>
      </c>
      <c r="W9" t="n">
        <v>0.11</v>
      </c>
      <c r="X9" t="n">
        <v>0.49</v>
      </c>
      <c r="Y9" t="n">
        <v>0.5</v>
      </c>
      <c r="Z9" t="n">
        <v>10</v>
      </c>
      <c r="AA9" t="n">
        <v>212.6660011364924</v>
      </c>
      <c r="AB9" t="n">
        <v>290.9790049166245</v>
      </c>
      <c r="AC9" t="n">
        <v>263.208377079066</v>
      </c>
      <c r="AD9" t="n">
        <v>212666.0011364924</v>
      </c>
      <c r="AE9" t="n">
        <v>290979.0049166246</v>
      </c>
      <c r="AF9" t="n">
        <v>2.689612191759845e-06</v>
      </c>
      <c r="AG9" t="n">
        <v>8</v>
      </c>
      <c r="AH9" t="n">
        <v>263208.377079066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4.8833</v>
      </c>
      <c r="E10" t="n">
        <v>20.48</v>
      </c>
      <c r="F10" t="n">
        <v>17.79</v>
      </c>
      <c r="G10" t="n">
        <v>66.7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183.14</v>
      </c>
      <c r="Q10" t="n">
        <v>446.27</v>
      </c>
      <c r="R10" t="n">
        <v>44.64</v>
      </c>
      <c r="S10" t="n">
        <v>28.73</v>
      </c>
      <c r="T10" t="n">
        <v>7244.46</v>
      </c>
      <c r="U10" t="n">
        <v>0.64</v>
      </c>
      <c r="V10" t="n">
        <v>0.91</v>
      </c>
      <c r="W10" t="n">
        <v>0.11</v>
      </c>
      <c r="X10" t="n">
        <v>0.43</v>
      </c>
      <c r="Y10" t="n">
        <v>0.5</v>
      </c>
      <c r="Z10" t="n">
        <v>10</v>
      </c>
      <c r="AA10" t="n">
        <v>210.2450201134991</v>
      </c>
      <c r="AB10" t="n">
        <v>287.6665118748222</v>
      </c>
      <c r="AC10" t="n">
        <v>260.2120237240589</v>
      </c>
      <c r="AD10" t="n">
        <v>210245.0201134991</v>
      </c>
      <c r="AE10" t="n">
        <v>287666.5118748221</v>
      </c>
      <c r="AF10" t="n">
        <v>2.70501147482666e-06</v>
      </c>
      <c r="AG10" t="n">
        <v>8</v>
      </c>
      <c r="AH10" t="n">
        <v>260212.0237240589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4.9198</v>
      </c>
      <c r="E11" t="n">
        <v>20.33</v>
      </c>
      <c r="F11" t="n">
        <v>17.69</v>
      </c>
      <c r="G11" t="n">
        <v>75.83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180.65</v>
      </c>
      <c r="Q11" t="n">
        <v>446.27</v>
      </c>
      <c r="R11" t="n">
        <v>41.28</v>
      </c>
      <c r="S11" t="n">
        <v>28.73</v>
      </c>
      <c r="T11" t="n">
        <v>5576.2</v>
      </c>
      <c r="U11" t="n">
        <v>0.7</v>
      </c>
      <c r="V11" t="n">
        <v>0.92</v>
      </c>
      <c r="W11" t="n">
        <v>0.11</v>
      </c>
      <c r="X11" t="n">
        <v>0.34</v>
      </c>
      <c r="Y11" t="n">
        <v>0.5</v>
      </c>
      <c r="Z11" t="n">
        <v>10</v>
      </c>
      <c r="AA11" t="n">
        <v>207.8525397021815</v>
      </c>
      <c r="AB11" t="n">
        <v>284.3930146272725</v>
      </c>
      <c r="AC11" t="n">
        <v>257.2509444594322</v>
      </c>
      <c r="AD11" t="n">
        <v>207852.5397021815</v>
      </c>
      <c r="AE11" t="n">
        <v>284393.0146272725</v>
      </c>
      <c r="AF11" t="n">
        <v>2.725229957989926e-06</v>
      </c>
      <c r="AG11" t="n">
        <v>8</v>
      </c>
      <c r="AH11" t="n">
        <v>257250.9444594322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4.9231</v>
      </c>
      <c r="E12" t="n">
        <v>20.31</v>
      </c>
      <c r="F12" t="n">
        <v>17.71</v>
      </c>
      <c r="G12" t="n">
        <v>81.73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177.9</v>
      </c>
      <c r="Q12" t="n">
        <v>446.27</v>
      </c>
      <c r="R12" t="n">
        <v>42.08</v>
      </c>
      <c r="S12" t="n">
        <v>28.73</v>
      </c>
      <c r="T12" t="n">
        <v>5981.02</v>
      </c>
      <c r="U12" t="n">
        <v>0.68</v>
      </c>
      <c r="V12" t="n">
        <v>0.92</v>
      </c>
      <c r="W12" t="n">
        <v>0.1</v>
      </c>
      <c r="X12" t="n">
        <v>0.35</v>
      </c>
      <c r="Y12" t="n">
        <v>0.5</v>
      </c>
      <c r="Z12" t="n">
        <v>10</v>
      </c>
      <c r="AA12" t="n">
        <v>206.4592594278152</v>
      </c>
      <c r="AB12" t="n">
        <v>282.4866670886979</v>
      </c>
      <c r="AC12" t="n">
        <v>255.5265360543629</v>
      </c>
      <c r="AD12" t="n">
        <v>206459.2594278152</v>
      </c>
      <c r="AE12" t="n">
        <v>282486.6670886979</v>
      </c>
      <c r="AF12" t="n">
        <v>2.727057930440303e-06</v>
      </c>
      <c r="AG12" t="n">
        <v>8</v>
      </c>
      <c r="AH12" t="n">
        <v>255526.5360543629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4.939</v>
      </c>
      <c r="E13" t="n">
        <v>20.25</v>
      </c>
      <c r="F13" t="n">
        <v>17.67</v>
      </c>
      <c r="G13" t="n">
        <v>88.36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176.31</v>
      </c>
      <c r="Q13" t="n">
        <v>446.27</v>
      </c>
      <c r="R13" t="n">
        <v>40.88</v>
      </c>
      <c r="S13" t="n">
        <v>28.73</v>
      </c>
      <c r="T13" t="n">
        <v>5385.81</v>
      </c>
      <c r="U13" t="n">
        <v>0.7</v>
      </c>
      <c r="V13" t="n">
        <v>0.92</v>
      </c>
      <c r="W13" t="n">
        <v>0.1</v>
      </c>
      <c r="X13" t="n">
        <v>0.31</v>
      </c>
      <c r="Y13" t="n">
        <v>0.5</v>
      </c>
      <c r="Z13" t="n">
        <v>10</v>
      </c>
      <c r="AA13" t="n">
        <v>205.1933839213884</v>
      </c>
      <c r="AB13" t="n">
        <v>280.7546403743197</v>
      </c>
      <c r="AC13" t="n">
        <v>253.9598115386896</v>
      </c>
      <c r="AD13" t="n">
        <v>205193.3839213884</v>
      </c>
      <c r="AE13" t="n">
        <v>280754.6403743197</v>
      </c>
      <c r="AF13" t="n">
        <v>2.735865434064849e-06</v>
      </c>
      <c r="AG13" t="n">
        <v>8</v>
      </c>
      <c r="AH13" t="n">
        <v>253959.8115386897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4.9554</v>
      </c>
      <c r="E14" t="n">
        <v>20.18</v>
      </c>
      <c r="F14" t="n">
        <v>17.63</v>
      </c>
      <c r="G14" t="n">
        <v>96.18000000000001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171.85</v>
      </c>
      <c r="Q14" t="n">
        <v>446.27</v>
      </c>
      <c r="R14" t="n">
        <v>39.56</v>
      </c>
      <c r="S14" t="n">
        <v>28.73</v>
      </c>
      <c r="T14" t="n">
        <v>4727.56</v>
      </c>
      <c r="U14" t="n">
        <v>0.73</v>
      </c>
      <c r="V14" t="n">
        <v>0.92</v>
      </c>
      <c r="W14" t="n">
        <v>0.1</v>
      </c>
      <c r="X14" t="n">
        <v>0.28</v>
      </c>
      <c r="Y14" t="n">
        <v>0.5</v>
      </c>
      <c r="Z14" t="n">
        <v>10</v>
      </c>
      <c r="AA14" t="n">
        <v>202.5224721443016</v>
      </c>
      <c r="AB14" t="n">
        <v>277.1001810486</v>
      </c>
      <c r="AC14" t="n">
        <v>250.6541286819496</v>
      </c>
      <c r="AD14" t="n">
        <v>202522.4721443016</v>
      </c>
      <c r="AE14" t="n">
        <v>277100.1810486</v>
      </c>
      <c r="AF14" t="n">
        <v>2.744949903212179e-06</v>
      </c>
      <c r="AG14" t="n">
        <v>8</v>
      </c>
      <c r="AH14" t="n">
        <v>250654.1286819496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4.9727</v>
      </c>
      <c r="E15" t="n">
        <v>20.11</v>
      </c>
      <c r="F15" t="n">
        <v>17.59</v>
      </c>
      <c r="G15" t="n">
        <v>105.56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169.91</v>
      </c>
      <c r="Q15" t="n">
        <v>446.27</v>
      </c>
      <c r="R15" t="n">
        <v>38.14</v>
      </c>
      <c r="S15" t="n">
        <v>28.73</v>
      </c>
      <c r="T15" t="n">
        <v>4023.03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201.0734349798282</v>
      </c>
      <c r="AB15" t="n">
        <v>275.1175444731605</v>
      </c>
      <c r="AC15" t="n">
        <v>248.8607121586215</v>
      </c>
      <c r="AD15" t="n">
        <v>201073.4349798282</v>
      </c>
      <c r="AE15" t="n">
        <v>275117.5444731605</v>
      </c>
      <c r="AF15" t="n">
        <v>2.754532910300521e-06</v>
      </c>
      <c r="AG15" t="n">
        <v>8</v>
      </c>
      <c r="AH15" t="n">
        <v>248860.7121586216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4.9835</v>
      </c>
      <c r="E16" t="n">
        <v>20.07</v>
      </c>
      <c r="F16" t="n">
        <v>17.58</v>
      </c>
      <c r="G16" t="n">
        <v>117.19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165.61</v>
      </c>
      <c r="Q16" t="n">
        <v>446.27</v>
      </c>
      <c r="R16" t="n">
        <v>37.85</v>
      </c>
      <c r="S16" t="n">
        <v>28.73</v>
      </c>
      <c r="T16" t="n">
        <v>3883.98</v>
      </c>
      <c r="U16" t="n">
        <v>0.76</v>
      </c>
      <c r="V16" t="n">
        <v>0.92</v>
      </c>
      <c r="W16" t="n">
        <v>0.09</v>
      </c>
      <c r="X16" t="n">
        <v>0.22</v>
      </c>
      <c r="Y16" t="n">
        <v>0.5</v>
      </c>
      <c r="Z16" t="n">
        <v>10</v>
      </c>
      <c r="AA16" t="n">
        <v>198.7062223163503</v>
      </c>
      <c r="AB16" t="n">
        <v>271.8786196729395</v>
      </c>
      <c r="AC16" t="n">
        <v>245.9309057954731</v>
      </c>
      <c r="AD16" t="n">
        <v>198706.2223163503</v>
      </c>
      <c r="AE16" t="n">
        <v>271878.6196729395</v>
      </c>
      <c r="AF16" t="n">
        <v>2.760515365592665e-06</v>
      </c>
      <c r="AG16" t="n">
        <v>8</v>
      </c>
      <c r="AH16" t="n">
        <v>245930.9057954731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4.9793</v>
      </c>
      <c r="E17" t="n">
        <v>20.08</v>
      </c>
      <c r="F17" t="n">
        <v>17.59</v>
      </c>
      <c r="G17" t="n">
        <v>117.3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163.97</v>
      </c>
      <c r="Q17" t="n">
        <v>446.27</v>
      </c>
      <c r="R17" t="n">
        <v>38.45</v>
      </c>
      <c r="S17" t="n">
        <v>28.73</v>
      </c>
      <c r="T17" t="n">
        <v>4185.45</v>
      </c>
      <c r="U17" t="n">
        <v>0.75</v>
      </c>
      <c r="V17" t="n">
        <v>0.92</v>
      </c>
      <c r="W17" t="n">
        <v>0.09</v>
      </c>
      <c r="X17" t="n">
        <v>0.24</v>
      </c>
      <c r="Y17" t="n">
        <v>0.5</v>
      </c>
      <c r="Z17" t="n">
        <v>10</v>
      </c>
      <c r="AA17" t="n">
        <v>198.0295436362855</v>
      </c>
      <c r="AB17" t="n">
        <v>270.9527580499189</v>
      </c>
      <c r="AC17" t="n">
        <v>245.0934071062983</v>
      </c>
      <c r="AD17" t="n">
        <v>198029.5436362855</v>
      </c>
      <c r="AE17" t="n">
        <v>270952.7580499189</v>
      </c>
      <c r="AF17" t="n">
        <v>2.758188855201276e-06</v>
      </c>
      <c r="AG17" t="n">
        <v>8</v>
      </c>
      <c r="AH17" t="n">
        <v>245093.4071062983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4.9943</v>
      </c>
      <c r="E18" t="n">
        <v>20.02</v>
      </c>
      <c r="F18" t="n">
        <v>17.56</v>
      </c>
      <c r="G18" t="n">
        <v>131.72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4</v>
      </c>
      <c r="N18" t="n">
        <v>29.36</v>
      </c>
      <c r="O18" t="n">
        <v>20483.57</v>
      </c>
      <c r="P18" t="n">
        <v>161.08</v>
      </c>
      <c r="Q18" t="n">
        <v>446.27</v>
      </c>
      <c r="R18" t="n">
        <v>37.21</v>
      </c>
      <c r="S18" t="n">
        <v>28.73</v>
      </c>
      <c r="T18" t="n">
        <v>3571.44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196.2169155652409</v>
      </c>
      <c r="AB18" t="n">
        <v>268.4726403556103</v>
      </c>
      <c r="AC18" t="n">
        <v>242.8499883638667</v>
      </c>
      <c r="AD18" t="n">
        <v>196216.9155652409</v>
      </c>
      <c r="AE18" t="n">
        <v>268472.6403556103</v>
      </c>
      <c r="AF18" t="n">
        <v>2.766497820884809e-06</v>
      </c>
      <c r="AG18" t="n">
        <v>8</v>
      </c>
      <c r="AH18" t="n">
        <v>242849.9883638667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4.9932</v>
      </c>
      <c r="E19" t="n">
        <v>20.03</v>
      </c>
      <c r="F19" t="n">
        <v>17.57</v>
      </c>
      <c r="G19" t="n">
        <v>131.76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2</v>
      </c>
      <c r="N19" t="n">
        <v>29.8</v>
      </c>
      <c r="O19" t="n">
        <v>20660.89</v>
      </c>
      <c r="P19" t="n">
        <v>160.76</v>
      </c>
      <c r="Q19" t="n">
        <v>446.27</v>
      </c>
      <c r="R19" t="n">
        <v>37.29</v>
      </c>
      <c r="S19" t="n">
        <v>28.73</v>
      </c>
      <c r="T19" t="n">
        <v>3611.64</v>
      </c>
      <c r="U19" t="n">
        <v>0.77</v>
      </c>
      <c r="V19" t="n">
        <v>0.93</v>
      </c>
      <c r="W19" t="n">
        <v>0.1</v>
      </c>
      <c r="X19" t="n">
        <v>0.21</v>
      </c>
      <c r="Y19" t="n">
        <v>0.5</v>
      </c>
      <c r="Z19" t="n">
        <v>10</v>
      </c>
      <c r="AA19" t="n">
        <v>196.1081517485432</v>
      </c>
      <c r="AB19" t="n">
        <v>268.3238249032835</v>
      </c>
      <c r="AC19" t="n">
        <v>242.7153756494461</v>
      </c>
      <c r="AD19" t="n">
        <v>196108.1517485432</v>
      </c>
      <c r="AE19" t="n">
        <v>268323.8249032835</v>
      </c>
      <c r="AF19" t="n">
        <v>2.765888496734683e-06</v>
      </c>
      <c r="AG19" t="n">
        <v>8</v>
      </c>
      <c r="AH19" t="n">
        <v>242715.3756494462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4.9928</v>
      </c>
      <c r="E20" t="n">
        <v>20.03</v>
      </c>
      <c r="F20" t="n">
        <v>17.57</v>
      </c>
      <c r="G20" t="n">
        <v>131.77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161.23</v>
      </c>
      <c r="Q20" t="n">
        <v>446.27</v>
      </c>
      <c r="R20" t="n">
        <v>37.18</v>
      </c>
      <c r="S20" t="n">
        <v>28.73</v>
      </c>
      <c r="T20" t="n">
        <v>3552.56</v>
      </c>
      <c r="U20" t="n">
        <v>0.77</v>
      </c>
      <c r="V20" t="n">
        <v>0.93</v>
      </c>
      <c r="W20" t="n">
        <v>0.1</v>
      </c>
      <c r="X20" t="n">
        <v>0.21</v>
      </c>
      <c r="Y20" t="n">
        <v>0.5</v>
      </c>
      <c r="Z20" t="n">
        <v>10</v>
      </c>
      <c r="AA20" t="n">
        <v>196.3450204015237</v>
      </c>
      <c r="AB20" t="n">
        <v>268.6479190441988</v>
      </c>
      <c r="AC20" t="n">
        <v>243.0085387004216</v>
      </c>
      <c r="AD20" t="n">
        <v>196345.0204015237</v>
      </c>
      <c r="AE20" t="n">
        <v>268647.9190441988</v>
      </c>
      <c r="AF20" t="n">
        <v>2.765666924316456e-06</v>
      </c>
      <c r="AG20" t="n">
        <v>8</v>
      </c>
      <c r="AH20" t="n">
        <v>243008.5387004216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2.8807</v>
      </c>
      <c r="E2" t="n">
        <v>34.71</v>
      </c>
      <c r="F2" t="n">
        <v>24.15</v>
      </c>
      <c r="G2" t="n">
        <v>6.33</v>
      </c>
      <c r="H2" t="n">
        <v>0.1</v>
      </c>
      <c r="I2" t="n">
        <v>229</v>
      </c>
      <c r="J2" t="n">
        <v>176.73</v>
      </c>
      <c r="K2" t="n">
        <v>52.44</v>
      </c>
      <c r="L2" t="n">
        <v>1</v>
      </c>
      <c r="M2" t="n">
        <v>227</v>
      </c>
      <c r="N2" t="n">
        <v>33.29</v>
      </c>
      <c r="O2" t="n">
        <v>22031.19</v>
      </c>
      <c r="P2" t="n">
        <v>315.11</v>
      </c>
      <c r="Q2" t="n">
        <v>446.36</v>
      </c>
      <c r="R2" t="n">
        <v>252.87</v>
      </c>
      <c r="S2" t="n">
        <v>28.73</v>
      </c>
      <c r="T2" t="n">
        <v>110294.25</v>
      </c>
      <c r="U2" t="n">
        <v>0.11</v>
      </c>
      <c r="V2" t="n">
        <v>0.67</v>
      </c>
      <c r="W2" t="n">
        <v>0.45</v>
      </c>
      <c r="X2" t="n">
        <v>6.79</v>
      </c>
      <c r="Y2" t="n">
        <v>0.5</v>
      </c>
      <c r="Z2" t="n">
        <v>10</v>
      </c>
      <c r="AA2" t="n">
        <v>507.8945342739095</v>
      </c>
      <c r="AB2" t="n">
        <v>694.9237085190288</v>
      </c>
      <c r="AC2" t="n">
        <v>628.6011651095224</v>
      </c>
      <c r="AD2" t="n">
        <v>507894.5342739095</v>
      </c>
      <c r="AE2" t="n">
        <v>694923.7085190287</v>
      </c>
      <c r="AF2" t="n">
        <v>1.537676127585576e-06</v>
      </c>
      <c r="AG2" t="n">
        <v>14</v>
      </c>
      <c r="AH2" t="n">
        <v>628601.1651095224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3.8641</v>
      </c>
      <c r="E3" t="n">
        <v>25.88</v>
      </c>
      <c r="F3" t="n">
        <v>20.08</v>
      </c>
      <c r="G3" t="n">
        <v>12.68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260.02</v>
      </c>
      <c r="Q3" t="n">
        <v>446.28</v>
      </c>
      <c r="R3" t="n">
        <v>119.53</v>
      </c>
      <c r="S3" t="n">
        <v>28.73</v>
      </c>
      <c r="T3" t="n">
        <v>44295.71</v>
      </c>
      <c r="U3" t="n">
        <v>0.24</v>
      </c>
      <c r="V3" t="n">
        <v>0.8100000000000001</v>
      </c>
      <c r="W3" t="n">
        <v>0.23</v>
      </c>
      <c r="X3" t="n">
        <v>2.72</v>
      </c>
      <c r="Y3" t="n">
        <v>0.5</v>
      </c>
      <c r="Z3" t="n">
        <v>10</v>
      </c>
      <c r="AA3" t="n">
        <v>327.8116806538674</v>
      </c>
      <c r="AB3" t="n">
        <v>448.5264035012941</v>
      </c>
      <c r="AC3" t="n">
        <v>405.7196730618908</v>
      </c>
      <c r="AD3" t="n">
        <v>327811.6806538674</v>
      </c>
      <c r="AE3" t="n">
        <v>448526.403501294</v>
      </c>
      <c r="AF3" t="n">
        <v>2.062600869442644e-06</v>
      </c>
      <c r="AG3" t="n">
        <v>10</v>
      </c>
      <c r="AH3" t="n">
        <v>405719.6730618908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4.235</v>
      </c>
      <c r="E4" t="n">
        <v>23.61</v>
      </c>
      <c r="F4" t="n">
        <v>19.06</v>
      </c>
      <c r="G4" t="n">
        <v>19.06</v>
      </c>
      <c r="H4" t="n">
        <v>0.3</v>
      </c>
      <c r="I4" t="n">
        <v>60</v>
      </c>
      <c r="J4" t="n">
        <v>179.7</v>
      </c>
      <c r="K4" t="n">
        <v>52.44</v>
      </c>
      <c r="L4" t="n">
        <v>3</v>
      </c>
      <c r="M4" t="n">
        <v>58</v>
      </c>
      <c r="N4" t="n">
        <v>34.26</v>
      </c>
      <c r="O4" t="n">
        <v>22397.24</v>
      </c>
      <c r="P4" t="n">
        <v>245.13</v>
      </c>
      <c r="Q4" t="n">
        <v>446.27</v>
      </c>
      <c r="R4" t="n">
        <v>86.05</v>
      </c>
      <c r="S4" t="n">
        <v>28.73</v>
      </c>
      <c r="T4" t="n">
        <v>27729.15</v>
      </c>
      <c r="U4" t="n">
        <v>0.33</v>
      </c>
      <c r="V4" t="n">
        <v>0.85</v>
      </c>
      <c r="W4" t="n">
        <v>0.18</v>
      </c>
      <c r="X4" t="n">
        <v>1.7</v>
      </c>
      <c r="Y4" t="n">
        <v>0.5</v>
      </c>
      <c r="Z4" t="n">
        <v>10</v>
      </c>
      <c r="AA4" t="n">
        <v>296.9961745511569</v>
      </c>
      <c r="AB4" t="n">
        <v>406.363268567384</v>
      </c>
      <c r="AC4" t="n">
        <v>367.5805285497415</v>
      </c>
      <c r="AD4" t="n">
        <v>296996.1745511569</v>
      </c>
      <c r="AE4" t="n">
        <v>406363.2685673839</v>
      </c>
      <c r="AF4" t="n">
        <v>2.260581942001914e-06</v>
      </c>
      <c r="AG4" t="n">
        <v>10</v>
      </c>
      <c r="AH4" t="n">
        <v>367580.5285497415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18.59</v>
      </c>
      <c r="G5" t="n">
        <v>25.35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237.32</v>
      </c>
      <c r="Q5" t="n">
        <v>446.29</v>
      </c>
      <c r="R5" t="n">
        <v>70.64</v>
      </c>
      <c r="S5" t="n">
        <v>28.73</v>
      </c>
      <c r="T5" t="n">
        <v>20103.04</v>
      </c>
      <c r="U5" t="n">
        <v>0.41</v>
      </c>
      <c r="V5" t="n">
        <v>0.87</v>
      </c>
      <c r="W5" t="n">
        <v>0.15</v>
      </c>
      <c r="X5" t="n">
        <v>1.23</v>
      </c>
      <c r="Y5" t="n">
        <v>0.5</v>
      </c>
      <c r="Z5" t="n">
        <v>10</v>
      </c>
      <c r="AA5" t="n">
        <v>272.6886291168009</v>
      </c>
      <c r="AB5" t="n">
        <v>373.1046125308777</v>
      </c>
      <c r="AC5" t="n">
        <v>337.4960319665425</v>
      </c>
      <c r="AD5" t="n">
        <v>272688.629116801</v>
      </c>
      <c r="AE5" t="n">
        <v>373104.6125308777</v>
      </c>
      <c r="AF5" t="n">
        <v>2.364883644827693e-06</v>
      </c>
      <c r="AG5" t="n">
        <v>9</v>
      </c>
      <c r="AH5" t="n">
        <v>337496.0319665425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4.5482</v>
      </c>
      <c r="E6" t="n">
        <v>21.99</v>
      </c>
      <c r="F6" t="n">
        <v>18.32</v>
      </c>
      <c r="G6" t="n">
        <v>31.41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232.41</v>
      </c>
      <c r="Q6" t="n">
        <v>446.27</v>
      </c>
      <c r="R6" t="n">
        <v>61.94</v>
      </c>
      <c r="S6" t="n">
        <v>28.73</v>
      </c>
      <c r="T6" t="n">
        <v>15801.31</v>
      </c>
      <c r="U6" t="n">
        <v>0.46</v>
      </c>
      <c r="V6" t="n">
        <v>0.89</v>
      </c>
      <c r="W6" t="n">
        <v>0.14</v>
      </c>
      <c r="X6" t="n">
        <v>0.96</v>
      </c>
      <c r="Y6" t="n">
        <v>0.5</v>
      </c>
      <c r="Z6" t="n">
        <v>10</v>
      </c>
      <c r="AA6" t="n">
        <v>264.7764141378482</v>
      </c>
      <c r="AB6" t="n">
        <v>362.2787709343853</v>
      </c>
      <c r="AC6" t="n">
        <v>327.7033934978553</v>
      </c>
      <c r="AD6" t="n">
        <v>264776.4141378482</v>
      </c>
      <c r="AE6" t="n">
        <v>362278.7709343853</v>
      </c>
      <c r="AF6" t="n">
        <v>2.427763586449375e-06</v>
      </c>
      <c r="AG6" t="n">
        <v>9</v>
      </c>
      <c r="AH6" t="n">
        <v>327703.3934978553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4.6351</v>
      </c>
      <c r="E7" t="n">
        <v>21.57</v>
      </c>
      <c r="F7" t="n">
        <v>18.12</v>
      </c>
      <c r="G7" t="n">
        <v>37.5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228.44</v>
      </c>
      <c r="Q7" t="n">
        <v>446.27</v>
      </c>
      <c r="R7" t="n">
        <v>55.48</v>
      </c>
      <c r="S7" t="n">
        <v>28.73</v>
      </c>
      <c r="T7" t="n">
        <v>12597.65</v>
      </c>
      <c r="U7" t="n">
        <v>0.52</v>
      </c>
      <c r="V7" t="n">
        <v>0.9</v>
      </c>
      <c r="W7" t="n">
        <v>0.13</v>
      </c>
      <c r="X7" t="n">
        <v>0.77</v>
      </c>
      <c r="Y7" t="n">
        <v>0.5</v>
      </c>
      <c r="Z7" t="n">
        <v>10</v>
      </c>
      <c r="AA7" t="n">
        <v>259.0137992848718</v>
      </c>
      <c r="AB7" t="n">
        <v>354.3941070639183</v>
      </c>
      <c r="AC7" t="n">
        <v>320.5712308809904</v>
      </c>
      <c r="AD7" t="n">
        <v>259013.7992848718</v>
      </c>
      <c r="AE7" t="n">
        <v>354394.1070639183</v>
      </c>
      <c r="AF7" t="n">
        <v>2.474149553570974e-06</v>
      </c>
      <c r="AG7" t="n">
        <v>9</v>
      </c>
      <c r="AH7" t="n">
        <v>320571.2308809903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4.6761</v>
      </c>
      <c r="E8" t="n">
        <v>21.39</v>
      </c>
      <c r="F8" t="n">
        <v>18.08</v>
      </c>
      <c r="G8" t="n">
        <v>43.38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225.96</v>
      </c>
      <c r="Q8" t="n">
        <v>446.28</v>
      </c>
      <c r="R8" t="n">
        <v>54.14</v>
      </c>
      <c r="S8" t="n">
        <v>28.73</v>
      </c>
      <c r="T8" t="n">
        <v>11948.71</v>
      </c>
      <c r="U8" t="n">
        <v>0.53</v>
      </c>
      <c r="V8" t="n">
        <v>0.9</v>
      </c>
      <c r="W8" t="n">
        <v>0.12</v>
      </c>
      <c r="X8" t="n">
        <v>0.72</v>
      </c>
      <c r="Y8" t="n">
        <v>0.5</v>
      </c>
      <c r="Z8" t="n">
        <v>10</v>
      </c>
      <c r="AA8" t="n">
        <v>256.1899963866851</v>
      </c>
      <c r="AB8" t="n">
        <v>350.5304553610619</v>
      </c>
      <c r="AC8" t="n">
        <v>317.0763206740908</v>
      </c>
      <c r="AD8" t="n">
        <v>256189.9963866851</v>
      </c>
      <c r="AE8" t="n">
        <v>350530.4553610618</v>
      </c>
      <c r="AF8" t="n">
        <v>2.496034762454581e-06</v>
      </c>
      <c r="AG8" t="n">
        <v>9</v>
      </c>
      <c r="AH8" t="n">
        <v>317076.3206740908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4.74</v>
      </c>
      <c r="E9" t="n">
        <v>21.1</v>
      </c>
      <c r="F9" t="n">
        <v>17.93</v>
      </c>
      <c r="G9" t="n">
        <v>51.23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222.76</v>
      </c>
      <c r="Q9" t="n">
        <v>446.28</v>
      </c>
      <c r="R9" t="n">
        <v>49.22</v>
      </c>
      <c r="S9" t="n">
        <v>28.73</v>
      </c>
      <c r="T9" t="n">
        <v>9512.26</v>
      </c>
      <c r="U9" t="n">
        <v>0.58</v>
      </c>
      <c r="V9" t="n">
        <v>0.91</v>
      </c>
      <c r="W9" t="n">
        <v>0.11</v>
      </c>
      <c r="X9" t="n">
        <v>0.57</v>
      </c>
      <c r="Y9" t="n">
        <v>0.5</v>
      </c>
      <c r="Z9" t="n">
        <v>10</v>
      </c>
      <c r="AA9" t="n">
        <v>252.0116925187818</v>
      </c>
      <c r="AB9" t="n">
        <v>344.8135156752423</v>
      </c>
      <c r="AC9" t="n">
        <v>311.9049976881088</v>
      </c>
      <c r="AD9" t="n">
        <v>252011.6925187818</v>
      </c>
      <c r="AE9" t="n">
        <v>344813.5156752423</v>
      </c>
      <c r="AF9" t="n">
        <v>2.530143661178057e-06</v>
      </c>
      <c r="AG9" t="n">
        <v>9</v>
      </c>
      <c r="AH9" t="n">
        <v>311904.9976881088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4.7693</v>
      </c>
      <c r="E10" t="n">
        <v>20.97</v>
      </c>
      <c r="F10" t="n">
        <v>17.87</v>
      </c>
      <c r="G10" t="n">
        <v>56.44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221.17</v>
      </c>
      <c r="Q10" t="n">
        <v>446.27</v>
      </c>
      <c r="R10" t="n">
        <v>47.4</v>
      </c>
      <c r="S10" t="n">
        <v>28.73</v>
      </c>
      <c r="T10" t="n">
        <v>8607.530000000001</v>
      </c>
      <c r="U10" t="n">
        <v>0.61</v>
      </c>
      <c r="V10" t="n">
        <v>0.91</v>
      </c>
      <c r="W10" t="n">
        <v>0.11</v>
      </c>
      <c r="X10" t="n">
        <v>0.51</v>
      </c>
      <c r="Y10" t="n">
        <v>0.5</v>
      </c>
      <c r="Z10" t="n">
        <v>10</v>
      </c>
      <c r="AA10" t="n">
        <v>250.0923427217754</v>
      </c>
      <c r="AB10" t="n">
        <v>342.1873766072427</v>
      </c>
      <c r="AC10" t="n">
        <v>309.5294936469488</v>
      </c>
      <c r="AD10" t="n">
        <v>250092.3427217754</v>
      </c>
      <c r="AE10" t="n">
        <v>342187.3766072427</v>
      </c>
      <c r="AF10" t="n">
        <v>2.545783578746099e-06</v>
      </c>
      <c r="AG10" t="n">
        <v>9</v>
      </c>
      <c r="AH10" t="n">
        <v>309529.4936469488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17.81</v>
      </c>
      <c r="G11" t="n">
        <v>62.88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218.59</v>
      </c>
      <c r="Q11" t="n">
        <v>446.27</v>
      </c>
      <c r="R11" t="n">
        <v>45.53</v>
      </c>
      <c r="S11" t="n">
        <v>28.73</v>
      </c>
      <c r="T11" t="n">
        <v>7686.57</v>
      </c>
      <c r="U11" t="n">
        <v>0.63</v>
      </c>
      <c r="V11" t="n">
        <v>0.91</v>
      </c>
      <c r="W11" t="n">
        <v>0.11</v>
      </c>
      <c r="X11" t="n">
        <v>0.46</v>
      </c>
      <c r="Y11" t="n">
        <v>0.5</v>
      </c>
      <c r="Z11" t="n">
        <v>10</v>
      </c>
      <c r="AA11" t="n">
        <v>247.7006316544347</v>
      </c>
      <c r="AB11" t="n">
        <v>338.9149320100633</v>
      </c>
      <c r="AC11" t="n">
        <v>306.5693665692184</v>
      </c>
      <c r="AD11" t="n">
        <v>247700.6316544347</v>
      </c>
      <c r="AE11" t="n">
        <v>338914.9320100633</v>
      </c>
      <c r="AF11" t="n">
        <v>2.561370117755888e-06</v>
      </c>
      <c r="AG11" t="n">
        <v>9</v>
      </c>
      <c r="AH11" t="n">
        <v>306569.3665692184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4.8129</v>
      </c>
      <c r="E12" t="n">
        <v>20.78</v>
      </c>
      <c r="F12" t="n">
        <v>17.79</v>
      </c>
      <c r="G12" t="n">
        <v>66.70999999999999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216.23</v>
      </c>
      <c r="Q12" t="n">
        <v>446.27</v>
      </c>
      <c r="R12" t="n">
        <v>44.56</v>
      </c>
      <c r="S12" t="n">
        <v>28.73</v>
      </c>
      <c r="T12" t="n">
        <v>7206.05</v>
      </c>
      <c r="U12" t="n">
        <v>0.64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246.0083175360147</v>
      </c>
      <c r="AB12" t="n">
        <v>336.5994331736126</v>
      </c>
      <c r="AC12" t="n">
        <v>304.4748556918948</v>
      </c>
      <c r="AD12" t="n">
        <v>246008.3175360147</v>
      </c>
      <c r="AE12" t="n">
        <v>336599.4331736126</v>
      </c>
      <c r="AF12" t="n">
        <v>2.569056630144277e-06</v>
      </c>
      <c r="AG12" t="n">
        <v>9</v>
      </c>
      <c r="AH12" t="n">
        <v>304474.8556918948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4.8607</v>
      </c>
      <c r="E13" t="n">
        <v>20.57</v>
      </c>
      <c r="F13" t="n">
        <v>17.66</v>
      </c>
      <c r="G13" t="n">
        <v>75.66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213.93</v>
      </c>
      <c r="Q13" t="n">
        <v>446.28</v>
      </c>
      <c r="R13" t="n">
        <v>39.8</v>
      </c>
      <c r="S13" t="n">
        <v>28.73</v>
      </c>
      <c r="T13" t="n">
        <v>4832.72</v>
      </c>
      <c r="U13" t="n">
        <v>0.72</v>
      </c>
      <c r="V13" t="n">
        <v>0.92</v>
      </c>
      <c r="W13" t="n">
        <v>0.11</v>
      </c>
      <c r="X13" t="n">
        <v>0.3</v>
      </c>
      <c r="Y13" t="n">
        <v>0.5</v>
      </c>
      <c r="Z13" t="n">
        <v>10</v>
      </c>
      <c r="AA13" t="n">
        <v>232.7216957778293</v>
      </c>
      <c r="AB13" t="n">
        <v>318.4200911196898</v>
      </c>
      <c r="AC13" t="n">
        <v>288.0305245287258</v>
      </c>
      <c r="AD13" t="n">
        <v>232721.6957778293</v>
      </c>
      <c r="AE13" t="n">
        <v>318420.0911196898</v>
      </c>
      <c r="AF13" t="n">
        <v>2.594571580989068e-06</v>
      </c>
      <c r="AG13" t="n">
        <v>8</v>
      </c>
      <c r="AH13" t="n">
        <v>288030.5245287258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4.8552</v>
      </c>
      <c r="E14" t="n">
        <v>20.6</v>
      </c>
      <c r="F14" t="n">
        <v>17.71</v>
      </c>
      <c r="G14" t="n">
        <v>81.76000000000001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212.47</v>
      </c>
      <c r="Q14" t="n">
        <v>446.27</v>
      </c>
      <c r="R14" t="n">
        <v>42.28</v>
      </c>
      <c r="S14" t="n">
        <v>28.73</v>
      </c>
      <c r="T14" t="n">
        <v>6078.08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232.2818578494347</v>
      </c>
      <c r="AB14" t="n">
        <v>317.8182854617807</v>
      </c>
      <c r="AC14" t="n">
        <v>287.4861543581678</v>
      </c>
      <c r="AD14" t="n">
        <v>232281.8578494347</v>
      </c>
      <c r="AE14" t="n">
        <v>317818.2854617807</v>
      </c>
      <c r="AF14" t="n">
        <v>2.59163576028517e-06</v>
      </c>
      <c r="AG14" t="n">
        <v>8</v>
      </c>
      <c r="AH14" t="n">
        <v>287486.1543581678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4.875</v>
      </c>
      <c r="E15" t="n">
        <v>20.51</v>
      </c>
      <c r="F15" t="n">
        <v>17.67</v>
      </c>
      <c r="G15" t="n">
        <v>88.33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210.39</v>
      </c>
      <c r="Q15" t="n">
        <v>446.27</v>
      </c>
      <c r="R15" t="n">
        <v>40.71</v>
      </c>
      <c r="S15" t="n">
        <v>28.73</v>
      </c>
      <c r="T15" t="n">
        <v>5299.58</v>
      </c>
      <c r="U15" t="n">
        <v>0.71</v>
      </c>
      <c r="V15" t="n">
        <v>0.92</v>
      </c>
      <c r="W15" t="n">
        <v>0.1</v>
      </c>
      <c r="X15" t="n">
        <v>0.31</v>
      </c>
      <c r="Y15" t="n">
        <v>0.5</v>
      </c>
      <c r="Z15" t="n">
        <v>10</v>
      </c>
      <c r="AA15" t="n">
        <v>230.5534907242525</v>
      </c>
      <c r="AB15" t="n">
        <v>315.4534573109315</v>
      </c>
      <c r="AC15" t="n">
        <v>285.3470220869777</v>
      </c>
      <c r="AD15" t="n">
        <v>230553.4907242525</v>
      </c>
      <c r="AE15" t="n">
        <v>315453.4573109315</v>
      </c>
      <c r="AF15" t="n">
        <v>2.602204714819205e-06</v>
      </c>
      <c r="AG15" t="n">
        <v>8</v>
      </c>
      <c r="AH15" t="n">
        <v>285347.0220869777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4.8905</v>
      </c>
      <c r="E16" t="n">
        <v>20.45</v>
      </c>
      <c r="F16" t="n">
        <v>17.64</v>
      </c>
      <c r="G16" t="n">
        <v>96.2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208.39</v>
      </c>
      <c r="Q16" t="n">
        <v>446.27</v>
      </c>
      <c r="R16" t="n">
        <v>39.67</v>
      </c>
      <c r="S16" t="n">
        <v>28.73</v>
      </c>
      <c r="T16" t="n">
        <v>4785.22</v>
      </c>
      <c r="U16" t="n">
        <v>0.72</v>
      </c>
      <c r="V16" t="n">
        <v>0.92</v>
      </c>
      <c r="W16" t="n">
        <v>0.1</v>
      </c>
      <c r="X16" t="n">
        <v>0.28</v>
      </c>
      <c r="Y16" t="n">
        <v>0.5</v>
      </c>
      <c r="Z16" t="n">
        <v>10</v>
      </c>
      <c r="AA16" t="n">
        <v>229.0295143107059</v>
      </c>
      <c r="AB16" t="n">
        <v>313.3682855488238</v>
      </c>
      <c r="AC16" t="n">
        <v>283.460856191288</v>
      </c>
      <c r="AD16" t="n">
        <v>229029.5143107059</v>
      </c>
      <c r="AE16" t="n">
        <v>313368.2855488238</v>
      </c>
      <c r="AF16" t="n">
        <v>2.610478391348374e-06</v>
      </c>
      <c r="AG16" t="n">
        <v>8</v>
      </c>
      <c r="AH16" t="n">
        <v>283460.856191288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4.8873</v>
      </c>
      <c r="E17" t="n">
        <v>20.46</v>
      </c>
      <c r="F17" t="n">
        <v>17.65</v>
      </c>
      <c r="G17" t="n">
        <v>96.27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206.71</v>
      </c>
      <c r="Q17" t="n">
        <v>446.3</v>
      </c>
      <c r="R17" t="n">
        <v>40.14</v>
      </c>
      <c r="S17" t="n">
        <v>28.73</v>
      </c>
      <c r="T17" t="n">
        <v>5018.99</v>
      </c>
      <c r="U17" t="n">
        <v>0.72</v>
      </c>
      <c r="V17" t="n">
        <v>0.92</v>
      </c>
      <c r="W17" t="n">
        <v>0.1</v>
      </c>
      <c r="X17" t="n">
        <v>0.29</v>
      </c>
      <c r="Y17" t="n">
        <v>0.5</v>
      </c>
      <c r="Z17" t="n">
        <v>10</v>
      </c>
      <c r="AA17" t="n">
        <v>228.3166221969505</v>
      </c>
      <c r="AB17" t="n">
        <v>312.3928751082038</v>
      </c>
      <c r="AC17" t="n">
        <v>282.5785375541233</v>
      </c>
      <c r="AD17" t="n">
        <v>228316.6221969505</v>
      </c>
      <c r="AE17" t="n">
        <v>312392.8751082039</v>
      </c>
      <c r="AF17" t="n">
        <v>2.608770277484287e-06</v>
      </c>
      <c r="AG17" t="n">
        <v>8</v>
      </c>
      <c r="AH17" t="n">
        <v>282578.5375541233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4.9083</v>
      </c>
      <c r="E18" t="n">
        <v>20.37</v>
      </c>
      <c r="F18" t="n">
        <v>17.6</v>
      </c>
      <c r="G18" t="n">
        <v>105.59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205.18</v>
      </c>
      <c r="Q18" t="n">
        <v>446.27</v>
      </c>
      <c r="R18" t="n">
        <v>38.25</v>
      </c>
      <c r="S18" t="n">
        <v>28.73</v>
      </c>
      <c r="T18" t="n">
        <v>4077.64</v>
      </c>
      <c r="U18" t="n">
        <v>0.75</v>
      </c>
      <c r="V18" t="n">
        <v>0.92</v>
      </c>
      <c r="W18" t="n">
        <v>0.1</v>
      </c>
      <c r="X18" t="n">
        <v>0.24</v>
      </c>
      <c r="Y18" t="n">
        <v>0.5</v>
      </c>
      <c r="Z18" t="n">
        <v>10</v>
      </c>
      <c r="AA18" t="n">
        <v>226.8281777247603</v>
      </c>
      <c r="AB18" t="n">
        <v>310.3563197158186</v>
      </c>
      <c r="AC18" t="n">
        <v>280.7363481500632</v>
      </c>
      <c r="AD18" t="n">
        <v>226828.1777247603</v>
      </c>
      <c r="AE18" t="n">
        <v>310356.3197158186</v>
      </c>
      <c r="AF18" t="n">
        <v>2.619979774717354e-06</v>
      </c>
      <c r="AG18" t="n">
        <v>8</v>
      </c>
      <c r="AH18" t="n">
        <v>280736.3481500632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4.8999</v>
      </c>
      <c r="E19" t="n">
        <v>20.41</v>
      </c>
      <c r="F19" t="n">
        <v>17.63</v>
      </c>
      <c r="G19" t="n">
        <v>105.8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202.28</v>
      </c>
      <c r="Q19" t="n">
        <v>446.27</v>
      </c>
      <c r="R19" t="n">
        <v>39.64</v>
      </c>
      <c r="S19" t="n">
        <v>28.73</v>
      </c>
      <c r="T19" t="n">
        <v>4776.83</v>
      </c>
      <c r="U19" t="n">
        <v>0.72</v>
      </c>
      <c r="V19" t="n">
        <v>0.92</v>
      </c>
      <c r="W19" t="n">
        <v>0.1</v>
      </c>
      <c r="X19" t="n">
        <v>0.28</v>
      </c>
      <c r="Y19" t="n">
        <v>0.5</v>
      </c>
      <c r="Z19" t="n">
        <v>10</v>
      </c>
      <c r="AA19" t="n">
        <v>225.7120887950608</v>
      </c>
      <c r="AB19" t="n">
        <v>308.8292376038358</v>
      </c>
      <c r="AC19" t="n">
        <v>279.3550086115744</v>
      </c>
      <c r="AD19" t="n">
        <v>225712.0887950608</v>
      </c>
      <c r="AE19" t="n">
        <v>308829.2376038358</v>
      </c>
      <c r="AF19" t="n">
        <v>2.615495975824127e-06</v>
      </c>
      <c r="AG19" t="n">
        <v>8</v>
      </c>
      <c r="AH19" t="n">
        <v>279355.0086115744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4.9216</v>
      </c>
      <c r="E20" t="n">
        <v>20.32</v>
      </c>
      <c r="F20" t="n">
        <v>17.58</v>
      </c>
      <c r="G20" t="n">
        <v>117.19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201.01</v>
      </c>
      <c r="Q20" t="n">
        <v>446.27</v>
      </c>
      <c r="R20" t="n">
        <v>37.85</v>
      </c>
      <c r="S20" t="n">
        <v>28.73</v>
      </c>
      <c r="T20" t="n">
        <v>3883.2</v>
      </c>
      <c r="U20" t="n">
        <v>0.76</v>
      </c>
      <c r="V20" t="n">
        <v>0.92</v>
      </c>
      <c r="W20" t="n">
        <v>0.09</v>
      </c>
      <c r="X20" t="n">
        <v>0.22</v>
      </c>
      <c r="Y20" t="n">
        <v>0.5</v>
      </c>
      <c r="Z20" t="n">
        <v>10</v>
      </c>
      <c r="AA20" t="n">
        <v>224.3464268191517</v>
      </c>
      <c r="AB20" t="n">
        <v>306.9606786396438</v>
      </c>
      <c r="AC20" t="n">
        <v>277.6647822923853</v>
      </c>
      <c r="AD20" t="n">
        <v>224346.4268191517</v>
      </c>
      <c r="AE20" t="n">
        <v>306960.6786396438</v>
      </c>
      <c r="AF20" t="n">
        <v>2.627079122964963e-06</v>
      </c>
      <c r="AG20" t="n">
        <v>8</v>
      </c>
      <c r="AH20" t="n">
        <v>277664.7822923853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4.9181</v>
      </c>
      <c r="E21" t="n">
        <v>20.33</v>
      </c>
      <c r="F21" t="n">
        <v>17.59</v>
      </c>
      <c r="G21" t="n">
        <v>117.28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199.9</v>
      </c>
      <c r="Q21" t="n">
        <v>446.27</v>
      </c>
      <c r="R21" t="n">
        <v>38.25</v>
      </c>
      <c r="S21" t="n">
        <v>28.73</v>
      </c>
      <c r="T21" t="n">
        <v>4086.06</v>
      </c>
      <c r="U21" t="n">
        <v>0.75</v>
      </c>
      <c r="V21" t="n">
        <v>0.92</v>
      </c>
      <c r="W21" t="n">
        <v>0.1</v>
      </c>
      <c r="X21" t="n">
        <v>0.23</v>
      </c>
      <c r="Y21" t="n">
        <v>0.5</v>
      </c>
      <c r="Z21" t="n">
        <v>10</v>
      </c>
      <c r="AA21" t="n">
        <v>223.9238180665487</v>
      </c>
      <c r="AB21" t="n">
        <v>306.3824467001502</v>
      </c>
      <c r="AC21" t="n">
        <v>277.1417359976433</v>
      </c>
      <c r="AD21" t="n">
        <v>223923.8180665487</v>
      </c>
      <c r="AE21" t="n">
        <v>306382.4467001503</v>
      </c>
      <c r="AF21" t="n">
        <v>2.625210873426119e-06</v>
      </c>
      <c r="AG21" t="n">
        <v>8</v>
      </c>
      <c r="AH21" t="n">
        <v>277141.7359976433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4.9349</v>
      </c>
      <c r="E22" t="n">
        <v>20.26</v>
      </c>
      <c r="F22" t="n">
        <v>17.56</v>
      </c>
      <c r="G22" t="n">
        <v>131.69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197.38</v>
      </c>
      <c r="Q22" t="n">
        <v>446.27</v>
      </c>
      <c r="R22" t="n">
        <v>37.14</v>
      </c>
      <c r="S22" t="n">
        <v>28.73</v>
      </c>
      <c r="T22" t="n">
        <v>3534.25</v>
      </c>
      <c r="U22" t="n">
        <v>0.77</v>
      </c>
      <c r="V22" t="n">
        <v>0.93</v>
      </c>
      <c r="W22" t="n">
        <v>0.1</v>
      </c>
      <c r="X22" t="n">
        <v>0.2</v>
      </c>
      <c r="Y22" t="n">
        <v>0.5</v>
      </c>
      <c r="Z22" t="n">
        <v>10</v>
      </c>
      <c r="AA22" t="n">
        <v>222.1427128808898</v>
      </c>
      <c r="AB22" t="n">
        <v>303.9454600083178</v>
      </c>
      <c r="AC22" t="n">
        <v>274.9373318953463</v>
      </c>
      <c r="AD22" t="n">
        <v>222142.7128808898</v>
      </c>
      <c r="AE22" t="n">
        <v>303945.4600083178</v>
      </c>
      <c r="AF22" t="n">
        <v>2.634178471212573e-06</v>
      </c>
      <c r="AG22" t="n">
        <v>8</v>
      </c>
      <c r="AH22" t="n">
        <v>274937.3318953463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4.9476</v>
      </c>
      <c r="E23" t="n">
        <v>20.21</v>
      </c>
      <c r="F23" t="n">
        <v>17.51</v>
      </c>
      <c r="G23" t="n">
        <v>131.3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194.51</v>
      </c>
      <c r="Q23" t="n">
        <v>446.27</v>
      </c>
      <c r="R23" t="n">
        <v>35.38</v>
      </c>
      <c r="S23" t="n">
        <v>28.73</v>
      </c>
      <c r="T23" t="n">
        <v>2655.11</v>
      </c>
      <c r="U23" t="n">
        <v>0.8100000000000001</v>
      </c>
      <c r="V23" t="n">
        <v>0.93</v>
      </c>
      <c r="W23" t="n">
        <v>0.09</v>
      </c>
      <c r="X23" t="n">
        <v>0.15</v>
      </c>
      <c r="Y23" t="n">
        <v>0.5</v>
      </c>
      <c r="Z23" t="n">
        <v>10</v>
      </c>
      <c r="AA23" t="n">
        <v>220.2686324741854</v>
      </c>
      <c r="AB23" t="n">
        <v>301.3812605172738</v>
      </c>
      <c r="AC23" t="n">
        <v>272.61785600485</v>
      </c>
      <c r="AD23" t="n">
        <v>220268.6324741854</v>
      </c>
      <c r="AE23" t="n">
        <v>301381.2605172738</v>
      </c>
      <c r="AF23" t="n">
        <v>2.640957548110666e-06</v>
      </c>
      <c r="AG23" t="n">
        <v>8</v>
      </c>
      <c r="AH23" t="n">
        <v>272617.85600485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4.9527</v>
      </c>
      <c r="E24" t="n">
        <v>20.19</v>
      </c>
      <c r="F24" t="n">
        <v>17.52</v>
      </c>
      <c r="G24" t="n">
        <v>150.19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192.3</v>
      </c>
      <c r="Q24" t="n">
        <v>446.27</v>
      </c>
      <c r="R24" t="n">
        <v>35.93</v>
      </c>
      <c r="S24" t="n">
        <v>28.73</v>
      </c>
      <c r="T24" t="n">
        <v>2932.8</v>
      </c>
      <c r="U24" t="n">
        <v>0.8</v>
      </c>
      <c r="V24" t="n">
        <v>0.93</v>
      </c>
      <c r="W24" t="n">
        <v>0.09</v>
      </c>
      <c r="X24" t="n">
        <v>0.16</v>
      </c>
      <c r="Y24" t="n">
        <v>0.5</v>
      </c>
      <c r="Z24" t="n">
        <v>10</v>
      </c>
      <c r="AA24" t="n">
        <v>219.072648566364</v>
      </c>
      <c r="AB24" t="n">
        <v>299.7448625715073</v>
      </c>
      <c r="AC24" t="n">
        <v>271.137633582328</v>
      </c>
      <c r="AD24" t="n">
        <v>219072.648566364</v>
      </c>
      <c r="AE24" t="n">
        <v>299744.8625715073</v>
      </c>
      <c r="AF24" t="n">
        <v>2.643679854581554e-06</v>
      </c>
      <c r="AG24" t="n">
        <v>8</v>
      </c>
      <c r="AH24" t="n">
        <v>271137.633582328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4.9522</v>
      </c>
      <c r="E25" t="n">
        <v>20.19</v>
      </c>
      <c r="F25" t="n">
        <v>17.52</v>
      </c>
      <c r="G25" t="n">
        <v>150.2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191.97</v>
      </c>
      <c r="Q25" t="n">
        <v>446.28</v>
      </c>
      <c r="R25" t="n">
        <v>36.04</v>
      </c>
      <c r="S25" t="n">
        <v>28.73</v>
      </c>
      <c r="T25" t="n">
        <v>2989.5</v>
      </c>
      <c r="U25" t="n">
        <v>0.8</v>
      </c>
      <c r="V25" t="n">
        <v>0.93</v>
      </c>
      <c r="W25" t="n">
        <v>0.09</v>
      </c>
      <c r="X25" t="n">
        <v>0.17</v>
      </c>
      <c r="Y25" t="n">
        <v>0.5</v>
      </c>
      <c r="Z25" t="n">
        <v>10</v>
      </c>
      <c r="AA25" t="n">
        <v>218.9250937457305</v>
      </c>
      <c r="AB25" t="n">
        <v>299.5429715562574</v>
      </c>
      <c r="AC25" t="n">
        <v>270.9550107622177</v>
      </c>
      <c r="AD25" t="n">
        <v>218925.0937457305</v>
      </c>
      <c r="AE25" t="n">
        <v>299542.9715562574</v>
      </c>
      <c r="AF25" t="n">
        <v>2.64341296179029e-06</v>
      </c>
      <c r="AG25" t="n">
        <v>8</v>
      </c>
      <c r="AH25" t="n">
        <v>270955.0107622177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4.949</v>
      </c>
      <c r="E26" t="n">
        <v>20.21</v>
      </c>
      <c r="F26" t="n">
        <v>17.54</v>
      </c>
      <c r="G26" t="n">
        <v>150.31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190.01</v>
      </c>
      <c r="Q26" t="n">
        <v>446.27</v>
      </c>
      <c r="R26" t="n">
        <v>36.51</v>
      </c>
      <c r="S26" t="n">
        <v>28.73</v>
      </c>
      <c r="T26" t="n">
        <v>3222.59</v>
      </c>
      <c r="U26" t="n">
        <v>0.79</v>
      </c>
      <c r="V26" t="n">
        <v>0.93</v>
      </c>
      <c r="W26" t="n">
        <v>0.09</v>
      </c>
      <c r="X26" t="n">
        <v>0.18</v>
      </c>
      <c r="Y26" t="n">
        <v>0.5</v>
      </c>
      <c r="Z26" t="n">
        <v>10</v>
      </c>
      <c r="AA26" t="n">
        <v>218.1011101859873</v>
      </c>
      <c r="AB26" t="n">
        <v>298.4155608982281</v>
      </c>
      <c r="AC26" t="n">
        <v>269.9351985950595</v>
      </c>
      <c r="AD26" t="n">
        <v>218101.1101859873</v>
      </c>
      <c r="AE26" t="n">
        <v>298415.5608982281</v>
      </c>
      <c r="AF26" t="n">
        <v>2.641704847926204e-06</v>
      </c>
      <c r="AG26" t="n">
        <v>8</v>
      </c>
      <c r="AH26" t="n">
        <v>269935.1985950596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4.9523</v>
      </c>
      <c r="E27" t="n">
        <v>20.19</v>
      </c>
      <c r="F27" t="n">
        <v>17.52</v>
      </c>
      <c r="G27" t="n">
        <v>150.2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188.97</v>
      </c>
      <c r="Q27" t="n">
        <v>446.27</v>
      </c>
      <c r="R27" t="n">
        <v>35.89</v>
      </c>
      <c r="S27" t="n">
        <v>28.73</v>
      </c>
      <c r="T27" t="n">
        <v>2916.15</v>
      </c>
      <c r="U27" t="n">
        <v>0.8</v>
      </c>
      <c r="V27" t="n">
        <v>0.93</v>
      </c>
      <c r="W27" t="n">
        <v>0.1</v>
      </c>
      <c r="X27" t="n">
        <v>0.17</v>
      </c>
      <c r="Y27" t="n">
        <v>0.5</v>
      </c>
      <c r="Z27" t="n">
        <v>10</v>
      </c>
      <c r="AA27" t="n">
        <v>217.4572067864297</v>
      </c>
      <c r="AB27" t="n">
        <v>297.5345438599408</v>
      </c>
      <c r="AC27" t="n">
        <v>269.1382645863909</v>
      </c>
      <c r="AD27" t="n">
        <v>217457.2067864297</v>
      </c>
      <c r="AE27" t="n">
        <v>297534.5438599408</v>
      </c>
      <c r="AF27" t="n">
        <v>2.643466340348543e-06</v>
      </c>
      <c r="AG27" t="n">
        <v>8</v>
      </c>
      <c r="AH27" t="n">
        <v>269138.2645863909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4.956</v>
      </c>
      <c r="E28" t="n">
        <v>20.18</v>
      </c>
      <c r="F28" t="n">
        <v>17.51</v>
      </c>
      <c r="G28" t="n">
        <v>150.07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186.82</v>
      </c>
      <c r="Q28" t="n">
        <v>446.27</v>
      </c>
      <c r="R28" t="n">
        <v>35.27</v>
      </c>
      <c r="S28" t="n">
        <v>28.73</v>
      </c>
      <c r="T28" t="n">
        <v>2606.45</v>
      </c>
      <c r="U28" t="n">
        <v>0.8100000000000001</v>
      </c>
      <c r="V28" t="n">
        <v>0.93</v>
      </c>
      <c r="W28" t="n">
        <v>0.1</v>
      </c>
      <c r="X28" t="n">
        <v>0.15</v>
      </c>
      <c r="Y28" t="n">
        <v>0.5</v>
      </c>
      <c r="Z28" t="n">
        <v>10</v>
      </c>
      <c r="AA28" t="n">
        <v>216.2851125545941</v>
      </c>
      <c r="AB28" t="n">
        <v>295.930832822796</v>
      </c>
      <c r="AC28" t="n">
        <v>267.6876094798081</v>
      </c>
      <c r="AD28" t="n">
        <v>216285.1125545941</v>
      </c>
      <c r="AE28" t="n">
        <v>295930.8328227961</v>
      </c>
      <c r="AF28" t="n">
        <v>2.645441347003893e-06</v>
      </c>
      <c r="AG28" t="n">
        <v>8</v>
      </c>
      <c r="AH28" t="n">
        <v>267687.6094798081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4.9757</v>
      </c>
      <c r="E29" t="n">
        <v>20.1</v>
      </c>
      <c r="F29" t="n">
        <v>17.46</v>
      </c>
      <c r="G29" t="n">
        <v>174.64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186.81</v>
      </c>
      <c r="Q29" t="n">
        <v>446.27</v>
      </c>
      <c r="R29" t="n">
        <v>33.88</v>
      </c>
      <c r="S29" t="n">
        <v>28.73</v>
      </c>
      <c r="T29" t="n">
        <v>1916.02</v>
      </c>
      <c r="U29" t="n">
        <v>0.85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215.6409774360998</v>
      </c>
      <c r="AB29" t="n">
        <v>295.0494987364368</v>
      </c>
      <c r="AC29" t="n">
        <v>266.8903886816906</v>
      </c>
      <c r="AD29" t="n">
        <v>215640.9774360998</v>
      </c>
      <c r="AE29" t="n">
        <v>295049.4987364368</v>
      </c>
      <c r="AF29" t="n">
        <v>2.655956922979675e-06</v>
      </c>
      <c r="AG29" t="n">
        <v>8</v>
      </c>
      <c r="AH29" t="n">
        <v>266890.3886816906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4.9744</v>
      </c>
      <c r="E30" t="n">
        <v>20.1</v>
      </c>
      <c r="F30" t="n">
        <v>17.47</v>
      </c>
      <c r="G30" t="n">
        <v>174.69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188.08</v>
      </c>
      <c r="Q30" t="n">
        <v>446.27</v>
      </c>
      <c r="R30" t="n">
        <v>34.01</v>
      </c>
      <c r="S30" t="n">
        <v>28.73</v>
      </c>
      <c r="T30" t="n">
        <v>1982.46</v>
      </c>
      <c r="U30" t="n">
        <v>0.84</v>
      </c>
      <c r="V30" t="n">
        <v>0.93</v>
      </c>
      <c r="W30" t="n">
        <v>0.09</v>
      </c>
      <c r="X30" t="n">
        <v>0.11</v>
      </c>
      <c r="Y30" t="n">
        <v>0.5</v>
      </c>
      <c r="Z30" t="n">
        <v>10</v>
      </c>
      <c r="AA30" t="n">
        <v>216.3160993401224</v>
      </c>
      <c r="AB30" t="n">
        <v>295.9732303097963</v>
      </c>
      <c r="AC30" t="n">
        <v>267.7259606101544</v>
      </c>
      <c r="AD30" t="n">
        <v>216316.0993401224</v>
      </c>
      <c r="AE30" t="n">
        <v>295973.2303097963</v>
      </c>
      <c r="AF30" t="n">
        <v>2.65526300172239e-06</v>
      </c>
      <c r="AG30" t="n">
        <v>8</v>
      </c>
      <c r="AH30" t="n">
        <v>267725.9606101544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4.7944</v>
      </c>
      <c r="E2" t="n">
        <v>20.86</v>
      </c>
      <c r="F2" t="n">
        <v>18.7</v>
      </c>
      <c r="G2" t="n">
        <v>24.39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53.92</v>
      </c>
      <c r="Q2" t="n">
        <v>446.3</v>
      </c>
      <c r="R2" t="n">
        <v>72.64</v>
      </c>
      <c r="S2" t="n">
        <v>28.73</v>
      </c>
      <c r="T2" t="n">
        <v>21097.34</v>
      </c>
      <c r="U2" t="n">
        <v>0.4</v>
      </c>
      <c r="V2" t="n">
        <v>0.87</v>
      </c>
      <c r="W2" t="n">
        <v>0.21</v>
      </c>
      <c r="X2" t="n">
        <v>1.34</v>
      </c>
      <c r="Y2" t="n">
        <v>0.5</v>
      </c>
      <c r="Z2" t="n">
        <v>10</v>
      </c>
      <c r="AA2" t="n">
        <v>121.2846140112679</v>
      </c>
      <c r="AB2" t="n">
        <v>165.9469595896815</v>
      </c>
      <c r="AC2" t="n">
        <v>150.1092146745088</v>
      </c>
      <c r="AD2" t="n">
        <v>121284.6140112679</v>
      </c>
      <c r="AE2" t="n">
        <v>165946.9595896815</v>
      </c>
      <c r="AF2" t="n">
        <v>3.288398430739301e-06</v>
      </c>
      <c r="AG2" t="n">
        <v>9</v>
      </c>
      <c r="AH2" t="n">
        <v>150109.2146745088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4.7937</v>
      </c>
      <c r="E3" t="n">
        <v>20.86</v>
      </c>
      <c r="F3" t="n">
        <v>18.7</v>
      </c>
      <c r="G3" t="n">
        <v>24.39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56.03</v>
      </c>
      <c r="Q3" t="n">
        <v>446.29</v>
      </c>
      <c r="R3" t="n">
        <v>72.56999999999999</v>
      </c>
      <c r="S3" t="n">
        <v>28.73</v>
      </c>
      <c r="T3" t="n">
        <v>21061.27</v>
      </c>
      <c r="U3" t="n">
        <v>0.4</v>
      </c>
      <c r="V3" t="n">
        <v>0.87</v>
      </c>
      <c r="W3" t="n">
        <v>0.21</v>
      </c>
      <c r="X3" t="n">
        <v>1.34</v>
      </c>
      <c r="Y3" t="n">
        <v>0.5</v>
      </c>
      <c r="Z3" t="n">
        <v>10</v>
      </c>
      <c r="AA3" t="n">
        <v>122.3558988266233</v>
      </c>
      <c r="AB3" t="n">
        <v>167.4127387358004</v>
      </c>
      <c r="AC3" t="n">
        <v>151.4351019161566</v>
      </c>
      <c r="AD3" t="n">
        <v>122355.8988266233</v>
      </c>
      <c r="AE3" t="n">
        <v>167412.7387358004</v>
      </c>
      <c r="AF3" t="n">
        <v>3.287918312496868e-06</v>
      </c>
      <c r="AG3" t="n">
        <v>9</v>
      </c>
      <c r="AH3" t="n">
        <v>151435.1019161566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3.8262</v>
      </c>
      <c r="E2" t="n">
        <v>26.14</v>
      </c>
      <c r="F2" t="n">
        <v>21.33</v>
      </c>
      <c r="G2" t="n">
        <v>9.34</v>
      </c>
      <c r="H2" t="n">
        <v>0.18</v>
      </c>
      <c r="I2" t="n">
        <v>137</v>
      </c>
      <c r="J2" t="n">
        <v>98.70999999999999</v>
      </c>
      <c r="K2" t="n">
        <v>39.72</v>
      </c>
      <c r="L2" t="n">
        <v>1</v>
      </c>
      <c r="M2" t="n">
        <v>135</v>
      </c>
      <c r="N2" t="n">
        <v>12.99</v>
      </c>
      <c r="O2" t="n">
        <v>12407.75</v>
      </c>
      <c r="P2" t="n">
        <v>188.18</v>
      </c>
      <c r="Q2" t="n">
        <v>446.31</v>
      </c>
      <c r="R2" t="n">
        <v>160.41</v>
      </c>
      <c r="S2" t="n">
        <v>28.73</v>
      </c>
      <c r="T2" t="n">
        <v>64525.55</v>
      </c>
      <c r="U2" t="n">
        <v>0.18</v>
      </c>
      <c r="V2" t="n">
        <v>0.76</v>
      </c>
      <c r="W2" t="n">
        <v>0.3</v>
      </c>
      <c r="X2" t="n">
        <v>3.97</v>
      </c>
      <c r="Y2" t="n">
        <v>0.5</v>
      </c>
      <c r="Z2" t="n">
        <v>10</v>
      </c>
      <c r="AA2" t="n">
        <v>273.3142049185291</v>
      </c>
      <c r="AB2" t="n">
        <v>373.9605529412588</v>
      </c>
      <c r="AC2" t="n">
        <v>338.2702826254768</v>
      </c>
      <c r="AD2" t="n">
        <v>273314.2049185291</v>
      </c>
      <c r="AE2" t="n">
        <v>373960.5529412588</v>
      </c>
      <c r="AF2" t="n">
        <v>2.249342938875511e-06</v>
      </c>
      <c r="AG2" t="n">
        <v>11</v>
      </c>
      <c r="AH2" t="n">
        <v>338270.2826254768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19.05</v>
      </c>
      <c r="G3" t="n">
        <v>19.05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58</v>
      </c>
      <c r="N3" t="n">
        <v>13.24</v>
      </c>
      <c r="O3" t="n">
        <v>12561.45</v>
      </c>
      <c r="P3" t="n">
        <v>164.5</v>
      </c>
      <c r="Q3" t="n">
        <v>446.27</v>
      </c>
      <c r="R3" t="n">
        <v>85.8</v>
      </c>
      <c r="S3" t="n">
        <v>28.73</v>
      </c>
      <c r="T3" t="n">
        <v>27606.72</v>
      </c>
      <c r="U3" t="n">
        <v>0.33</v>
      </c>
      <c r="V3" t="n">
        <v>0.85</v>
      </c>
      <c r="W3" t="n">
        <v>0.18</v>
      </c>
      <c r="X3" t="n">
        <v>1.69</v>
      </c>
      <c r="Y3" t="n">
        <v>0.5</v>
      </c>
      <c r="Z3" t="n">
        <v>10</v>
      </c>
      <c r="AA3" t="n">
        <v>212.3968196694512</v>
      </c>
      <c r="AB3" t="n">
        <v>290.6106989579707</v>
      </c>
      <c r="AC3" t="n">
        <v>262.8752217241853</v>
      </c>
      <c r="AD3" t="n">
        <v>212396.8196694512</v>
      </c>
      <c r="AE3" t="n">
        <v>290610.6989579707</v>
      </c>
      <c r="AF3" t="n">
        <v>2.639341921064109e-06</v>
      </c>
      <c r="AG3" t="n">
        <v>9</v>
      </c>
      <c r="AH3" t="n">
        <v>262875.2217241853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4.7107</v>
      </c>
      <c r="E4" t="n">
        <v>21.23</v>
      </c>
      <c r="F4" t="n">
        <v>18.44</v>
      </c>
      <c r="G4" t="n">
        <v>28.37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155.77</v>
      </c>
      <c r="Q4" t="n">
        <v>446.28</v>
      </c>
      <c r="R4" t="n">
        <v>65.68000000000001</v>
      </c>
      <c r="S4" t="n">
        <v>28.73</v>
      </c>
      <c r="T4" t="n">
        <v>17651.35</v>
      </c>
      <c r="U4" t="n">
        <v>0.44</v>
      </c>
      <c r="V4" t="n">
        <v>0.88</v>
      </c>
      <c r="W4" t="n">
        <v>0.15</v>
      </c>
      <c r="X4" t="n">
        <v>1.08</v>
      </c>
      <c r="Y4" t="n">
        <v>0.5</v>
      </c>
      <c r="Z4" t="n">
        <v>10</v>
      </c>
      <c r="AA4" t="n">
        <v>200.8781282302215</v>
      </c>
      <c r="AB4" t="n">
        <v>274.8503171620231</v>
      </c>
      <c r="AC4" t="n">
        <v>248.6189886470031</v>
      </c>
      <c r="AD4" t="n">
        <v>200878.1282302215</v>
      </c>
      <c r="AE4" t="n">
        <v>274850.3171620232</v>
      </c>
      <c r="AF4" t="n">
        <v>2.769321985824282e-06</v>
      </c>
      <c r="AG4" t="n">
        <v>9</v>
      </c>
      <c r="AH4" t="n">
        <v>248618.9886470031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4.842</v>
      </c>
      <c r="E5" t="n">
        <v>20.65</v>
      </c>
      <c r="F5" t="n">
        <v>18.09</v>
      </c>
      <c r="G5" t="n">
        <v>38.76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149</v>
      </c>
      <c r="Q5" t="n">
        <v>446.27</v>
      </c>
      <c r="R5" t="n">
        <v>54.18</v>
      </c>
      <c r="S5" t="n">
        <v>28.73</v>
      </c>
      <c r="T5" t="n">
        <v>11953.37</v>
      </c>
      <c r="U5" t="n">
        <v>0.53</v>
      </c>
      <c r="V5" t="n">
        <v>0.9</v>
      </c>
      <c r="W5" t="n">
        <v>0.13</v>
      </c>
      <c r="X5" t="n">
        <v>0.73</v>
      </c>
      <c r="Y5" t="n">
        <v>0.5</v>
      </c>
      <c r="Z5" t="n">
        <v>10</v>
      </c>
      <c r="AA5" t="n">
        <v>184.3022641162217</v>
      </c>
      <c r="AB5" t="n">
        <v>252.1704886057461</v>
      </c>
      <c r="AC5" t="n">
        <v>228.1036910967906</v>
      </c>
      <c r="AD5" t="n">
        <v>184302.2641162217</v>
      </c>
      <c r="AE5" t="n">
        <v>252170.4886057461</v>
      </c>
      <c r="AF5" t="n">
        <v>2.846510509130527e-06</v>
      </c>
      <c r="AG5" t="n">
        <v>8</v>
      </c>
      <c r="AH5" t="n">
        <v>228103.6910967906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4.9032</v>
      </c>
      <c r="E6" t="n">
        <v>20.4</v>
      </c>
      <c r="F6" t="n">
        <v>17.95</v>
      </c>
      <c r="G6" t="n">
        <v>48.97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144.44</v>
      </c>
      <c r="Q6" t="n">
        <v>446.27</v>
      </c>
      <c r="R6" t="n">
        <v>50.1</v>
      </c>
      <c r="S6" t="n">
        <v>28.73</v>
      </c>
      <c r="T6" t="n">
        <v>9944.5</v>
      </c>
      <c r="U6" t="n">
        <v>0.57</v>
      </c>
      <c r="V6" t="n">
        <v>0.91</v>
      </c>
      <c r="W6" t="n">
        <v>0.11</v>
      </c>
      <c r="X6" t="n">
        <v>0.6</v>
      </c>
      <c r="Y6" t="n">
        <v>0.5</v>
      </c>
      <c r="Z6" t="n">
        <v>10</v>
      </c>
      <c r="AA6" t="n">
        <v>180.4657670971099</v>
      </c>
      <c r="AB6" t="n">
        <v>246.9212241298967</v>
      </c>
      <c r="AC6" t="n">
        <v>223.3554090551257</v>
      </c>
      <c r="AD6" t="n">
        <v>180465.7670971099</v>
      </c>
      <c r="AE6" t="n">
        <v>246921.2241298967</v>
      </c>
      <c r="AF6" t="n">
        <v>2.882488708874184e-06</v>
      </c>
      <c r="AG6" t="n">
        <v>8</v>
      </c>
      <c r="AH6" t="n">
        <v>223355.4090551257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4.9504</v>
      </c>
      <c r="E7" t="n">
        <v>20.2</v>
      </c>
      <c r="F7" t="n">
        <v>17.84</v>
      </c>
      <c r="G7" t="n">
        <v>59.47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139.66</v>
      </c>
      <c r="Q7" t="n">
        <v>446.27</v>
      </c>
      <c r="R7" t="n">
        <v>46.45</v>
      </c>
      <c r="S7" t="n">
        <v>28.73</v>
      </c>
      <c r="T7" t="n">
        <v>8142</v>
      </c>
      <c r="U7" t="n">
        <v>0.62</v>
      </c>
      <c r="V7" t="n">
        <v>0.91</v>
      </c>
      <c r="W7" t="n">
        <v>0.11</v>
      </c>
      <c r="X7" t="n">
        <v>0.48</v>
      </c>
      <c r="Y7" t="n">
        <v>0.5</v>
      </c>
      <c r="Z7" t="n">
        <v>10</v>
      </c>
      <c r="AA7" t="n">
        <v>176.9509692338255</v>
      </c>
      <c r="AB7" t="n">
        <v>242.1121226314156</v>
      </c>
      <c r="AC7" t="n">
        <v>219.0052814540417</v>
      </c>
      <c r="AD7" t="n">
        <v>176950.9692338255</v>
      </c>
      <c r="AE7" t="n">
        <v>242112.1226314156</v>
      </c>
      <c r="AF7" t="n">
        <v>2.91023660148694e-06</v>
      </c>
      <c r="AG7" t="n">
        <v>8</v>
      </c>
      <c r="AH7" t="n">
        <v>219005.2814540417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4.9884</v>
      </c>
      <c r="E8" t="n">
        <v>20.05</v>
      </c>
      <c r="F8" t="n">
        <v>17.75</v>
      </c>
      <c r="G8" t="n">
        <v>71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135.05</v>
      </c>
      <c r="Q8" t="n">
        <v>446.27</v>
      </c>
      <c r="R8" t="n">
        <v>43.29</v>
      </c>
      <c r="S8" t="n">
        <v>28.73</v>
      </c>
      <c r="T8" t="n">
        <v>6575.86</v>
      </c>
      <c r="U8" t="n">
        <v>0.66</v>
      </c>
      <c r="V8" t="n">
        <v>0.92</v>
      </c>
      <c r="W8" t="n">
        <v>0.11</v>
      </c>
      <c r="X8" t="n">
        <v>0.39</v>
      </c>
      <c r="Y8" t="n">
        <v>0.5</v>
      </c>
      <c r="Z8" t="n">
        <v>10</v>
      </c>
      <c r="AA8" t="n">
        <v>173.797750078463</v>
      </c>
      <c r="AB8" t="n">
        <v>237.7977490728395</v>
      </c>
      <c r="AC8" t="n">
        <v>215.1026656526334</v>
      </c>
      <c r="AD8" t="n">
        <v>173797.750078463</v>
      </c>
      <c r="AE8" t="n">
        <v>237797.7490728394</v>
      </c>
      <c r="AF8" t="n">
        <v>2.932576006556531e-06</v>
      </c>
      <c r="AG8" t="n">
        <v>8</v>
      </c>
      <c r="AH8" t="n">
        <v>215102.6656526334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5.0081</v>
      </c>
      <c r="E9" t="n">
        <v>19.97</v>
      </c>
      <c r="F9" t="n">
        <v>17.71</v>
      </c>
      <c r="G9" t="n">
        <v>81.75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130.13</v>
      </c>
      <c r="Q9" t="n">
        <v>446.27</v>
      </c>
      <c r="R9" t="n">
        <v>42.22</v>
      </c>
      <c r="S9" t="n">
        <v>28.73</v>
      </c>
      <c r="T9" t="n">
        <v>6050.56</v>
      </c>
      <c r="U9" t="n">
        <v>0.68</v>
      </c>
      <c r="V9" t="n">
        <v>0.92</v>
      </c>
      <c r="W9" t="n">
        <v>0.1</v>
      </c>
      <c r="X9" t="n">
        <v>0.35</v>
      </c>
      <c r="Y9" t="n">
        <v>0.5</v>
      </c>
      <c r="Z9" t="n">
        <v>10</v>
      </c>
      <c r="AA9" t="n">
        <v>170.9716317044214</v>
      </c>
      <c r="AB9" t="n">
        <v>233.9309292339344</v>
      </c>
      <c r="AC9" t="n">
        <v>211.6048896720365</v>
      </c>
      <c r="AD9" t="n">
        <v>170971.6317044214</v>
      </c>
      <c r="AE9" t="n">
        <v>233930.9292339344</v>
      </c>
      <c r="AF9" t="n">
        <v>2.944157224447871e-06</v>
      </c>
      <c r="AG9" t="n">
        <v>8</v>
      </c>
      <c r="AH9" t="n">
        <v>211604.8896720365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5.0213</v>
      </c>
      <c r="E10" t="n">
        <v>19.92</v>
      </c>
      <c r="F10" t="n">
        <v>17.68</v>
      </c>
      <c r="G10" t="n">
        <v>88.40000000000001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127.21</v>
      </c>
      <c r="Q10" t="n">
        <v>446.27</v>
      </c>
      <c r="R10" t="n">
        <v>40.95</v>
      </c>
      <c r="S10" t="n">
        <v>28.73</v>
      </c>
      <c r="T10" t="n">
        <v>5420.5</v>
      </c>
      <c r="U10" t="n">
        <v>0.7</v>
      </c>
      <c r="V10" t="n">
        <v>0.92</v>
      </c>
      <c r="W10" t="n">
        <v>0.11</v>
      </c>
      <c r="X10" t="n">
        <v>0.32</v>
      </c>
      <c r="Y10" t="n">
        <v>0.5</v>
      </c>
      <c r="Z10" t="n">
        <v>10</v>
      </c>
      <c r="AA10" t="n">
        <v>169.266244831144</v>
      </c>
      <c r="AB10" t="n">
        <v>231.5975436775585</v>
      </c>
      <c r="AC10" t="n">
        <v>209.4941991582332</v>
      </c>
      <c r="AD10" t="n">
        <v>169266.2448311439</v>
      </c>
      <c r="AE10" t="n">
        <v>231597.5436775585</v>
      </c>
      <c r="AF10" t="n">
        <v>2.95191722831415e-06</v>
      </c>
      <c r="AG10" t="n">
        <v>8</v>
      </c>
      <c r="AH10" t="n">
        <v>209494.1991582332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5.0334</v>
      </c>
      <c r="E11" t="n">
        <v>19.87</v>
      </c>
      <c r="F11" t="n">
        <v>17.65</v>
      </c>
      <c r="G11" t="n">
        <v>96.29000000000001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126.66</v>
      </c>
      <c r="Q11" t="n">
        <v>446.27</v>
      </c>
      <c r="R11" t="n">
        <v>39.94</v>
      </c>
      <c r="S11" t="n">
        <v>28.73</v>
      </c>
      <c r="T11" t="n">
        <v>4920.92</v>
      </c>
      <c r="U11" t="n">
        <v>0.72</v>
      </c>
      <c r="V11" t="n">
        <v>0.92</v>
      </c>
      <c r="W11" t="n">
        <v>0.11</v>
      </c>
      <c r="X11" t="n">
        <v>0.3</v>
      </c>
      <c r="Y11" t="n">
        <v>0.5</v>
      </c>
      <c r="Z11" t="n">
        <v>10</v>
      </c>
      <c r="AA11" t="n">
        <v>168.7283886731893</v>
      </c>
      <c r="AB11" t="n">
        <v>230.8616251537063</v>
      </c>
      <c r="AC11" t="n">
        <v>208.8285156654291</v>
      </c>
      <c r="AD11" t="n">
        <v>168728.3886731893</v>
      </c>
      <c r="AE11" t="n">
        <v>230861.6251537063</v>
      </c>
      <c r="AF11" t="n">
        <v>2.959030565191573e-06</v>
      </c>
      <c r="AG11" t="n">
        <v>8</v>
      </c>
      <c r="AH11" t="n">
        <v>208828.5156654291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5.0332</v>
      </c>
      <c r="E12" t="n">
        <v>19.87</v>
      </c>
      <c r="F12" t="n">
        <v>17.65</v>
      </c>
      <c r="G12" t="n">
        <v>96.29000000000001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128.04</v>
      </c>
      <c r="Q12" t="n">
        <v>446.27</v>
      </c>
      <c r="R12" t="n">
        <v>39.93</v>
      </c>
      <c r="S12" t="n">
        <v>28.73</v>
      </c>
      <c r="T12" t="n">
        <v>4913.44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169.3951705162309</v>
      </c>
      <c r="AB12" t="n">
        <v>231.7739454876941</v>
      </c>
      <c r="AC12" t="n">
        <v>209.653765427191</v>
      </c>
      <c r="AD12" t="n">
        <v>169395.1705162309</v>
      </c>
      <c r="AE12" t="n">
        <v>231773.9454876941</v>
      </c>
      <c r="AF12" t="n">
        <v>2.958912989375417e-06</v>
      </c>
      <c r="AG12" t="n">
        <v>8</v>
      </c>
      <c r="AH12" t="n">
        <v>209653.765427191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3.4834</v>
      </c>
      <c r="E2" t="n">
        <v>28.71</v>
      </c>
      <c r="F2" t="n">
        <v>22.28</v>
      </c>
      <c r="G2" t="n">
        <v>7.96</v>
      </c>
      <c r="H2" t="n">
        <v>0.14</v>
      </c>
      <c r="I2" t="n">
        <v>168</v>
      </c>
      <c r="J2" t="n">
        <v>124.63</v>
      </c>
      <c r="K2" t="n">
        <v>45</v>
      </c>
      <c r="L2" t="n">
        <v>1</v>
      </c>
      <c r="M2" t="n">
        <v>166</v>
      </c>
      <c r="N2" t="n">
        <v>18.64</v>
      </c>
      <c r="O2" t="n">
        <v>15605.44</v>
      </c>
      <c r="P2" t="n">
        <v>230.72</v>
      </c>
      <c r="Q2" t="n">
        <v>446.34</v>
      </c>
      <c r="R2" t="n">
        <v>191.46</v>
      </c>
      <c r="S2" t="n">
        <v>28.73</v>
      </c>
      <c r="T2" t="n">
        <v>79894.89</v>
      </c>
      <c r="U2" t="n">
        <v>0.15</v>
      </c>
      <c r="V2" t="n">
        <v>0.73</v>
      </c>
      <c r="W2" t="n">
        <v>0.35</v>
      </c>
      <c r="X2" t="n">
        <v>4.92</v>
      </c>
      <c r="Y2" t="n">
        <v>0.5</v>
      </c>
      <c r="Z2" t="n">
        <v>10</v>
      </c>
      <c r="AA2" t="n">
        <v>342.1261550130998</v>
      </c>
      <c r="AB2" t="n">
        <v>468.1120988296346</v>
      </c>
      <c r="AC2" t="n">
        <v>423.4361371167905</v>
      </c>
      <c r="AD2" t="n">
        <v>342126.1550130998</v>
      </c>
      <c r="AE2" t="n">
        <v>468112.0988296346</v>
      </c>
      <c r="AF2" t="n">
        <v>1.971609786091087e-06</v>
      </c>
      <c r="AG2" t="n">
        <v>12</v>
      </c>
      <c r="AH2" t="n">
        <v>423436.1371167905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4.2665</v>
      </c>
      <c r="E3" t="n">
        <v>23.44</v>
      </c>
      <c r="F3" t="n">
        <v>19.44</v>
      </c>
      <c r="G3" t="n">
        <v>15.98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198.54</v>
      </c>
      <c r="Q3" t="n">
        <v>446.29</v>
      </c>
      <c r="R3" t="n">
        <v>98.54000000000001</v>
      </c>
      <c r="S3" t="n">
        <v>28.73</v>
      </c>
      <c r="T3" t="n">
        <v>33910.25</v>
      </c>
      <c r="U3" t="n">
        <v>0.29</v>
      </c>
      <c r="V3" t="n">
        <v>0.84</v>
      </c>
      <c r="W3" t="n">
        <v>0.2</v>
      </c>
      <c r="X3" t="n">
        <v>2.08</v>
      </c>
      <c r="Y3" t="n">
        <v>0.5</v>
      </c>
      <c r="Z3" t="n">
        <v>10</v>
      </c>
      <c r="AA3" t="n">
        <v>256.796748268661</v>
      </c>
      <c r="AB3" t="n">
        <v>351.3606400539846</v>
      </c>
      <c r="AC3" t="n">
        <v>317.8272737050928</v>
      </c>
      <c r="AD3" t="n">
        <v>256796.7482686609</v>
      </c>
      <c r="AE3" t="n">
        <v>351360.6400539846</v>
      </c>
      <c r="AF3" t="n">
        <v>2.414845596933348e-06</v>
      </c>
      <c r="AG3" t="n">
        <v>10</v>
      </c>
      <c r="AH3" t="n">
        <v>317827.2737050928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4.5541</v>
      </c>
      <c r="E4" t="n">
        <v>21.96</v>
      </c>
      <c r="F4" t="n">
        <v>18.65</v>
      </c>
      <c r="G4" t="n">
        <v>24.33</v>
      </c>
      <c r="H4" t="n">
        <v>0.42</v>
      </c>
      <c r="I4" t="n">
        <v>46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187.64</v>
      </c>
      <c r="Q4" t="n">
        <v>446.28</v>
      </c>
      <c r="R4" t="n">
        <v>72.8</v>
      </c>
      <c r="S4" t="n">
        <v>28.73</v>
      </c>
      <c r="T4" t="n">
        <v>21177.19</v>
      </c>
      <c r="U4" t="n">
        <v>0.39</v>
      </c>
      <c r="V4" t="n">
        <v>0.87</v>
      </c>
      <c r="W4" t="n">
        <v>0.15</v>
      </c>
      <c r="X4" t="n">
        <v>1.29</v>
      </c>
      <c r="Y4" t="n">
        <v>0.5</v>
      </c>
      <c r="Z4" t="n">
        <v>10</v>
      </c>
      <c r="AA4" t="n">
        <v>229.5668750168954</v>
      </c>
      <c r="AB4" t="n">
        <v>314.1035261737131</v>
      </c>
      <c r="AC4" t="n">
        <v>284.1259264828548</v>
      </c>
      <c r="AD4" t="n">
        <v>229566.8750168954</v>
      </c>
      <c r="AE4" t="n">
        <v>314103.5261737131</v>
      </c>
      <c r="AF4" t="n">
        <v>2.577627641625257e-06</v>
      </c>
      <c r="AG4" t="n">
        <v>9</v>
      </c>
      <c r="AH4" t="n">
        <v>284125.9264828548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4.6952</v>
      </c>
      <c r="E5" t="n">
        <v>21.3</v>
      </c>
      <c r="F5" t="n">
        <v>18.3</v>
      </c>
      <c r="G5" t="n">
        <v>32.29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181.69</v>
      </c>
      <c r="Q5" t="n">
        <v>446.28</v>
      </c>
      <c r="R5" t="n">
        <v>61.08</v>
      </c>
      <c r="S5" t="n">
        <v>28.73</v>
      </c>
      <c r="T5" t="n">
        <v>15372.71</v>
      </c>
      <c r="U5" t="n">
        <v>0.47</v>
      </c>
      <c r="V5" t="n">
        <v>0.89</v>
      </c>
      <c r="W5" t="n">
        <v>0.14</v>
      </c>
      <c r="X5" t="n">
        <v>0.9399999999999999</v>
      </c>
      <c r="Y5" t="n">
        <v>0.5</v>
      </c>
      <c r="Z5" t="n">
        <v>10</v>
      </c>
      <c r="AA5" t="n">
        <v>221.5642921021532</v>
      </c>
      <c r="AB5" t="n">
        <v>303.1540391807271</v>
      </c>
      <c r="AC5" t="n">
        <v>274.2214431607744</v>
      </c>
      <c r="AD5" t="n">
        <v>221564.2921021532</v>
      </c>
      <c r="AE5" t="n">
        <v>303154.0391807272</v>
      </c>
      <c r="AF5" t="n">
        <v>2.657490459796426e-06</v>
      </c>
      <c r="AG5" t="n">
        <v>9</v>
      </c>
      <c r="AH5" t="n">
        <v>274221.4431607744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4.8199</v>
      </c>
      <c r="E6" t="n">
        <v>20.75</v>
      </c>
      <c r="F6" t="n">
        <v>17.93</v>
      </c>
      <c r="G6" t="n">
        <v>39.83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175.11</v>
      </c>
      <c r="Q6" t="n">
        <v>446.3</v>
      </c>
      <c r="R6" t="n">
        <v>48.94</v>
      </c>
      <c r="S6" t="n">
        <v>28.73</v>
      </c>
      <c r="T6" t="n">
        <v>9341.110000000001</v>
      </c>
      <c r="U6" t="n">
        <v>0.59</v>
      </c>
      <c r="V6" t="n">
        <v>0.91</v>
      </c>
      <c r="W6" t="n">
        <v>0.11</v>
      </c>
      <c r="X6" t="n">
        <v>0.57</v>
      </c>
      <c r="Y6" t="n">
        <v>0.5</v>
      </c>
      <c r="Z6" t="n">
        <v>10</v>
      </c>
      <c r="AA6" t="n">
        <v>214.0949298169291</v>
      </c>
      <c r="AB6" t="n">
        <v>292.9341281770813</v>
      </c>
      <c r="AC6" t="n">
        <v>264.9769061195781</v>
      </c>
      <c r="AD6" t="n">
        <v>214094.9298169291</v>
      </c>
      <c r="AE6" t="n">
        <v>292934.1281770813</v>
      </c>
      <c r="AF6" t="n">
        <v>2.728070852609643e-06</v>
      </c>
      <c r="AG6" t="n">
        <v>9</v>
      </c>
      <c r="AH6" t="n">
        <v>264976.9061195781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4.8424</v>
      </c>
      <c r="E7" t="n">
        <v>20.65</v>
      </c>
      <c r="F7" t="n">
        <v>17.96</v>
      </c>
      <c r="G7" t="n">
        <v>48.97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173.06</v>
      </c>
      <c r="Q7" t="n">
        <v>446.27</v>
      </c>
      <c r="R7" t="n">
        <v>50.19</v>
      </c>
      <c r="S7" t="n">
        <v>28.73</v>
      </c>
      <c r="T7" t="n">
        <v>9989.83</v>
      </c>
      <c r="U7" t="n">
        <v>0.57</v>
      </c>
      <c r="V7" t="n">
        <v>0.91</v>
      </c>
      <c r="W7" t="n">
        <v>0.11</v>
      </c>
      <c r="X7" t="n">
        <v>0.6</v>
      </c>
      <c r="Y7" t="n">
        <v>0.5</v>
      </c>
      <c r="Z7" t="n">
        <v>10</v>
      </c>
      <c r="AA7" t="n">
        <v>202.7547738582174</v>
      </c>
      <c r="AB7" t="n">
        <v>277.4180265020078</v>
      </c>
      <c r="AC7" t="n">
        <v>250.9416394113831</v>
      </c>
      <c r="AD7" t="n">
        <v>202754.7738582174</v>
      </c>
      <c r="AE7" t="n">
        <v>277418.0265020077</v>
      </c>
      <c r="AF7" t="n">
        <v>2.740805887399517e-06</v>
      </c>
      <c r="AG7" t="n">
        <v>8</v>
      </c>
      <c r="AH7" t="n">
        <v>250941.6394113831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4.8792</v>
      </c>
      <c r="E8" t="n">
        <v>20.5</v>
      </c>
      <c r="F8" t="n">
        <v>17.88</v>
      </c>
      <c r="G8" t="n">
        <v>56.46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169.77</v>
      </c>
      <c r="Q8" t="n">
        <v>446.27</v>
      </c>
      <c r="R8" t="n">
        <v>47.56</v>
      </c>
      <c r="S8" t="n">
        <v>28.73</v>
      </c>
      <c r="T8" t="n">
        <v>8688.549999999999</v>
      </c>
      <c r="U8" t="n">
        <v>0.6</v>
      </c>
      <c r="V8" t="n">
        <v>0.91</v>
      </c>
      <c r="W8" t="n">
        <v>0.11</v>
      </c>
      <c r="X8" t="n">
        <v>0.52</v>
      </c>
      <c r="Y8" t="n">
        <v>0.5</v>
      </c>
      <c r="Z8" t="n">
        <v>10</v>
      </c>
      <c r="AA8" t="n">
        <v>200.0357631404004</v>
      </c>
      <c r="AB8" t="n">
        <v>273.6977560836054</v>
      </c>
      <c r="AC8" t="n">
        <v>247.5764263802797</v>
      </c>
      <c r="AD8" t="n">
        <v>200035.7631404004</v>
      </c>
      <c r="AE8" t="n">
        <v>273697.7560836055</v>
      </c>
      <c r="AF8" t="n">
        <v>2.76163474430029e-06</v>
      </c>
      <c r="AG8" t="n">
        <v>8</v>
      </c>
      <c r="AH8" t="n">
        <v>247576.4263802796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4.9215</v>
      </c>
      <c r="E9" t="n">
        <v>20.32</v>
      </c>
      <c r="F9" t="n">
        <v>17.78</v>
      </c>
      <c r="G9" t="n">
        <v>66.67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165.49</v>
      </c>
      <c r="Q9" t="n">
        <v>446.27</v>
      </c>
      <c r="R9" t="n">
        <v>44.31</v>
      </c>
      <c r="S9" t="n">
        <v>28.73</v>
      </c>
      <c r="T9" t="n">
        <v>7079</v>
      </c>
      <c r="U9" t="n">
        <v>0.65</v>
      </c>
      <c r="V9" t="n">
        <v>0.91</v>
      </c>
      <c r="W9" t="n">
        <v>0.1</v>
      </c>
      <c r="X9" t="n">
        <v>0.42</v>
      </c>
      <c r="Y9" t="n">
        <v>0.5</v>
      </c>
      <c r="Z9" t="n">
        <v>10</v>
      </c>
      <c r="AA9" t="n">
        <v>196.6996620421086</v>
      </c>
      <c r="AB9" t="n">
        <v>269.1331553825317</v>
      </c>
      <c r="AC9" t="n">
        <v>243.4474647636576</v>
      </c>
      <c r="AD9" t="n">
        <v>196699.6620421086</v>
      </c>
      <c r="AE9" t="n">
        <v>269133.1553825317</v>
      </c>
      <c r="AF9" t="n">
        <v>2.785576609705255e-06</v>
      </c>
      <c r="AG9" t="n">
        <v>8</v>
      </c>
      <c r="AH9" t="n">
        <v>243447.4647636576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4.9545</v>
      </c>
      <c r="E10" t="n">
        <v>20.18</v>
      </c>
      <c r="F10" t="n">
        <v>17.69</v>
      </c>
      <c r="G10" t="n">
        <v>75.83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162.66</v>
      </c>
      <c r="Q10" t="n">
        <v>446.28</v>
      </c>
      <c r="R10" t="n">
        <v>41.27</v>
      </c>
      <c r="S10" t="n">
        <v>28.73</v>
      </c>
      <c r="T10" t="n">
        <v>5571.57</v>
      </c>
      <c r="U10" t="n">
        <v>0.7</v>
      </c>
      <c r="V10" t="n">
        <v>0.92</v>
      </c>
      <c r="W10" t="n">
        <v>0.11</v>
      </c>
      <c r="X10" t="n">
        <v>0.34</v>
      </c>
      <c r="Y10" t="n">
        <v>0.5</v>
      </c>
      <c r="Z10" t="n">
        <v>10</v>
      </c>
      <c r="AA10" t="n">
        <v>194.3612855919726</v>
      </c>
      <c r="AB10" t="n">
        <v>265.9336855615692</v>
      </c>
      <c r="AC10" t="n">
        <v>240.5533478519226</v>
      </c>
      <c r="AD10" t="n">
        <v>194361.2855919726</v>
      </c>
      <c r="AE10" t="n">
        <v>265933.6855615692</v>
      </c>
      <c r="AF10" t="n">
        <v>2.804254660730405e-06</v>
      </c>
      <c r="AG10" t="n">
        <v>8</v>
      </c>
      <c r="AH10" t="n">
        <v>240553.3478519226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4.959</v>
      </c>
      <c r="E11" t="n">
        <v>20.17</v>
      </c>
      <c r="F11" t="n">
        <v>17.7</v>
      </c>
      <c r="G11" t="n">
        <v>81.7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159.11</v>
      </c>
      <c r="Q11" t="n">
        <v>446.27</v>
      </c>
      <c r="R11" t="n">
        <v>41.88</v>
      </c>
      <c r="S11" t="n">
        <v>28.73</v>
      </c>
      <c r="T11" t="n">
        <v>5878.87</v>
      </c>
      <c r="U11" t="n">
        <v>0.6899999999999999</v>
      </c>
      <c r="V11" t="n">
        <v>0.92</v>
      </c>
      <c r="W11" t="n">
        <v>0.1</v>
      </c>
      <c r="X11" t="n">
        <v>0.34</v>
      </c>
      <c r="Y11" t="n">
        <v>0.5</v>
      </c>
      <c r="Z11" t="n">
        <v>10</v>
      </c>
      <c r="AA11" t="n">
        <v>192.5457632112254</v>
      </c>
      <c r="AB11" t="n">
        <v>263.4496077450375</v>
      </c>
      <c r="AC11" t="n">
        <v>238.3063469357748</v>
      </c>
      <c r="AD11" t="n">
        <v>192545.7632112255</v>
      </c>
      <c r="AE11" t="n">
        <v>263449.6077450375</v>
      </c>
      <c r="AF11" t="n">
        <v>2.806801667688379e-06</v>
      </c>
      <c r="AG11" t="n">
        <v>8</v>
      </c>
      <c r="AH11" t="n">
        <v>238306.3469357748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4.9686</v>
      </c>
      <c r="E12" t="n">
        <v>20.13</v>
      </c>
      <c r="F12" t="n">
        <v>17.69</v>
      </c>
      <c r="G12" t="n">
        <v>88.44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156.09</v>
      </c>
      <c r="Q12" t="n">
        <v>446.27</v>
      </c>
      <c r="R12" t="n">
        <v>41.39</v>
      </c>
      <c r="S12" t="n">
        <v>28.73</v>
      </c>
      <c r="T12" t="n">
        <v>5640.04</v>
      </c>
      <c r="U12" t="n">
        <v>0.6899999999999999</v>
      </c>
      <c r="V12" t="n">
        <v>0.92</v>
      </c>
      <c r="W12" t="n">
        <v>0.1</v>
      </c>
      <c r="X12" t="n">
        <v>0.33</v>
      </c>
      <c r="Y12" t="n">
        <v>0.5</v>
      </c>
      <c r="Z12" t="n">
        <v>10</v>
      </c>
      <c r="AA12" t="n">
        <v>190.8381448692805</v>
      </c>
      <c r="AB12" t="n">
        <v>261.1131689947853</v>
      </c>
      <c r="AC12" t="n">
        <v>236.1928946206335</v>
      </c>
      <c r="AD12" t="n">
        <v>190838.1448692805</v>
      </c>
      <c r="AE12" t="n">
        <v>261113.1689947853</v>
      </c>
      <c r="AF12" t="n">
        <v>2.81223528253206e-06</v>
      </c>
      <c r="AG12" t="n">
        <v>8</v>
      </c>
      <c r="AH12" t="n">
        <v>236192.8946206335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4.9861</v>
      </c>
      <c r="E13" t="n">
        <v>20.06</v>
      </c>
      <c r="F13" t="n">
        <v>17.64</v>
      </c>
      <c r="G13" t="n">
        <v>96.23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152.2</v>
      </c>
      <c r="Q13" t="n">
        <v>446.27</v>
      </c>
      <c r="R13" t="n">
        <v>39.89</v>
      </c>
      <c r="S13" t="n">
        <v>28.73</v>
      </c>
      <c r="T13" t="n">
        <v>4896.99</v>
      </c>
      <c r="U13" t="n">
        <v>0.72</v>
      </c>
      <c r="V13" t="n">
        <v>0.92</v>
      </c>
      <c r="W13" t="n">
        <v>0.1</v>
      </c>
      <c r="X13" t="n">
        <v>0.28</v>
      </c>
      <c r="Y13" t="n">
        <v>0.5</v>
      </c>
      <c r="Z13" t="n">
        <v>10</v>
      </c>
      <c r="AA13" t="n">
        <v>188.4630777619787</v>
      </c>
      <c r="AB13" t="n">
        <v>257.8634973980107</v>
      </c>
      <c r="AC13" t="n">
        <v>233.2533671201114</v>
      </c>
      <c r="AD13" t="n">
        <v>188463.0777619787</v>
      </c>
      <c r="AE13" t="n">
        <v>257863.4973980107</v>
      </c>
      <c r="AF13" t="n">
        <v>2.822140309590851e-06</v>
      </c>
      <c r="AG13" t="n">
        <v>8</v>
      </c>
      <c r="AH13" t="n">
        <v>233253.3671201114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4.9888</v>
      </c>
      <c r="E14" t="n">
        <v>20.05</v>
      </c>
      <c r="F14" t="n">
        <v>17.66</v>
      </c>
      <c r="G14" t="n">
        <v>105.94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7</v>
      </c>
      <c r="N14" t="n">
        <v>22.68</v>
      </c>
      <c r="O14" t="n">
        <v>17583.88</v>
      </c>
      <c r="P14" t="n">
        <v>149.31</v>
      </c>
      <c r="Q14" t="n">
        <v>446.27</v>
      </c>
      <c r="R14" t="n">
        <v>40.64</v>
      </c>
      <c r="S14" t="n">
        <v>28.73</v>
      </c>
      <c r="T14" t="n">
        <v>5275.02</v>
      </c>
      <c r="U14" t="n">
        <v>0.71</v>
      </c>
      <c r="V14" t="n">
        <v>0.92</v>
      </c>
      <c r="W14" t="n">
        <v>0.09</v>
      </c>
      <c r="X14" t="n">
        <v>0.3</v>
      </c>
      <c r="Y14" t="n">
        <v>0.5</v>
      </c>
      <c r="Z14" t="n">
        <v>10</v>
      </c>
      <c r="AA14" t="n">
        <v>187.0425921894522</v>
      </c>
      <c r="AB14" t="n">
        <v>255.9199263702804</v>
      </c>
      <c r="AC14" t="n">
        <v>231.4952877834479</v>
      </c>
      <c r="AD14" t="n">
        <v>187042.5921894522</v>
      </c>
      <c r="AE14" t="n">
        <v>255919.9263702804</v>
      </c>
      <c r="AF14" t="n">
        <v>2.823668513765636e-06</v>
      </c>
      <c r="AG14" t="n">
        <v>8</v>
      </c>
      <c r="AH14" t="n">
        <v>231495.2877834479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5.0111</v>
      </c>
      <c r="E15" t="n">
        <v>19.96</v>
      </c>
      <c r="F15" t="n">
        <v>17.59</v>
      </c>
      <c r="G15" t="n">
        <v>117.29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146.72</v>
      </c>
      <c r="Q15" t="n">
        <v>446.27</v>
      </c>
      <c r="R15" t="n">
        <v>38.06</v>
      </c>
      <c r="S15" t="n">
        <v>28.73</v>
      </c>
      <c r="T15" t="n">
        <v>3988.41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185.1781742423848</v>
      </c>
      <c r="AB15" t="n">
        <v>253.3689474827894</v>
      </c>
      <c r="AC15" t="n">
        <v>229.1877707406568</v>
      </c>
      <c r="AD15" t="n">
        <v>185178.1742423848</v>
      </c>
      <c r="AE15" t="n">
        <v>253368.9474827894</v>
      </c>
      <c r="AF15" t="n">
        <v>2.836290348246267e-06</v>
      </c>
      <c r="AG15" t="n">
        <v>8</v>
      </c>
      <c r="AH15" t="n">
        <v>229187.7707406569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5.0074</v>
      </c>
      <c r="E16" t="n">
        <v>19.97</v>
      </c>
      <c r="F16" t="n">
        <v>17.61</v>
      </c>
      <c r="G16" t="n">
        <v>117.39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147.69</v>
      </c>
      <c r="Q16" t="n">
        <v>446.27</v>
      </c>
      <c r="R16" t="n">
        <v>38.6</v>
      </c>
      <c r="S16" t="n">
        <v>28.73</v>
      </c>
      <c r="T16" t="n">
        <v>4261.08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185.7637895651376</v>
      </c>
      <c r="AB16" t="n">
        <v>254.170212202904</v>
      </c>
      <c r="AC16" t="n">
        <v>229.9125638804661</v>
      </c>
      <c r="AD16" t="n">
        <v>185763.7895651376</v>
      </c>
      <c r="AE16" t="n">
        <v>254170.212202904</v>
      </c>
      <c r="AF16" t="n">
        <v>2.834196142525265e-06</v>
      </c>
      <c r="AG16" t="n">
        <v>8</v>
      </c>
      <c r="AH16" t="n">
        <v>229912.5638804661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5.0035</v>
      </c>
      <c r="E17" t="n">
        <v>19.99</v>
      </c>
      <c r="F17" t="n">
        <v>17.62</v>
      </c>
      <c r="G17" t="n">
        <v>117.49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149.36</v>
      </c>
      <c r="Q17" t="n">
        <v>446.27</v>
      </c>
      <c r="R17" t="n">
        <v>39.02</v>
      </c>
      <c r="S17" t="n">
        <v>28.73</v>
      </c>
      <c r="T17" t="n">
        <v>4467.64</v>
      </c>
      <c r="U17" t="n">
        <v>0.74</v>
      </c>
      <c r="V17" t="n">
        <v>0.92</v>
      </c>
      <c r="W17" t="n">
        <v>0.11</v>
      </c>
      <c r="X17" t="n">
        <v>0.27</v>
      </c>
      <c r="Y17" t="n">
        <v>0.5</v>
      </c>
      <c r="Z17" t="n">
        <v>10</v>
      </c>
      <c r="AA17" t="n">
        <v>186.6732534369827</v>
      </c>
      <c r="AB17" t="n">
        <v>255.4145807950761</v>
      </c>
      <c r="AC17" t="n">
        <v>231.038171680684</v>
      </c>
      <c r="AD17" t="n">
        <v>186673.2534369827</v>
      </c>
      <c r="AE17" t="n">
        <v>255414.5807950761</v>
      </c>
      <c r="AF17" t="n">
        <v>2.83198873649502e-06</v>
      </c>
      <c r="AG17" t="n">
        <v>8</v>
      </c>
      <c r="AH17" t="n">
        <v>231038.171680684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2024-09-25T21:13:26Z</dcterms:created>
  <dcterms:modified xmlns:dcterms="http://purl.org/dc/terms/" xmlns:xsi="http://www.w3.org/2001/XMLSchema-instance" xsi:type="dcterms:W3CDTF">2024-09-25T21:13:26Z</dcterms:modified>
</cp:coreProperties>
</file>