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gráficos!$A$7:$A$408</f>
              <numCache>
                <formatCode>General</formatCode>
                <ptCount val="40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</numCache>
            </numRef>
          </xVal>
          <yVal>
            <numRef>
              <f>gráficos!$B$7:$B$408</f>
              <numCache>
                <formatCode>General</formatCode>
                <ptCount val="40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0.504</v>
      </c>
      <c r="E2" t="n">
        <v>198.42</v>
      </c>
      <c r="F2" t="n">
        <v>139.55</v>
      </c>
      <c r="G2" t="n">
        <v>5.78</v>
      </c>
      <c r="H2" t="n">
        <v>0.09</v>
      </c>
      <c r="I2" t="n">
        <v>1449</v>
      </c>
      <c r="J2" t="n">
        <v>194.77</v>
      </c>
      <c r="K2" t="n">
        <v>54.38</v>
      </c>
      <c r="L2" t="n">
        <v>1</v>
      </c>
      <c r="M2" t="n">
        <v>1447</v>
      </c>
      <c r="N2" t="n">
        <v>39.4</v>
      </c>
      <c r="O2" t="n">
        <v>24256.19</v>
      </c>
      <c r="P2" t="n">
        <v>1962.98</v>
      </c>
      <c r="Q2" t="n">
        <v>1230.43</v>
      </c>
      <c r="R2" t="n">
        <v>2696.18</v>
      </c>
      <c r="S2" t="n">
        <v>159.11</v>
      </c>
      <c r="T2" t="n">
        <v>1255151.65</v>
      </c>
      <c r="U2" t="n">
        <v>0.06</v>
      </c>
      <c r="V2" t="n">
        <v>0.42</v>
      </c>
      <c r="W2" t="n">
        <v>21.4</v>
      </c>
      <c r="X2" t="n">
        <v>74.12</v>
      </c>
      <c r="Y2" t="n">
        <v>1</v>
      </c>
      <c r="Z2" t="n">
        <v>10</v>
      </c>
      <c r="AA2" t="n">
        <v>4890.876958944711</v>
      </c>
      <c r="AB2" t="n">
        <v>6691.913625491663</v>
      </c>
      <c r="AC2" t="n">
        <v>6053.246781234248</v>
      </c>
      <c r="AD2" t="n">
        <v>4890876.958944711</v>
      </c>
      <c r="AE2" t="n">
        <v>6691913.625491663</v>
      </c>
      <c r="AF2" t="n">
        <v>7.352575146271845e-07</v>
      </c>
      <c r="AG2" t="n">
        <v>28</v>
      </c>
      <c r="AH2" t="n">
        <v>6053246.781234249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0.9459</v>
      </c>
      <c r="E3" t="n">
        <v>105.71</v>
      </c>
      <c r="F3" t="n">
        <v>86.09</v>
      </c>
      <c r="G3" t="n">
        <v>11.74</v>
      </c>
      <c r="H3" t="n">
        <v>0.18</v>
      </c>
      <c r="I3" t="n">
        <v>440</v>
      </c>
      <c r="J3" t="n">
        <v>196.32</v>
      </c>
      <c r="K3" t="n">
        <v>54.38</v>
      </c>
      <c r="L3" t="n">
        <v>2</v>
      </c>
      <c r="M3" t="n">
        <v>438</v>
      </c>
      <c r="N3" t="n">
        <v>39.95</v>
      </c>
      <c r="O3" t="n">
        <v>24447.22</v>
      </c>
      <c r="P3" t="n">
        <v>1211.21</v>
      </c>
      <c r="Q3" t="n">
        <v>1227.56</v>
      </c>
      <c r="R3" t="n">
        <v>875.41</v>
      </c>
      <c r="S3" t="n">
        <v>159.11</v>
      </c>
      <c r="T3" t="n">
        <v>349814.24</v>
      </c>
      <c r="U3" t="n">
        <v>0.18</v>
      </c>
      <c r="V3" t="n">
        <v>0.68</v>
      </c>
      <c r="W3" t="n">
        <v>19.69</v>
      </c>
      <c r="X3" t="n">
        <v>20.73</v>
      </c>
      <c r="Y3" t="n">
        <v>1</v>
      </c>
      <c r="Z3" t="n">
        <v>10</v>
      </c>
      <c r="AA3" t="n">
        <v>1669.709637351698</v>
      </c>
      <c r="AB3" t="n">
        <v>2284.570388214962</v>
      </c>
      <c r="AC3" t="n">
        <v>2066.534196778404</v>
      </c>
      <c r="AD3" t="n">
        <v>1669709.637351698</v>
      </c>
      <c r="AE3" t="n">
        <v>2284570.388214962</v>
      </c>
      <c r="AF3" t="n">
        <v>1.379920799773519e-06</v>
      </c>
      <c r="AG3" t="n">
        <v>15</v>
      </c>
      <c r="AH3" t="n">
        <v>2066534.196778404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1.1072</v>
      </c>
      <c r="E4" t="n">
        <v>90.31999999999999</v>
      </c>
      <c r="F4" t="n">
        <v>77.58</v>
      </c>
      <c r="G4" t="n">
        <v>17.7</v>
      </c>
      <c r="H4" t="n">
        <v>0.27</v>
      </c>
      <c r="I4" t="n">
        <v>263</v>
      </c>
      <c r="J4" t="n">
        <v>197.88</v>
      </c>
      <c r="K4" t="n">
        <v>54.38</v>
      </c>
      <c r="L4" t="n">
        <v>3</v>
      </c>
      <c r="M4" t="n">
        <v>261</v>
      </c>
      <c r="N4" t="n">
        <v>40.5</v>
      </c>
      <c r="O4" t="n">
        <v>24639</v>
      </c>
      <c r="P4" t="n">
        <v>1089.5</v>
      </c>
      <c r="Q4" t="n">
        <v>1227.09</v>
      </c>
      <c r="R4" t="n">
        <v>586.1</v>
      </c>
      <c r="S4" t="n">
        <v>159.11</v>
      </c>
      <c r="T4" t="n">
        <v>206045.39</v>
      </c>
      <c r="U4" t="n">
        <v>0.27</v>
      </c>
      <c r="V4" t="n">
        <v>0.75</v>
      </c>
      <c r="W4" t="n">
        <v>19.42</v>
      </c>
      <c r="X4" t="n">
        <v>12.23</v>
      </c>
      <c r="Y4" t="n">
        <v>1</v>
      </c>
      <c r="Z4" t="n">
        <v>10</v>
      </c>
      <c r="AA4" t="n">
        <v>1299.479116920865</v>
      </c>
      <c r="AB4" t="n">
        <v>1778.004656743691</v>
      </c>
      <c r="AC4" t="n">
        <v>1608.314387749281</v>
      </c>
      <c r="AD4" t="n">
        <v>1299479.116920865</v>
      </c>
      <c r="AE4" t="n">
        <v>1778004.656743691</v>
      </c>
      <c r="AF4" t="n">
        <v>1.61523238133972e-06</v>
      </c>
      <c r="AG4" t="n">
        <v>13</v>
      </c>
      <c r="AH4" t="n">
        <v>1608314.387749281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1.1928</v>
      </c>
      <c r="E5" t="n">
        <v>83.84</v>
      </c>
      <c r="F5" t="n">
        <v>74.01000000000001</v>
      </c>
      <c r="G5" t="n">
        <v>23.62</v>
      </c>
      <c r="H5" t="n">
        <v>0.36</v>
      </c>
      <c r="I5" t="n">
        <v>188</v>
      </c>
      <c r="J5" t="n">
        <v>199.44</v>
      </c>
      <c r="K5" t="n">
        <v>54.38</v>
      </c>
      <c r="L5" t="n">
        <v>4</v>
      </c>
      <c r="M5" t="n">
        <v>186</v>
      </c>
      <c r="N5" t="n">
        <v>41.06</v>
      </c>
      <c r="O5" t="n">
        <v>24831.54</v>
      </c>
      <c r="P5" t="n">
        <v>1036.99</v>
      </c>
      <c r="Q5" t="n">
        <v>1226.77</v>
      </c>
      <c r="R5" t="n">
        <v>465.91</v>
      </c>
      <c r="S5" t="n">
        <v>159.11</v>
      </c>
      <c r="T5" t="n">
        <v>146325.78</v>
      </c>
      <c r="U5" t="n">
        <v>0.34</v>
      </c>
      <c r="V5" t="n">
        <v>0.79</v>
      </c>
      <c r="W5" t="n">
        <v>19.29</v>
      </c>
      <c r="X5" t="n">
        <v>8.67</v>
      </c>
      <c r="Y5" t="n">
        <v>1</v>
      </c>
      <c r="Z5" t="n">
        <v>10</v>
      </c>
      <c r="AA5" t="n">
        <v>1154.276853581104</v>
      </c>
      <c r="AB5" t="n">
        <v>1579.332514170474</v>
      </c>
      <c r="AC5" t="n">
        <v>1428.603235625148</v>
      </c>
      <c r="AD5" t="n">
        <v>1154276.853581103</v>
      </c>
      <c r="AE5" t="n">
        <v>1579332.514170474</v>
      </c>
      <c r="AF5" t="n">
        <v>1.740109451284337e-06</v>
      </c>
      <c r="AG5" t="n">
        <v>12</v>
      </c>
      <c r="AH5" t="n">
        <v>1428603.235625148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1.2467</v>
      </c>
      <c r="E6" t="n">
        <v>80.20999999999999</v>
      </c>
      <c r="F6" t="n">
        <v>72.02</v>
      </c>
      <c r="G6" t="n">
        <v>29.6</v>
      </c>
      <c r="H6" t="n">
        <v>0.44</v>
      </c>
      <c r="I6" t="n">
        <v>146</v>
      </c>
      <c r="J6" t="n">
        <v>201.01</v>
      </c>
      <c r="K6" t="n">
        <v>54.38</v>
      </c>
      <c r="L6" t="n">
        <v>5</v>
      </c>
      <c r="M6" t="n">
        <v>144</v>
      </c>
      <c r="N6" t="n">
        <v>41.63</v>
      </c>
      <c r="O6" t="n">
        <v>25024.84</v>
      </c>
      <c r="P6" t="n">
        <v>1006.6</v>
      </c>
      <c r="Q6" t="n">
        <v>1226.51</v>
      </c>
      <c r="R6" t="n">
        <v>398.3</v>
      </c>
      <c r="S6" t="n">
        <v>159.11</v>
      </c>
      <c r="T6" t="n">
        <v>112726.24</v>
      </c>
      <c r="U6" t="n">
        <v>0.4</v>
      </c>
      <c r="V6" t="n">
        <v>0.8100000000000001</v>
      </c>
      <c r="W6" t="n">
        <v>19.22</v>
      </c>
      <c r="X6" t="n">
        <v>6.68</v>
      </c>
      <c r="Y6" t="n">
        <v>1</v>
      </c>
      <c r="Z6" t="n">
        <v>10</v>
      </c>
      <c r="AA6" t="n">
        <v>1081.716493761975</v>
      </c>
      <c r="AB6" t="n">
        <v>1480.052228728792</v>
      </c>
      <c r="AC6" t="n">
        <v>1338.798121285265</v>
      </c>
      <c r="AD6" t="n">
        <v>1081716.493761975</v>
      </c>
      <c r="AE6" t="n">
        <v>1480052.228728792</v>
      </c>
      <c r="AF6" t="n">
        <v>1.818741157709744e-06</v>
      </c>
      <c r="AG6" t="n">
        <v>12</v>
      </c>
      <c r="AH6" t="n">
        <v>1338798.121285265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1.2819</v>
      </c>
      <c r="E7" t="n">
        <v>78.01000000000001</v>
      </c>
      <c r="F7" t="n">
        <v>70.81999999999999</v>
      </c>
      <c r="G7" t="n">
        <v>35.41</v>
      </c>
      <c r="H7" t="n">
        <v>0.53</v>
      </c>
      <c r="I7" t="n">
        <v>120</v>
      </c>
      <c r="J7" t="n">
        <v>202.58</v>
      </c>
      <c r="K7" t="n">
        <v>54.38</v>
      </c>
      <c r="L7" t="n">
        <v>6</v>
      </c>
      <c r="M7" t="n">
        <v>118</v>
      </c>
      <c r="N7" t="n">
        <v>42.2</v>
      </c>
      <c r="O7" t="n">
        <v>25218.93</v>
      </c>
      <c r="P7" t="n">
        <v>987.33</v>
      </c>
      <c r="Q7" t="n">
        <v>1226.55</v>
      </c>
      <c r="R7" t="n">
        <v>358.14</v>
      </c>
      <c r="S7" t="n">
        <v>159.11</v>
      </c>
      <c r="T7" t="n">
        <v>92779.14999999999</v>
      </c>
      <c r="U7" t="n">
        <v>0.44</v>
      </c>
      <c r="V7" t="n">
        <v>0.82</v>
      </c>
      <c r="W7" t="n">
        <v>19.18</v>
      </c>
      <c r="X7" t="n">
        <v>5.49</v>
      </c>
      <c r="Y7" t="n">
        <v>1</v>
      </c>
      <c r="Z7" t="n">
        <v>10</v>
      </c>
      <c r="AA7" t="n">
        <v>1027.853612942204</v>
      </c>
      <c r="AB7" t="n">
        <v>1406.354658928587</v>
      </c>
      <c r="AC7" t="n">
        <v>1272.134144111603</v>
      </c>
      <c r="AD7" t="n">
        <v>1027853.612942204</v>
      </c>
      <c r="AE7" t="n">
        <v>1406354.658928588</v>
      </c>
      <c r="AF7" t="n">
        <v>1.870092476191642e-06</v>
      </c>
      <c r="AG7" t="n">
        <v>11</v>
      </c>
      <c r="AH7" t="n">
        <v>1272134.144111603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1.3091</v>
      </c>
      <c r="E8" t="n">
        <v>76.39</v>
      </c>
      <c r="F8" t="n">
        <v>69.94</v>
      </c>
      <c r="G8" t="n">
        <v>41.55</v>
      </c>
      <c r="H8" t="n">
        <v>0.61</v>
      </c>
      <c r="I8" t="n">
        <v>101</v>
      </c>
      <c r="J8" t="n">
        <v>204.16</v>
      </c>
      <c r="K8" t="n">
        <v>54.38</v>
      </c>
      <c r="L8" t="n">
        <v>7</v>
      </c>
      <c r="M8" t="n">
        <v>99</v>
      </c>
      <c r="N8" t="n">
        <v>42.78</v>
      </c>
      <c r="O8" t="n">
        <v>25413.94</v>
      </c>
      <c r="P8" t="n">
        <v>972.53</v>
      </c>
      <c r="Q8" t="n">
        <v>1226.57</v>
      </c>
      <c r="R8" t="n">
        <v>328.49</v>
      </c>
      <c r="S8" t="n">
        <v>159.11</v>
      </c>
      <c r="T8" t="n">
        <v>78049.53</v>
      </c>
      <c r="U8" t="n">
        <v>0.48</v>
      </c>
      <c r="V8" t="n">
        <v>0.83</v>
      </c>
      <c r="W8" t="n">
        <v>19.14</v>
      </c>
      <c r="X8" t="n">
        <v>4.61</v>
      </c>
      <c r="Y8" t="n">
        <v>1</v>
      </c>
      <c r="Z8" t="n">
        <v>10</v>
      </c>
      <c r="AA8" t="n">
        <v>996.1600692932877</v>
      </c>
      <c r="AB8" t="n">
        <v>1362.990154287676</v>
      </c>
      <c r="AC8" t="n">
        <v>1232.908286931156</v>
      </c>
      <c r="AD8" t="n">
        <v>996160.0692932877</v>
      </c>
      <c r="AE8" t="n">
        <v>1362990.154287676</v>
      </c>
      <c r="AF8" t="n">
        <v>1.909773040473109e-06</v>
      </c>
      <c r="AG8" t="n">
        <v>11</v>
      </c>
      <c r="AH8" t="n">
        <v>1232908.286931156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1.3284</v>
      </c>
      <c r="E9" t="n">
        <v>75.28</v>
      </c>
      <c r="F9" t="n">
        <v>69.34</v>
      </c>
      <c r="G9" t="n">
        <v>47.28</v>
      </c>
      <c r="H9" t="n">
        <v>0.6899999999999999</v>
      </c>
      <c r="I9" t="n">
        <v>88</v>
      </c>
      <c r="J9" t="n">
        <v>205.75</v>
      </c>
      <c r="K9" t="n">
        <v>54.38</v>
      </c>
      <c r="L9" t="n">
        <v>8</v>
      </c>
      <c r="M9" t="n">
        <v>86</v>
      </c>
      <c r="N9" t="n">
        <v>43.37</v>
      </c>
      <c r="O9" t="n">
        <v>25609.61</v>
      </c>
      <c r="P9" t="n">
        <v>961.92</v>
      </c>
      <c r="Q9" t="n">
        <v>1226.6</v>
      </c>
      <c r="R9" t="n">
        <v>307.55</v>
      </c>
      <c r="S9" t="n">
        <v>159.11</v>
      </c>
      <c r="T9" t="n">
        <v>67641.94</v>
      </c>
      <c r="U9" t="n">
        <v>0.52</v>
      </c>
      <c r="V9" t="n">
        <v>0.84</v>
      </c>
      <c r="W9" t="n">
        <v>19.13</v>
      </c>
      <c r="X9" t="n">
        <v>4.01</v>
      </c>
      <c r="Y9" t="n">
        <v>1</v>
      </c>
      <c r="Z9" t="n">
        <v>10</v>
      </c>
      <c r="AA9" t="n">
        <v>974.4676163185333</v>
      </c>
      <c r="AB9" t="n">
        <v>1333.309583124134</v>
      </c>
      <c r="AC9" t="n">
        <v>1206.060387822519</v>
      </c>
      <c r="AD9" t="n">
        <v>974467.6163185333</v>
      </c>
      <c r="AE9" t="n">
        <v>1333309.583124134</v>
      </c>
      <c r="AF9" t="n">
        <v>1.937928734981651e-06</v>
      </c>
      <c r="AG9" t="n">
        <v>11</v>
      </c>
      <c r="AH9" t="n">
        <v>1206060.387822519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1.3456</v>
      </c>
      <c r="E10" t="n">
        <v>74.31</v>
      </c>
      <c r="F10" t="n">
        <v>68.8</v>
      </c>
      <c r="G10" t="n">
        <v>53.61</v>
      </c>
      <c r="H10" t="n">
        <v>0.77</v>
      </c>
      <c r="I10" t="n">
        <v>77</v>
      </c>
      <c r="J10" t="n">
        <v>207.34</v>
      </c>
      <c r="K10" t="n">
        <v>54.38</v>
      </c>
      <c r="L10" t="n">
        <v>9</v>
      </c>
      <c r="M10" t="n">
        <v>75</v>
      </c>
      <c r="N10" t="n">
        <v>43.96</v>
      </c>
      <c r="O10" t="n">
        <v>25806.1</v>
      </c>
      <c r="P10" t="n">
        <v>951.87</v>
      </c>
      <c r="Q10" t="n">
        <v>1226.47</v>
      </c>
      <c r="R10" t="n">
        <v>289.58</v>
      </c>
      <c r="S10" t="n">
        <v>159.11</v>
      </c>
      <c r="T10" t="n">
        <v>58714.36</v>
      </c>
      <c r="U10" t="n">
        <v>0.55</v>
      </c>
      <c r="V10" t="n">
        <v>0.85</v>
      </c>
      <c r="W10" t="n">
        <v>19.11</v>
      </c>
      <c r="X10" t="n">
        <v>3.47</v>
      </c>
      <c r="Y10" t="n">
        <v>1</v>
      </c>
      <c r="Z10" t="n">
        <v>10</v>
      </c>
      <c r="AA10" t="n">
        <v>955.2581320813276</v>
      </c>
      <c r="AB10" t="n">
        <v>1307.026319328156</v>
      </c>
      <c r="AC10" t="n">
        <v>1182.285561834436</v>
      </c>
      <c r="AD10" t="n">
        <v>955258.1320813276</v>
      </c>
      <c r="AE10" t="n">
        <v>1307026.319328156</v>
      </c>
      <c r="AF10" t="n">
        <v>1.963020856512578e-06</v>
      </c>
      <c r="AG10" t="n">
        <v>11</v>
      </c>
      <c r="AH10" t="n">
        <v>1182285.561834436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1.3576</v>
      </c>
      <c r="E11" t="n">
        <v>73.66</v>
      </c>
      <c r="F11" t="n">
        <v>68.45999999999999</v>
      </c>
      <c r="G11" t="n">
        <v>59.53</v>
      </c>
      <c r="H11" t="n">
        <v>0.85</v>
      </c>
      <c r="I11" t="n">
        <v>69</v>
      </c>
      <c r="J11" t="n">
        <v>208.94</v>
      </c>
      <c r="K11" t="n">
        <v>54.38</v>
      </c>
      <c r="L11" t="n">
        <v>10</v>
      </c>
      <c r="M11" t="n">
        <v>67</v>
      </c>
      <c r="N11" t="n">
        <v>44.56</v>
      </c>
      <c r="O11" t="n">
        <v>26003.41</v>
      </c>
      <c r="P11" t="n">
        <v>944.23</v>
      </c>
      <c r="Q11" t="n">
        <v>1226.52</v>
      </c>
      <c r="R11" t="n">
        <v>278.42</v>
      </c>
      <c r="S11" t="n">
        <v>159.11</v>
      </c>
      <c r="T11" t="n">
        <v>53171.34</v>
      </c>
      <c r="U11" t="n">
        <v>0.57</v>
      </c>
      <c r="V11" t="n">
        <v>0.85</v>
      </c>
      <c r="W11" t="n">
        <v>19.08</v>
      </c>
      <c r="X11" t="n">
        <v>3.13</v>
      </c>
      <c r="Y11" t="n">
        <v>1</v>
      </c>
      <c r="Z11" t="n">
        <v>10</v>
      </c>
      <c r="AA11" t="n">
        <v>941.8591166824248</v>
      </c>
      <c r="AB11" t="n">
        <v>1288.693195336537</v>
      </c>
      <c r="AC11" t="n">
        <v>1165.702125465877</v>
      </c>
      <c r="AD11" t="n">
        <v>941859.1166824248</v>
      </c>
      <c r="AE11" t="n">
        <v>1288693.195336537</v>
      </c>
      <c r="AF11" t="n">
        <v>1.980526987813225e-06</v>
      </c>
      <c r="AG11" t="n">
        <v>11</v>
      </c>
      <c r="AH11" t="n">
        <v>1165702.125465877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1.3674</v>
      </c>
      <c r="E12" t="n">
        <v>73.13</v>
      </c>
      <c r="F12" t="n">
        <v>68.17</v>
      </c>
      <c r="G12" t="n">
        <v>64.92</v>
      </c>
      <c r="H12" t="n">
        <v>0.93</v>
      </c>
      <c r="I12" t="n">
        <v>63</v>
      </c>
      <c r="J12" t="n">
        <v>210.55</v>
      </c>
      <c r="K12" t="n">
        <v>54.38</v>
      </c>
      <c r="L12" t="n">
        <v>11</v>
      </c>
      <c r="M12" t="n">
        <v>61</v>
      </c>
      <c r="N12" t="n">
        <v>45.17</v>
      </c>
      <c r="O12" t="n">
        <v>26201.54</v>
      </c>
      <c r="P12" t="n">
        <v>938.03</v>
      </c>
      <c r="Q12" t="n">
        <v>1226.4</v>
      </c>
      <c r="R12" t="n">
        <v>268.31</v>
      </c>
      <c r="S12" t="n">
        <v>159.11</v>
      </c>
      <c r="T12" t="n">
        <v>48147.45</v>
      </c>
      <c r="U12" t="n">
        <v>0.59</v>
      </c>
      <c r="V12" t="n">
        <v>0.86</v>
      </c>
      <c r="W12" t="n">
        <v>19.08</v>
      </c>
      <c r="X12" t="n">
        <v>2.84</v>
      </c>
      <c r="Y12" t="n">
        <v>1</v>
      </c>
      <c r="Z12" t="n">
        <v>10</v>
      </c>
      <c r="AA12" t="n">
        <v>931.0768607282058</v>
      </c>
      <c r="AB12" t="n">
        <v>1273.940437060414</v>
      </c>
      <c r="AC12" t="n">
        <v>1152.357349734</v>
      </c>
      <c r="AD12" t="n">
        <v>931076.8607282058</v>
      </c>
      <c r="AE12" t="n">
        <v>1273940.437060414</v>
      </c>
      <c r="AF12" t="n">
        <v>1.994823661708754e-06</v>
      </c>
      <c r="AG12" t="n">
        <v>11</v>
      </c>
      <c r="AH12" t="n">
        <v>1152357.349734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1.3769</v>
      </c>
      <c r="E13" t="n">
        <v>72.63</v>
      </c>
      <c r="F13" t="n">
        <v>67.89</v>
      </c>
      <c r="G13" t="n">
        <v>71.47</v>
      </c>
      <c r="H13" t="n">
        <v>1</v>
      </c>
      <c r="I13" t="n">
        <v>57</v>
      </c>
      <c r="J13" t="n">
        <v>212.16</v>
      </c>
      <c r="K13" t="n">
        <v>54.38</v>
      </c>
      <c r="L13" t="n">
        <v>12</v>
      </c>
      <c r="M13" t="n">
        <v>55</v>
      </c>
      <c r="N13" t="n">
        <v>45.78</v>
      </c>
      <c r="O13" t="n">
        <v>26400.51</v>
      </c>
      <c r="P13" t="n">
        <v>931.64</v>
      </c>
      <c r="Q13" t="n">
        <v>1226.37</v>
      </c>
      <c r="R13" t="n">
        <v>259.37</v>
      </c>
      <c r="S13" t="n">
        <v>159.11</v>
      </c>
      <c r="T13" t="n">
        <v>43706.96</v>
      </c>
      <c r="U13" t="n">
        <v>0.61</v>
      </c>
      <c r="V13" t="n">
        <v>0.86</v>
      </c>
      <c r="W13" t="n">
        <v>19.06</v>
      </c>
      <c r="X13" t="n">
        <v>2.57</v>
      </c>
      <c r="Y13" t="n">
        <v>1</v>
      </c>
      <c r="Z13" t="n">
        <v>10</v>
      </c>
      <c r="AA13" t="n">
        <v>920.5345549714827</v>
      </c>
      <c r="AB13" t="n">
        <v>1259.51598923036</v>
      </c>
      <c r="AC13" t="n">
        <v>1139.309550960007</v>
      </c>
      <c r="AD13" t="n">
        <v>920534.5549714827</v>
      </c>
      <c r="AE13" t="n">
        <v>1259515.98923036</v>
      </c>
      <c r="AF13" t="n">
        <v>2.008682682321767e-06</v>
      </c>
      <c r="AG13" t="n">
        <v>11</v>
      </c>
      <c r="AH13" t="n">
        <v>1139309.550960007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1.3835</v>
      </c>
      <c r="E14" t="n">
        <v>72.28</v>
      </c>
      <c r="F14" t="n">
        <v>67.7</v>
      </c>
      <c r="G14" t="n">
        <v>76.64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926.67</v>
      </c>
      <c r="Q14" t="n">
        <v>1226.37</v>
      </c>
      <c r="R14" t="n">
        <v>252.52</v>
      </c>
      <c r="S14" t="n">
        <v>159.11</v>
      </c>
      <c r="T14" t="n">
        <v>40301.2</v>
      </c>
      <c r="U14" t="n">
        <v>0.63</v>
      </c>
      <c r="V14" t="n">
        <v>0.86</v>
      </c>
      <c r="W14" t="n">
        <v>19.06</v>
      </c>
      <c r="X14" t="n">
        <v>2.37</v>
      </c>
      <c r="Y14" t="n">
        <v>1</v>
      </c>
      <c r="Z14" t="n">
        <v>10</v>
      </c>
      <c r="AA14" t="n">
        <v>912.9759311638322</v>
      </c>
      <c r="AB14" t="n">
        <v>1249.173946673784</v>
      </c>
      <c r="AC14" t="n">
        <v>1129.954538429883</v>
      </c>
      <c r="AD14" t="n">
        <v>912975.9311638322</v>
      </c>
      <c r="AE14" t="n">
        <v>1249173.946673784</v>
      </c>
      <c r="AF14" t="n">
        <v>2.018311054537123e-06</v>
      </c>
      <c r="AG14" t="n">
        <v>11</v>
      </c>
      <c r="AH14" t="n">
        <v>1129954.538429883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1.3901</v>
      </c>
      <c r="E15" t="n">
        <v>71.94</v>
      </c>
      <c r="F15" t="n">
        <v>67.52</v>
      </c>
      <c r="G15" t="n">
        <v>82.67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921.26</v>
      </c>
      <c r="Q15" t="n">
        <v>1226.37</v>
      </c>
      <c r="R15" t="n">
        <v>246.12</v>
      </c>
      <c r="S15" t="n">
        <v>159.11</v>
      </c>
      <c r="T15" t="n">
        <v>37121.47</v>
      </c>
      <c r="U15" t="n">
        <v>0.65</v>
      </c>
      <c r="V15" t="n">
        <v>0.86</v>
      </c>
      <c r="W15" t="n">
        <v>19.06</v>
      </c>
      <c r="X15" t="n">
        <v>2.19</v>
      </c>
      <c r="Y15" t="n">
        <v>1</v>
      </c>
      <c r="Z15" t="n">
        <v>10</v>
      </c>
      <c r="AA15" t="n">
        <v>894.7451196394152</v>
      </c>
      <c r="AB15" t="n">
        <v>1224.229746059436</v>
      </c>
      <c r="AC15" t="n">
        <v>1107.390977312763</v>
      </c>
      <c r="AD15" t="n">
        <v>894745.1196394152</v>
      </c>
      <c r="AE15" t="n">
        <v>1224229.746059436</v>
      </c>
      <c r="AF15" t="n">
        <v>2.027939426752478e-06</v>
      </c>
      <c r="AG15" t="n">
        <v>10</v>
      </c>
      <c r="AH15" t="n">
        <v>1107390.977312763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1.3966</v>
      </c>
      <c r="E16" t="n">
        <v>71.59999999999999</v>
      </c>
      <c r="F16" t="n">
        <v>67.34</v>
      </c>
      <c r="G16" t="n">
        <v>89.78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916.58</v>
      </c>
      <c r="Q16" t="n">
        <v>1226.48</v>
      </c>
      <c r="R16" t="n">
        <v>240</v>
      </c>
      <c r="S16" t="n">
        <v>159.11</v>
      </c>
      <c r="T16" t="n">
        <v>34084.17</v>
      </c>
      <c r="U16" t="n">
        <v>0.66</v>
      </c>
      <c r="V16" t="n">
        <v>0.87</v>
      </c>
      <c r="W16" t="n">
        <v>19.06</v>
      </c>
      <c r="X16" t="n">
        <v>2.01</v>
      </c>
      <c r="Y16" t="n">
        <v>1</v>
      </c>
      <c r="Z16" t="n">
        <v>10</v>
      </c>
      <c r="AA16" t="n">
        <v>887.598035262931</v>
      </c>
      <c r="AB16" t="n">
        <v>1214.450789908421</v>
      </c>
      <c r="AC16" t="n">
        <v>1098.545311011949</v>
      </c>
      <c r="AD16" t="n">
        <v>887598.035262931</v>
      </c>
      <c r="AE16" t="n">
        <v>1214450.789908421</v>
      </c>
      <c r="AF16" t="n">
        <v>2.037421914540329e-06</v>
      </c>
      <c r="AG16" t="n">
        <v>10</v>
      </c>
      <c r="AH16" t="n">
        <v>1098545.31101195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1.4015</v>
      </c>
      <c r="E17" t="n">
        <v>71.34999999999999</v>
      </c>
      <c r="F17" t="n">
        <v>67.2</v>
      </c>
      <c r="G17" t="n">
        <v>96</v>
      </c>
      <c r="H17" t="n">
        <v>1.3</v>
      </c>
      <c r="I17" t="n">
        <v>42</v>
      </c>
      <c r="J17" t="n">
        <v>218.68</v>
      </c>
      <c r="K17" t="n">
        <v>54.38</v>
      </c>
      <c r="L17" t="n">
        <v>16</v>
      </c>
      <c r="M17" t="n">
        <v>40</v>
      </c>
      <c r="N17" t="n">
        <v>48.31</v>
      </c>
      <c r="O17" t="n">
        <v>27204.98</v>
      </c>
      <c r="P17" t="n">
        <v>912.84</v>
      </c>
      <c r="Q17" t="n">
        <v>1226.3</v>
      </c>
      <c r="R17" t="n">
        <v>235.93</v>
      </c>
      <c r="S17" t="n">
        <v>159.11</v>
      </c>
      <c r="T17" t="n">
        <v>32063.74</v>
      </c>
      <c r="U17" t="n">
        <v>0.67</v>
      </c>
      <c r="V17" t="n">
        <v>0.87</v>
      </c>
      <c r="W17" t="n">
        <v>19.04</v>
      </c>
      <c r="X17" t="n">
        <v>1.87</v>
      </c>
      <c r="Y17" t="n">
        <v>1</v>
      </c>
      <c r="Z17" t="n">
        <v>10</v>
      </c>
      <c r="AA17" t="n">
        <v>882.1089814017884</v>
      </c>
      <c r="AB17" t="n">
        <v>1206.94042425564</v>
      </c>
      <c r="AC17" t="n">
        <v>1091.751724116206</v>
      </c>
      <c r="AD17" t="n">
        <v>882108.9814017883</v>
      </c>
      <c r="AE17" t="n">
        <v>1206940.42425564</v>
      </c>
      <c r="AF17" t="n">
        <v>2.044570251488093e-06</v>
      </c>
      <c r="AG17" t="n">
        <v>10</v>
      </c>
      <c r="AH17" t="n">
        <v>1091751.724116206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1.4049</v>
      </c>
      <c r="E18" t="n">
        <v>71.18000000000001</v>
      </c>
      <c r="F18" t="n">
        <v>67.11</v>
      </c>
      <c r="G18" t="n">
        <v>100.66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909.6</v>
      </c>
      <c r="Q18" t="n">
        <v>1226.38</v>
      </c>
      <c r="R18" t="n">
        <v>232.64</v>
      </c>
      <c r="S18" t="n">
        <v>159.11</v>
      </c>
      <c r="T18" t="n">
        <v>30429.47</v>
      </c>
      <c r="U18" t="n">
        <v>0.68</v>
      </c>
      <c r="V18" t="n">
        <v>0.87</v>
      </c>
      <c r="W18" t="n">
        <v>19.04</v>
      </c>
      <c r="X18" t="n">
        <v>1.78</v>
      </c>
      <c r="Y18" t="n">
        <v>1</v>
      </c>
      <c r="Z18" t="n">
        <v>10</v>
      </c>
      <c r="AA18" t="n">
        <v>877.9451753303334</v>
      </c>
      <c r="AB18" t="n">
        <v>1201.243321094516</v>
      </c>
      <c r="AC18" t="n">
        <v>1086.598344484845</v>
      </c>
      <c r="AD18" t="n">
        <v>877945.1753303334</v>
      </c>
      <c r="AE18" t="n">
        <v>1201243.321094516</v>
      </c>
      <c r="AF18" t="n">
        <v>2.049530322023277e-06</v>
      </c>
      <c r="AG18" t="n">
        <v>10</v>
      </c>
      <c r="AH18" t="n">
        <v>1086598.344484845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1.41</v>
      </c>
      <c r="E19" t="n">
        <v>70.92</v>
      </c>
      <c r="F19" t="n">
        <v>66.97</v>
      </c>
      <c r="G19" t="n">
        <v>108.6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904.3200000000001</v>
      </c>
      <c r="Q19" t="n">
        <v>1226.32</v>
      </c>
      <c r="R19" t="n">
        <v>227.83</v>
      </c>
      <c r="S19" t="n">
        <v>159.11</v>
      </c>
      <c r="T19" t="n">
        <v>28038.03</v>
      </c>
      <c r="U19" t="n">
        <v>0.7</v>
      </c>
      <c r="V19" t="n">
        <v>0.87</v>
      </c>
      <c r="W19" t="n">
        <v>19.04</v>
      </c>
      <c r="X19" t="n">
        <v>1.64</v>
      </c>
      <c r="Y19" t="n">
        <v>1</v>
      </c>
      <c r="Z19" t="n">
        <v>10</v>
      </c>
      <c r="AA19" t="n">
        <v>871.4623342928658</v>
      </c>
      <c r="AB19" t="n">
        <v>1192.373211984291</v>
      </c>
      <c r="AC19" t="n">
        <v>1078.574786138823</v>
      </c>
      <c r="AD19" t="n">
        <v>871462.3342928657</v>
      </c>
      <c r="AE19" t="n">
        <v>1192373.211984291</v>
      </c>
      <c r="AF19" t="n">
        <v>2.056970427826052e-06</v>
      </c>
      <c r="AG19" t="n">
        <v>10</v>
      </c>
      <c r="AH19" t="n">
        <v>1078574.786138823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1.4131</v>
      </c>
      <c r="E20" t="n">
        <v>70.76000000000001</v>
      </c>
      <c r="F20" t="n">
        <v>66.89</v>
      </c>
      <c r="G20" t="n">
        <v>114.66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901.45</v>
      </c>
      <c r="Q20" t="n">
        <v>1226.34</v>
      </c>
      <c r="R20" t="n">
        <v>225.09</v>
      </c>
      <c r="S20" t="n">
        <v>159.11</v>
      </c>
      <c r="T20" t="n">
        <v>26680.66</v>
      </c>
      <c r="U20" t="n">
        <v>0.71</v>
      </c>
      <c r="V20" t="n">
        <v>0.87</v>
      </c>
      <c r="W20" t="n">
        <v>19.03</v>
      </c>
      <c r="X20" t="n">
        <v>1.56</v>
      </c>
      <c r="Y20" t="n">
        <v>1</v>
      </c>
      <c r="Z20" t="n">
        <v>10</v>
      </c>
      <c r="AA20" t="n">
        <v>867.7694762933473</v>
      </c>
      <c r="AB20" t="n">
        <v>1187.320480751954</v>
      </c>
      <c r="AC20" t="n">
        <v>1074.004280483747</v>
      </c>
      <c r="AD20" t="n">
        <v>867769.4762933473</v>
      </c>
      <c r="AE20" t="n">
        <v>1187320.480751954</v>
      </c>
      <c r="AF20" t="n">
        <v>2.061492845078719e-06</v>
      </c>
      <c r="AG20" t="n">
        <v>10</v>
      </c>
      <c r="AH20" t="n">
        <v>1074004.280483747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1.4151</v>
      </c>
      <c r="E21" t="n">
        <v>70.67</v>
      </c>
      <c r="F21" t="n">
        <v>66.83</v>
      </c>
      <c r="G21" t="n">
        <v>117.93</v>
      </c>
      <c r="H21" t="n">
        <v>1.58</v>
      </c>
      <c r="I21" t="n">
        <v>34</v>
      </c>
      <c r="J21" t="n">
        <v>225.32</v>
      </c>
      <c r="K21" t="n">
        <v>54.38</v>
      </c>
      <c r="L21" t="n">
        <v>20</v>
      </c>
      <c r="M21" t="n">
        <v>32</v>
      </c>
      <c r="N21" t="n">
        <v>50.95</v>
      </c>
      <c r="O21" t="n">
        <v>28023.89</v>
      </c>
      <c r="P21" t="n">
        <v>898.22</v>
      </c>
      <c r="Q21" t="n">
        <v>1226.3</v>
      </c>
      <c r="R21" t="n">
        <v>223.27</v>
      </c>
      <c r="S21" t="n">
        <v>159.11</v>
      </c>
      <c r="T21" t="n">
        <v>25772.86</v>
      </c>
      <c r="U21" t="n">
        <v>0.71</v>
      </c>
      <c r="V21" t="n">
        <v>0.87</v>
      </c>
      <c r="W21" t="n">
        <v>19.03</v>
      </c>
      <c r="X21" t="n">
        <v>1.5</v>
      </c>
      <c r="Y21" t="n">
        <v>1</v>
      </c>
      <c r="Z21" t="n">
        <v>10</v>
      </c>
      <c r="AA21" t="n">
        <v>864.521674030323</v>
      </c>
      <c r="AB21" t="n">
        <v>1182.87669441276</v>
      </c>
      <c r="AC21" t="n">
        <v>1069.984602875873</v>
      </c>
      <c r="AD21" t="n">
        <v>864521.6740303229</v>
      </c>
      <c r="AE21" t="n">
        <v>1182876.69441276</v>
      </c>
      <c r="AF21" t="n">
        <v>2.064410533628827e-06</v>
      </c>
      <c r="AG21" t="n">
        <v>10</v>
      </c>
      <c r="AH21" t="n">
        <v>1069984.602875873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1.4184</v>
      </c>
      <c r="E22" t="n">
        <v>70.5</v>
      </c>
      <c r="F22" t="n">
        <v>66.73999999999999</v>
      </c>
      <c r="G22" t="n">
        <v>125.14</v>
      </c>
      <c r="H22" t="n">
        <v>1.64</v>
      </c>
      <c r="I22" t="n">
        <v>32</v>
      </c>
      <c r="J22" t="n">
        <v>227</v>
      </c>
      <c r="K22" t="n">
        <v>54.38</v>
      </c>
      <c r="L22" t="n">
        <v>21</v>
      </c>
      <c r="M22" t="n">
        <v>30</v>
      </c>
      <c r="N22" t="n">
        <v>51.62</v>
      </c>
      <c r="O22" t="n">
        <v>28230.92</v>
      </c>
      <c r="P22" t="n">
        <v>895.5700000000001</v>
      </c>
      <c r="Q22" t="n">
        <v>1226.35</v>
      </c>
      <c r="R22" t="n">
        <v>220.01</v>
      </c>
      <c r="S22" t="n">
        <v>159.11</v>
      </c>
      <c r="T22" t="n">
        <v>24151.72</v>
      </c>
      <c r="U22" t="n">
        <v>0.72</v>
      </c>
      <c r="V22" t="n">
        <v>0.87</v>
      </c>
      <c r="W22" t="n">
        <v>19.03</v>
      </c>
      <c r="X22" t="n">
        <v>1.41</v>
      </c>
      <c r="Y22" t="n">
        <v>1</v>
      </c>
      <c r="Z22" t="n">
        <v>10</v>
      </c>
      <c r="AA22" t="n">
        <v>860.8552843542599</v>
      </c>
      <c r="AB22" t="n">
        <v>1177.860178308274</v>
      </c>
      <c r="AC22" t="n">
        <v>1065.446856027674</v>
      </c>
      <c r="AD22" t="n">
        <v>860855.2843542598</v>
      </c>
      <c r="AE22" t="n">
        <v>1177860.178308274</v>
      </c>
      <c r="AF22" t="n">
        <v>2.069224719736505e-06</v>
      </c>
      <c r="AG22" t="n">
        <v>10</v>
      </c>
      <c r="AH22" t="n">
        <v>1065446.856027674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1.4222</v>
      </c>
      <c r="E23" t="n">
        <v>70.31</v>
      </c>
      <c r="F23" t="n">
        <v>66.63</v>
      </c>
      <c r="G23" t="n">
        <v>133.26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891.14</v>
      </c>
      <c r="Q23" t="n">
        <v>1226.28</v>
      </c>
      <c r="R23" t="n">
        <v>216.55</v>
      </c>
      <c r="S23" t="n">
        <v>159.11</v>
      </c>
      <c r="T23" t="n">
        <v>22431.29</v>
      </c>
      <c r="U23" t="n">
        <v>0.73</v>
      </c>
      <c r="V23" t="n">
        <v>0.87</v>
      </c>
      <c r="W23" t="n">
        <v>19.02</v>
      </c>
      <c r="X23" t="n">
        <v>1.3</v>
      </c>
      <c r="Y23" t="n">
        <v>1</v>
      </c>
      <c r="Z23" t="n">
        <v>10</v>
      </c>
      <c r="AA23" t="n">
        <v>855.791048756832</v>
      </c>
      <c r="AB23" t="n">
        <v>1170.931067745567</v>
      </c>
      <c r="AC23" t="n">
        <v>1059.179050052004</v>
      </c>
      <c r="AD23" t="n">
        <v>855791.048756832</v>
      </c>
      <c r="AE23" t="n">
        <v>1170931.067745567</v>
      </c>
      <c r="AF23" t="n">
        <v>2.07476832798171e-06</v>
      </c>
      <c r="AG23" t="n">
        <v>10</v>
      </c>
      <c r="AH23" t="n">
        <v>1059179.050052004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1.4235</v>
      </c>
      <c r="E24" t="n">
        <v>70.25</v>
      </c>
      <c r="F24" t="n">
        <v>66.59999999999999</v>
      </c>
      <c r="G24" t="n">
        <v>137.8</v>
      </c>
      <c r="H24" t="n">
        <v>1.77</v>
      </c>
      <c r="I24" t="n">
        <v>29</v>
      </c>
      <c r="J24" t="n">
        <v>230.38</v>
      </c>
      <c r="K24" t="n">
        <v>54.38</v>
      </c>
      <c r="L24" t="n">
        <v>23</v>
      </c>
      <c r="M24" t="n">
        <v>27</v>
      </c>
      <c r="N24" t="n">
        <v>53</v>
      </c>
      <c r="O24" t="n">
        <v>28647.87</v>
      </c>
      <c r="P24" t="n">
        <v>889.52</v>
      </c>
      <c r="Q24" t="n">
        <v>1226.34</v>
      </c>
      <c r="R24" t="n">
        <v>215.35</v>
      </c>
      <c r="S24" t="n">
        <v>159.11</v>
      </c>
      <c r="T24" t="n">
        <v>21838.77</v>
      </c>
      <c r="U24" t="n">
        <v>0.74</v>
      </c>
      <c r="V24" t="n">
        <v>0.88</v>
      </c>
      <c r="W24" t="n">
        <v>19.03</v>
      </c>
      <c r="X24" t="n">
        <v>1.28</v>
      </c>
      <c r="Y24" t="n">
        <v>1</v>
      </c>
      <c r="Z24" t="n">
        <v>10</v>
      </c>
      <c r="AA24" t="n">
        <v>854.0241661847473</v>
      </c>
      <c r="AB24" t="n">
        <v>1168.513541061083</v>
      </c>
      <c r="AC24" t="n">
        <v>1056.992248721267</v>
      </c>
      <c r="AD24" t="n">
        <v>854024.1661847472</v>
      </c>
      <c r="AE24" t="n">
        <v>1168513.541061083</v>
      </c>
      <c r="AF24" t="n">
        <v>2.07666482553928e-06</v>
      </c>
      <c r="AG24" t="n">
        <v>10</v>
      </c>
      <c r="AH24" t="n">
        <v>1056992.248721267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1.4253</v>
      </c>
      <c r="E25" t="n">
        <v>70.16</v>
      </c>
      <c r="F25" t="n">
        <v>66.56</v>
      </c>
      <c r="G25" t="n">
        <v>142.62</v>
      </c>
      <c r="H25" t="n">
        <v>1.84</v>
      </c>
      <c r="I25" t="n">
        <v>28</v>
      </c>
      <c r="J25" t="n">
        <v>232.08</v>
      </c>
      <c r="K25" t="n">
        <v>54.38</v>
      </c>
      <c r="L25" t="n">
        <v>24</v>
      </c>
      <c r="M25" t="n">
        <v>26</v>
      </c>
      <c r="N25" t="n">
        <v>53.71</v>
      </c>
      <c r="O25" t="n">
        <v>28857.81</v>
      </c>
      <c r="P25" t="n">
        <v>885.3200000000001</v>
      </c>
      <c r="Q25" t="n">
        <v>1226.32</v>
      </c>
      <c r="R25" t="n">
        <v>214.07</v>
      </c>
      <c r="S25" t="n">
        <v>159.11</v>
      </c>
      <c r="T25" t="n">
        <v>21203.2</v>
      </c>
      <c r="U25" t="n">
        <v>0.74</v>
      </c>
      <c r="V25" t="n">
        <v>0.88</v>
      </c>
      <c r="W25" t="n">
        <v>19.02</v>
      </c>
      <c r="X25" t="n">
        <v>1.23</v>
      </c>
      <c r="Y25" t="n">
        <v>1</v>
      </c>
      <c r="Z25" t="n">
        <v>10</v>
      </c>
      <c r="AA25" t="n">
        <v>850.3922476407637</v>
      </c>
      <c r="AB25" t="n">
        <v>1163.544189880266</v>
      </c>
      <c r="AC25" t="n">
        <v>1052.49716544262</v>
      </c>
      <c r="AD25" t="n">
        <v>850392.2476407636</v>
      </c>
      <c r="AE25" t="n">
        <v>1163544.189880267</v>
      </c>
      <c r="AF25" t="n">
        <v>2.079290745234377e-06</v>
      </c>
      <c r="AG25" t="n">
        <v>10</v>
      </c>
      <c r="AH25" t="n">
        <v>1052497.16544262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1.4266</v>
      </c>
      <c r="E26" t="n">
        <v>70.09</v>
      </c>
      <c r="F26" t="n">
        <v>66.53</v>
      </c>
      <c r="G26" t="n">
        <v>147.84</v>
      </c>
      <c r="H26" t="n">
        <v>1.9</v>
      </c>
      <c r="I26" t="n">
        <v>27</v>
      </c>
      <c r="J26" t="n">
        <v>233.79</v>
      </c>
      <c r="K26" t="n">
        <v>54.38</v>
      </c>
      <c r="L26" t="n">
        <v>25</v>
      </c>
      <c r="M26" t="n">
        <v>25</v>
      </c>
      <c r="N26" t="n">
        <v>54.42</v>
      </c>
      <c r="O26" t="n">
        <v>29068.74</v>
      </c>
      <c r="P26" t="n">
        <v>885.5</v>
      </c>
      <c r="Q26" t="n">
        <v>1226.28</v>
      </c>
      <c r="R26" t="n">
        <v>213.01</v>
      </c>
      <c r="S26" t="n">
        <v>159.11</v>
      </c>
      <c r="T26" t="n">
        <v>20678.77</v>
      </c>
      <c r="U26" t="n">
        <v>0.75</v>
      </c>
      <c r="V26" t="n">
        <v>0.88</v>
      </c>
      <c r="W26" t="n">
        <v>19.02</v>
      </c>
      <c r="X26" t="n">
        <v>1.2</v>
      </c>
      <c r="Y26" t="n">
        <v>1</v>
      </c>
      <c r="Z26" t="n">
        <v>10</v>
      </c>
      <c r="AA26" t="n">
        <v>849.7327391361883</v>
      </c>
      <c r="AB26" t="n">
        <v>1162.641821248845</v>
      </c>
      <c r="AC26" t="n">
        <v>1051.680917606899</v>
      </c>
      <c r="AD26" t="n">
        <v>849732.7391361883</v>
      </c>
      <c r="AE26" t="n">
        <v>1162641.821248844</v>
      </c>
      <c r="AF26" t="n">
        <v>2.081187242791947e-06</v>
      </c>
      <c r="AG26" t="n">
        <v>10</v>
      </c>
      <c r="AH26" t="n">
        <v>1051680.917606899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1.4288</v>
      </c>
      <c r="E27" t="n">
        <v>69.98999999999999</v>
      </c>
      <c r="F27" t="n">
        <v>66.45999999999999</v>
      </c>
      <c r="G27" t="n">
        <v>153.38</v>
      </c>
      <c r="H27" t="n">
        <v>1.96</v>
      </c>
      <c r="I27" t="n">
        <v>26</v>
      </c>
      <c r="J27" t="n">
        <v>235.51</v>
      </c>
      <c r="K27" t="n">
        <v>54.38</v>
      </c>
      <c r="L27" t="n">
        <v>26</v>
      </c>
      <c r="M27" t="n">
        <v>24</v>
      </c>
      <c r="N27" t="n">
        <v>55.14</v>
      </c>
      <c r="O27" t="n">
        <v>29280.69</v>
      </c>
      <c r="P27" t="n">
        <v>880.46</v>
      </c>
      <c r="Q27" t="n">
        <v>1226.35</v>
      </c>
      <c r="R27" t="n">
        <v>210.94</v>
      </c>
      <c r="S27" t="n">
        <v>159.11</v>
      </c>
      <c r="T27" t="n">
        <v>19649.07</v>
      </c>
      <c r="U27" t="n">
        <v>0.75</v>
      </c>
      <c r="V27" t="n">
        <v>0.88</v>
      </c>
      <c r="W27" t="n">
        <v>19.01</v>
      </c>
      <c r="X27" t="n">
        <v>1.14</v>
      </c>
      <c r="Y27" t="n">
        <v>1</v>
      </c>
      <c r="Z27" t="n">
        <v>10</v>
      </c>
      <c r="AA27" t="n">
        <v>845.3038285903571</v>
      </c>
      <c r="AB27" t="n">
        <v>1156.581990450295</v>
      </c>
      <c r="AC27" t="n">
        <v>1046.199428554737</v>
      </c>
      <c r="AD27" t="n">
        <v>845303.8285903571</v>
      </c>
      <c r="AE27" t="n">
        <v>1156581.990450295</v>
      </c>
      <c r="AF27" t="n">
        <v>2.084396700197066e-06</v>
      </c>
      <c r="AG27" t="n">
        <v>10</v>
      </c>
      <c r="AH27" t="n">
        <v>1046199.428554737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1.4303</v>
      </c>
      <c r="E28" t="n">
        <v>69.92</v>
      </c>
      <c r="F28" t="n">
        <v>66.43000000000001</v>
      </c>
      <c r="G28" t="n">
        <v>159.43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23</v>
      </c>
      <c r="N28" t="n">
        <v>55.86</v>
      </c>
      <c r="O28" t="n">
        <v>29493.67</v>
      </c>
      <c r="P28" t="n">
        <v>878.1799999999999</v>
      </c>
      <c r="Q28" t="n">
        <v>1226.33</v>
      </c>
      <c r="R28" t="n">
        <v>209.69</v>
      </c>
      <c r="S28" t="n">
        <v>159.11</v>
      </c>
      <c r="T28" t="n">
        <v>19027.9</v>
      </c>
      <c r="U28" t="n">
        <v>0.76</v>
      </c>
      <c r="V28" t="n">
        <v>0.88</v>
      </c>
      <c r="W28" t="n">
        <v>19.01</v>
      </c>
      <c r="X28" t="n">
        <v>1.1</v>
      </c>
      <c r="Y28" t="n">
        <v>1</v>
      </c>
      <c r="Z28" t="n">
        <v>10</v>
      </c>
      <c r="AA28" t="n">
        <v>843.0497813207788</v>
      </c>
      <c r="AB28" t="n">
        <v>1153.497903534511</v>
      </c>
      <c r="AC28" t="n">
        <v>1043.409682565652</v>
      </c>
      <c r="AD28" t="n">
        <v>843049.7813207789</v>
      </c>
      <c r="AE28" t="n">
        <v>1153497.903534511</v>
      </c>
      <c r="AF28" t="n">
        <v>2.086584966609646e-06</v>
      </c>
      <c r="AG28" t="n">
        <v>10</v>
      </c>
      <c r="AH28" t="n">
        <v>1043409.682565652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1.4318</v>
      </c>
      <c r="E29" t="n">
        <v>69.84</v>
      </c>
      <c r="F29" t="n">
        <v>66.39</v>
      </c>
      <c r="G29" t="n">
        <v>165.98</v>
      </c>
      <c r="H29" t="n">
        <v>2.08</v>
      </c>
      <c r="I29" t="n">
        <v>24</v>
      </c>
      <c r="J29" t="n">
        <v>238.97</v>
      </c>
      <c r="K29" t="n">
        <v>54.38</v>
      </c>
      <c r="L29" t="n">
        <v>28</v>
      </c>
      <c r="M29" t="n">
        <v>22</v>
      </c>
      <c r="N29" t="n">
        <v>56.6</v>
      </c>
      <c r="O29" t="n">
        <v>29707.68</v>
      </c>
      <c r="P29" t="n">
        <v>875.7</v>
      </c>
      <c r="Q29" t="n">
        <v>1226.33</v>
      </c>
      <c r="R29" t="n">
        <v>208.37</v>
      </c>
      <c r="S29" t="n">
        <v>159.11</v>
      </c>
      <c r="T29" t="n">
        <v>18373.51</v>
      </c>
      <c r="U29" t="n">
        <v>0.76</v>
      </c>
      <c r="V29" t="n">
        <v>0.88</v>
      </c>
      <c r="W29" t="n">
        <v>19.02</v>
      </c>
      <c r="X29" t="n">
        <v>1.07</v>
      </c>
      <c r="Y29" t="n">
        <v>1</v>
      </c>
      <c r="Z29" t="n">
        <v>10</v>
      </c>
      <c r="AA29" t="n">
        <v>840.6484576165279</v>
      </c>
      <c r="AB29" t="n">
        <v>1150.21230650343</v>
      </c>
      <c r="AC29" t="n">
        <v>1040.437658303853</v>
      </c>
      <c r="AD29" t="n">
        <v>840648.4576165279</v>
      </c>
      <c r="AE29" t="n">
        <v>1150212.30650343</v>
      </c>
      <c r="AF29" t="n">
        <v>2.088773233022227e-06</v>
      </c>
      <c r="AG29" t="n">
        <v>10</v>
      </c>
      <c r="AH29" t="n">
        <v>1040437.658303853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1.4341</v>
      </c>
      <c r="E30" t="n">
        <v>69.73</v>
      </c>
      <c r="F30" t="n">
        <v>66.31999999999999</v>
      </c>
      <c r="G30" t="n">
        <v>173</v>
      </c>
      <c r="H30" t="n">
        <v>2.14</v>
      </c>
      <c r="I30" t="n">
        <v>23</v>
      </c>
      <c r="J30" t="n">
        <v>240.72</v>
      </c>
      <c r="K30" t="n">
        <v>54.38</v>
      </c>
      <c r="L30" t="n">
        <v>29</v>
      </c>
      <c r="M30" t="n">
        <v>21</v>
      </c>
      <c r="N30" t="n">
        <v>57.34</v>
      </c>
      <c r="O30" t="n">
        <v>29922.88</v>
      </c>
      <c r="P30" t="n">
        <v>872.9299999999999</v>
      </c>
      <c r="Q30" t="n">
        <v>1226.26</v>
      </c>
      <c r="R30" t="n">
        <v>206.12</v>
      </c>
      <c r="S30" t="n">
        <v>159.11</v>
      </c>
      <c r="T30" t="n">
        <v>17253.34</v>
      </c>
      <c r="U30" t="n">
        <v>0.77</v>
      </c>
      <c r="V30" t="n">
        <v>0.88</v>
      </c>
      <c r="W30" t="n">
        <v>19.01</v>
      </c>
      <c r="X30" t="n">
        <v>0.99</v>
      </c>
      <c r="Y30" t="n">
        <v>1</v>
      </c>
      <c r="Z30" t="n">
        <v>10</v>
      </c>
      <c r="AA30" t="n">
        <v>837.5768854842818</v>
      </c>
      <c r="AB30" t="n">
        <v>1146.009646003892</v>
      </c>
      <c r="AC30" t="n">
        <v>1036.63609382392</v>
      </c>
      <c r="AD30" t="n">
        <v>837576.8854842818</v>
      </c>
      <c r="AE30" t="n">
        <v>1146009.646003892</v>
      </c>
      <c r="AF30" t="n">
        <v>2.092128574854851e-06</v>
      </c>
      <c r="AG30" t="n">
        <v>10</v>
      </c>
      <c r="AH30" t="n">
        <v>1036636.09382392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1.4362</v>
      </c>
      <c r="E31" t="n">
        <v>69.63</v>
      </c>
      <c r="F31" t="n">
        <v>66.26000000000001</v>
      </c>
      <c r="G31" t="n">
        <v>180.7</v>
      </c>
      <c r="H31" t="n">
        <v>2.2</v>
      </c>
      <c r="I31" t="n">
        <v>22</v>
      </c>
      <c r="J31" t="n">
        <v>242.47</v>
      </c>
      <c r="K31" t="n">
        <v>54.38</v>
      </c>
      <c r="L31" t="n">
        <v>30</v>
      </c>
      <c r="M31" t="n">
        <v>20</v>
      </c>
      <c r="N31" t="n">
        <v>58.1</v>
      </c>
      <c r="O31" t="n">
        <v>30139.04</v>
      </c>
      <c r="P31" t="n">
        <v>871.09</v>
      </c>
      <c r="Q31" t="n">
        <v>1226.32</v>
      </c>
      <c r="R31" t="n">
        <v>204.03</v>
      </c>
      <c r="S31" t="n">
        <v>159.11</v>
      </c>
      <c r="T31" t="n">
        <v>16214.32</v>
      </c>
      <c r="U31" t="n">
        <v>0.78</v>
      </c>
      <c r="V31" t="n">
        <v>0.88</v>
      </c>
      <c r="W31" t="n">
        <v>19</v>
      </c>
      <c r="X31" t="n">
        <v>0.93</v>
      </c>
      <c r="Y31" t="n">
        <v>1</v>
      </c>
      <c r="Z31" t="n">
        <v>10</v>
      </c>
      <c r="AA31" t="n">
        <v>835.2106412034601</v>
      </c>
      <c r="AB31" t="n">
        <v>1142.772046187541</v>
      </c>
      <c r="AC31" t="n">
        <v>1033.707485990042</v>
      </c>
      <c r="AD31" t="n">
        <v>835210.6412034602</v>
      </c>
      <c r="AE31" t="n">
        <v>1142772.046187541</v>
      </c>
      <c r="AF31" t="n">
        <v>2.095192147832465e-06</v>
      </c>
      <c r="AG31" t="n">
        <v>10</v>
      </c>
      <c r="AH31" t="n">
        <v>1033707.485990042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1.437</v>
      </c>
      <c r="E32" t="n">
        <v>69.59</v>
      </c>
      <c r="F32" t="n">
        <v>66.25</v>
      </c>
      <c r="G32" t="n">
        <v>189.3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866.0700000000001</v>
      </c>
      <c r="Q32" t="n">
        <v>1226.37</v>
      </c>
      <c r="R32" t="n">
        <v>203.93</v>
      </c>
      <c r="S32" t="n">
        <v>159.11</v>
      </c>
      <c r="T32" t="n">
        <v>16166.97</v>
      </c>
      <c r="U32" t="n">
        <v>0.78</v>
      </c>
      <c r="V32" t="n">
        <v>0.88</v>
      </c>
      <c r="W32" t="n">
        <v>19</v>
      </c>
      <c r="X32" t="n">
        <v>0.93</v>
      </c>
      <c r="Y32" t="n">
        <v>1</v>
      </c>
      <c r="Z32" t="n">
        <v>10</v>
      </c>
      <c r="AA32" t="n">
        <v>831.732928915814</v>
      </c>
      <c r="AB32" t="n">
        <v>1138.013686809746</v>
      </c>
      <c r="AC32" t="n">
        <v>1029.403257752864</v>
      </c>
      <c r="AD32" t="n">
        <v>831732.928915814</v>
      </c>
      <c r="AE32" t="n">
        <v>1138013.686809746</v>
      </c>
      <c r="AF32" t="n">
        <v>2.096359223252508e-06</v>
      </c>
      <c r="AG32" t="n">
        <v>10</v>
      </c>
      <c r="AH32" t="n">
        <v>1029403.257752864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1.4376</v>
      </c>
      <c r="E33" t="n">
        <v>69.56</v>
      </c>
      <c r="F33" t="n">
        <v>66.23</v>
      </c>
      <c r="G33" t="n">
        <v>189.23</v>
      </c>
      <c r="H33" t="n">
        <v>2.31</v>
      </c>
      <c r="I33" t="n">
        <v>21</v>
      </c>
      <c r="J33" t="n">
        <v>246</v>
      </c>
      <c r="K33" t="n">
        <v>54.38</v>
      </c>
      <c r="L33" t="n">
        <v>32</v>
      </c>
      <c r="M33" t="n">
        <v>19</v>
      </c>
      <c r="N33" t="n">
        <v>59.63</v>
      </c>
      <c r="O33" t="n">
        <v>30574.64</v>
      </c>
      <c r="P33" t="n">
        <v>866.5599999999999</v>
      </c>
      <c r="Q33" t="n">
        <v>1226.3</v>
      </c>
      <c r="R33" t="n">
        <v>203.14</v>
      </c>
      <c r="S33" t="n">
        <v>159.11</v>
      </c>
      <c r="T33" t="n">
        <v>15771.21</v>
      </c>
      <c r="U33" t="n">
        <v>0.78</v>
      </c>
      <c r="V33" t="n">
        <v>0.88</v>
      </c>
      <c r="W33" t="n">
        <v>19</v>
      </c>
      <c r="X33" t="n">
        <v>0.9</v>
      </c>
      <c r="Y33" t="n">
        <v>1</v>
      </c>
      <c r="Z33" t="n">
        <v>10</v>
      </c>
      <c r="AA33" t="n">
        <v>831.66650241902</v>
      </c>
      <c r="AB33" t="n">
        <v>1137.922799146303</v>
      </c>
      <c r="AC33" t="n">
        <v>1029.321044280458</v>
      </c>
      <c r="AD33" t="n">
        <v>831666.50241902</v>
      </c>
      <c r="AE33" t="n">
        <v>1137922.799146303</v>
      </c>
      <c r="AF33" t="n">
        <v>2.09723452981754e-06</v>
      </c>
      <c r="AG33" t="n">
        <v>10</v>
      </c>
      <c r="AH33" t="n">
        <v>1029321.044280458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1.4393</v>
      </c>
      <c r="E34" t="n">
        <v>69.48</v>
      </c>
      <c r="F34" t="n">
        <v>66.18000000000001</v>
      </c>
      <c r="G34" t="n">
        <v>198.55</v>
      </c>
      <c r="H34" t="n">
        <v>2.37</v>
      </c>
      <c r="I34" t="n">
        <v>20</v>
      </c>
      <c r="J34" t="n">
        <v>247.78</v>
      </c>
      <c r="K34" t="n">
        <v>54.38</v>
      </c>
      <c r="L34" t="n">
        <v>33</v>
      </c>
      <c r="M34" t="n">
        <v>18</v>
      </c>
      <c r="N34" t="n">
        <v>60.41</v>
      </c>
      <c r="O34" t="n">
        <v>30794.11</v>
      </c>
      <c r="P34" t="n">
        <v>864.04</v>
      </c>
      <c r="Q34" t="n">
        <v>1226.28</v>
      </c>
      <c r="R34" t="n">
        <v>201.53</v>
      </c>
      <c r="S34" t="n">
        <v>159.11</v>
      </c>
      <c r="T34" t="n">
        <v>14971.41</v>
      </c>
      <c r="U34" t="n">
        <v>0.79</v>
      </c>
      <c r="V34" t="n">
        <v>0.88</v>
      </c>
      <c r="W34" t="n">
        <v>19</v>
      </c>
      <c r="X34" t="n">
        <v>0.86</v>
      </c>
      <c r="Y34" t="n">
        <v>1</v>
      </c>
      <c r="Z34" t="n">
        <v>10</v>
      </c>
      <c r="AA34" t="n">
        <v>829.1343685152617</v>
      </c>
      <c r="AB34" t="n">
        <v>1134.458221829316</v>
      </c>
      <c r="AC34" t="n">
        <v>1026.18712136004</v>
      </c>
      <c r="AD34" t="n">
        <v>829134.3685152617</v>
      </c>
      <c r="AE34" t="n">
        <v>1134458.221829317</v>
      </c>
      <c r="AF34" t="n">
        <v>2.099714565085132e-06</v>
      </c>
      <c r="AG34" t="n">
        <v>10</v>
      </c>
      <c r="AH34" t="n">
        <v>1026187.12136004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1.4391</v>
      </c>
      <c r="E35" t="n">
        <v>69.48999999999999</v>
      </c>
      <c r="F35" t="n">
        <v>66.19</v>
      </c>
      <c r="G35" t="n">
        <v>198.57</v>
      </c>
      <c r="H35" t="n">
        <v>2.42</v>
      </c>
      <c r="I35" t="n">
        <v>20</v>
      </c>
      <c r="J35" t="n">
        <v>249.57</v>
      </c>
      <c r="K35" t="n">
        <v>54.38</v>
      </c>
      <c r="L35" t="n">
        <v>34</v>
      </c>
      <c r="M35" t="n">
        <v>18</v>
      </c>
      <c r="N35" t="n">
        <v>61.2</v>
      </c>
      <c r="O35" t="n">
        <v>31014.73</v>
      </c>
      <c r="P35" t="n">
        <v>859.26</v>
      </c>
      <c r="Q35" t="n">
        <v>1226.33</v>
      </c>
      <c r="R35" t="n">
        <v>201.82</v>
      </c>
      <c r="S35" t="n">
        <v>159.11</v>
      </c>
      <c r="T35" t="n">
        <v>15117.55</v>
      </c>
      <c r="U35" t="n">
        <v>0.79</v>
      </c>
      <c r="V35" t="n">
        <v>0.88</v>
      </c>
      <c r="W35" t="n">
        <v>19</v>
      </c>
      <c r="X35" t="n">
        <v>0.87</v>
      </c>
      <c r="Y35" t="n">
        <v>1</v>
      </c>
      <c r="Z35" t="n">
        <v>10</v>
      </c>
      <c r="AA35" t="n">
        <v>826.3729308755331</v>
      </c>
      <c r="AB35" t="n">
        <v>1130.679901024609</v>
      </c>
      <c r="AC35" t="n">
        <v>1022.769398190028</v>
      </c>
      <c r="AD35" t="n">
        <v>826372.9308755331</v>
      </c>
      <c r="AE35" t="n">
        <v>1130679.901024609</v>
      </c>
      <c r="AF35" t="n">
        <v>2.099422796230121e-06</v>
      </c>
      <c r="AG35" t="n">
        <v>10</v>
      </c>
      <c r="AH35" t="n">
        <v>1022769.398190028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1.4408</v>
      </c>
      <c r="E36" t="n">
        <v>69.40000000000001</v>
      </c>
      <c r="F36" t="n">
        <v>66.15000000000001</v>
      </c>
      <c r="G36" t="n">
        <v>208.89</v>
      </c>
      <c r="H36" t="n">
        <v>2.48</v>
      </c>
      <c r="I36" t="n">
        <v>19</v>
      </c>
      <c r="J36" t="n">
        <v>251.37</v>
      </c>
      <c r="K36" t="n">
        <v>54.38</v>
      </c>
      <c r="L36" t="n">
        <v>35</v>
      </c>
      <c r="M36" t="n">
        <v>17</v>
      </c>
      <c r="N36" t="n">
        <v>61.99</v>
      </c>
      <c r="O36" t="n">
        <v>31236.5</v>
      </c>
      <c r="P36" t="n">
        <v>860.08</v>
      </c>
      <c r="Q36" t="n">
        <v>1226.25</v>
      </c>
      <c r="R36" t="n">
        <v>200.25</v>
      </c>
      <c r="S36" t="n">
        <v>159.11</v>
      </c>
      <c r="T36" t="n">
        <v>14340.29</v>
      </c>
      <c r="U36" t="n">
        <v>0.79</v>
      </c>
      <c r="V36" t="n">
        <v>0.88</v>
      </c>
      <c r="W36" t="n">
        <v>19.01</v>
      </c>
      <c r="X36" t="n">
        <v>0.82</v>
      </c>
      <c r="Y36" t="n">
        <v>1</v>
      </c>
      <c r="Z36" t="n">
        <v>10</v>
      </c>
      <c r="AA36" t="n">
        <v>825.898313488635</v>
      </c>
      <c r="AB36" t="n">
        <v>1130.030508577214</v>
      </c>
      <c r="AC36" t="n">
        <v>1022.181982846384</v>
      </c>
      <c r="AD36" t="n">
        <v>825898.313488635</v>
      </c>
      <c r="AE36" t="n">
        <v>1130030.508577214</v>
      </c>
      <c r="AF36" t="n">
        <v>2.101902831497713e-06</v>
      </c>
      <c r="AG36" t="n">
        <v>10</v>
      </c>
      <c r="AH36" t="n">
        <v>1022181.982846384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1.4427</v>
      </c>
      <c r="E37" t="n">
        <v>69.31</v>
      </c>
      <c r="F37" t="n">
        <v>66.09999999999999</v>
      </c>
      <c r="G37" t="n">
        <v>220.32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854.3099999999999</v>
      </c>
      <c r="Q37" t="n">
        <v>1226.28</v>
      </c>
      <c r="R37" t="n">
        <v>198.49</v>
      </c>
      <c r="S37" t="n">
        <v>159.11</v>
      </c>
      <c r="T37" t="n">
        <v>13462.55</v>
      </c>
      <c r="U37" t="n">
        <v>0.8</v>
      </c>
      <c r="V37" t="n">
        <v>0.88</v>
      </c>
      <c r="W37" t="n">
        <v>19</v>
      </c>
      <c r="X37" t="n">
        <v>0.77</v>
      </c>
      <c r="Y37" t="n">
        <v>1</v>
      </c>
      <c r="Z37" t="n">
        <v>10</v>
      </c>
      <c r="AA37" t="n">
        <v>821.3177348595661</v>
      </c>
      <c r="AB37" t="n">
        <v>1123.763158816055</v>
      </c>
      <c r="AC37" t="n">
        <v>1016.512780150149</v>
      </c>
      <c r="AD37" t="n">
        <v>821317.7348595661</v>
      </c>
      <c r="AE37" t="n">
        <v>1123763.158816055</v>
      </c>
      <c r="AF37" t="n">
        <v>2.104674635620316e-06</v>
      </c>
      <c r="AG37" t="n">
        <v>10</v>
      </c>
      <c r="AH37" t="n">
        <v>1016512.780150149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1.4426</v>
      </c>
      <c r="E38" t="n">
        <v>69.31999999999999</v>
      </c>
      <c r="F38" t="n">
        <v>66.09999999999999</v>
      </c>
      <c r="G38" t="n">
        <v>220.34</v>
      </c>
      <c r="H38" t="n">
        <v>2.58</v>
      </c>
      <c r="I38" t="n">
        <v>18</v>
      </c>
      <c r="J38" t="n">
        <v>255</v>
      </c>
      <c r="K38" t="n">
        <v>54.38</v>
      </c>
      <c r="L38" t="n">
        <v>37</v>
      </c>
      <c r="M38" t="n">
        <v>16</v>
      </c>
      <c r="N38" t="n">
        <v>63.62</v>
      </c>
      <c r="O38" t="n">
        <v>31683.59</v>
      </c>
      <c r="P38" t="n">
        <v>855.13</v>
      </c>
      <c r="Q38" t="n">
        <v>1226.29</v>
      </c>
      <c r="R38" t="n">
        <v>198.72</v>
      </c>
      <c r="S38" t="n">
        <v>159.11</v>
      </c>
      <c r="T38" t="n">
        <v>13580.48</v>
      </c>
      <c r="U38" t="n">
        <v>0.8</v>
      </c>
      <c r="V38" t="n">
        <v>0.88</v>
      </c>
      <c r="W38" t="n">
        <v>19</v>
      </c>
      <c r="X38" t="n">
        <v>0.78</v>
      </c>
      <c r="Y38" t="n">
        <v>1</v>
      </c>
      <c r="Z38" t="n">
        <v>10</v>
      </c>
      <c r="AA38" t="n">
        <v>821.8622176472709</v>
      </c>
      <c r="AB38" t="n">
        <v>1124.508144187078</v>
      </c>
      <c r="AC38" t="n">
        <v>1017.186665162955</v>
      </c>
      <c r="AD38" t="n">
        <v>821862.2176472709</v>
      </c>
      <c r="AE38" t="n">
        <v>1124508.144187078</v>
      </c>
      <c r="AF38" t="n">
        <v>2.10452875119281e-06</v>
      </c>
      <c r="AG38" t="n">
        <v>10</v>
      </c>
      <c r="AH38" t="n">
        <v>1017186.665162955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1.4427</v>
      </c>
      <c r="E39" t="n">
        <v>69.31</v>
      </c>
      <c r="F39" t="n">
        <v>66.09999999999999</v>
      </c>
      <c r="G39" t="n">
        <v>220.32</v>
      </c>
      <c r="H39" t="n">
        <v>2.63</v>
      </c>
      <c r="I39" t="n">
        <v>18</v>
      </c>
      <c r="J39" t="n">
        <v>256.82</v>
      </c>
      <c r="K39" t="n">
        <v>54.38</v>
      </c>
      <c r="L39" t="n">
        <v>38</v>
      </c>
      <c r="M39" t="n">
        <v>16</v>
      </c>
      <c r="N39" t="n">
        <v>64.45</v>
      </c>
      <c r="O39" t="n">
        <v>31909.08</v>
      </c>
      <c r="P39" t="n">
        <v>851.48</v>
      </c>
      <c r="Q39" t="n">
        <v>1226.26</v>
      </c>
      <c r="R39" t="n">
        <v>198.51</v>
      </c>
      <c r="S39" t="n">
        <v>159.11</v>
      </c>
      <c r="T39" t="n">
        <v>13473.95</v>
      </c>
      <c r="U39" t="n">
        <v>0.8</v>
      </c>
      <c r="V39" t="n">
        <v>0.88</v>
      </c>
      <c r="W39" t="n">
        <v>19</v>
      </c>
      <c r="X39" t="n">
        <v>0.77</v>
      </c>
      <c r="Y39" t="n">
        <v>1</v>
      </c>
      <c r="Z39" t="n">
        <v>10</v>
      </c>
      <c r="AA39" t="n">
        <v>819.6097437047046</v>
      </c>
      <c r="AB39" t="n">
        <v>1121.426209966721</v>
      </c>
      <c r="AC39" t="n">
        <v>1014.398866419068</v>
      </c>
      <c r="AD39" t="n">
        <v>819609.7437047046</v>
      </c>
      <c r="AE39" t="n">
        <v>1121426.209966721</v>
      </c>
      <c r="AF39" t="n">
        <v>2.104674635620316e-06</v>
      </c>
      <c r="AG39" t="n">
        <v>10</v>
      </c>
      <c r="AH39" t="n">
        <v>1014398.866419068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1.4443</v>
      </c>
      <c r="E40" t="n">
        <v>69.23999999999999</v>
      </c>
      <c r="F40" t="n">
        <v>66.06</v>
      </c>
      <c r="G40" t="n">
        <v>233.15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851.48</v>
      </c>
      <c r="Q40" t="n">
        <v>1226.26</v>
      </c>
      <c r="R40" t="n">
        <v>197.11</v>
      </c>
      <c r="S40" t="n">
        <v>159.11</v>
      </c>
      <c r="T40" t="n">
        <v>12780.36</v>
      </c>
      <c r="U40" t="n">
        <v>0.8100000000000001</v>
      </c>
      <c r="V40" t="n">
        <v>0.88</v>
      </c>
      <c r="W40" t="n">
        <v>19</v>
      </c>
      <c r="X40" t="n">
        <v>0.73</v>
      </c>
      <c r="Y40" t="n">
        <v>1</v>
      </c>
      <c r="Z40" t="n">
        <v>10</v>
      </c>
      <c r="AA40" t="n">
        <v>818.6992672313991</v>
      </c>
      <c r="AB40" t="n">
        <v>1120.180455888558</v>
      </c>
      <c r="AC40" t="n">
        <v>1013.272005361697</v>
      </c>
      <c r="AD40" t="n">
        <v>818699.2672313991</v>
      </c>
      <c r="AE40" t="n">
        <v>1120180.455888558</v>
      </c>
      <c r="AF40" t="n">
        <v>2.107008786460402e-06</v>
      </c>
      <c r="AG40" t="n">
        <v>10</v>
      </c>
      <c r="AH40" t="n">
        <v>1013272.005361697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1.4446</v>
      </c>
      <c r="E41" t="n">
        <v>69.22</v>
      </c>
      <c r="F41" t="n">
        <v>66.04000000000001</v>
      </c>
      <c r="G41" t="n">
        <v>233.1</v>
      </c>
      <c r="H41" t="n">
        <v>2.73</v>
      </c>
      <c r="I41" t="n">
        <v>17</v>
      </c>
      <c r="J41" t="n">
        <v>260.51</v>
      </c>
      <c r="K41" t="n">
        <v>54.38</v>
      </c>
      <c r="L41" t="n">
        <v>40</v>
      </c>
      <c r="M41" t="n">
        <v>15</v>
      </c>
      <c r="N41" t="n">
        <v>66.13</v>
      </c>
      <c r="O41" t="n">
        <v>32363.54</v>
      </c>
      <c r="P41" t="n">
        <v>844.54</v>
      </c>
      <c r="Q41" t="n">
        <v>1226.26</v>
      </c>
      <c r="R41" t="n">
        <v>196.81</v>
      </c>
      <c r="S41" t="n">
        <v>159.11</v>
      </c>
      <c r="T41" t="n">
        <v>12627.78</v>
      </c>
      <c r="U41" t="n">
        <v>0.8100000000000001</v>
      </c>
      <c r="V41" t="n">
        <v>0.88</v>
      </c>
      <c r="W41" t="n">
        <v>19</v>
      </c>
      <c r="X41" t="n">
        <v>0.72</v>
      </c>
      <c r="Y41" t="n">
        <v>1</v>
      </c>
      <c r="Z41" t="n">
        <v>10</v>
      </c>
      <c r="AA41" t="n">
        <v>814.308153634005</v>
      </c>
      <c r="AB41" t="n">
        <v>1114.172340542343</v>
      </c>
      <c r="AC41" t="n">
        <v>1007.837296111683</v>
      </c>
      <c r="AD41" t="n">
        <v>814308.153634005</v>
      </c>
      <c r="AE41" t="n">
        <v>1114172.340542343</v>
      </c>
      <c r="AF41" t="n">
        <v>2.107446439742918e-06</v>
      </c>
      <c r="AG41" t="n">
        <v>10</v>
      </c>
      <c r="AH41" t="n">
        <v>1007837.296111683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0.6392</v>
      </c>
      <c r="E2" t="n">
        <v>156.45</v>
      </c>
      <c r="F2" t="n">
        <v>119.23</v>
      </c>
      <c r="G2" t="n">
        <v>6.61</v>
      </c>
      <c r="H2" t="n">
        <v>0.11</v>
      </c>
      <c r="I2" t="n">
        <v>1083</v>
      </c>
      <c r="J2" t="n">
        <v>159.12</v>
      </c>
      <c r="K2" t="n">
        <v>50.28</v>
      </c>
      <c r="L2" t="n">
        <v>1</v>
      </c>
      <c r="M2" t="n">
        <v>1081</v>
      </c>
      <c r="N2" t="n">
        <v>27.84</v>
      </c>
      <c r="O2" t="n">
        <v>19859.16</v>
      </c>
      <c r="P2" t="n">
        <v>1474.64</v>
      </c>
      <c r="Q2" t="n">
        <v>1228.92</v>
      </c>
      <c r="R2" t="n">
        <v>2001.75</v>
      </c>
      <c r="S2" t="n">
        <v>159.11</v>
      </c>
      <c r="T2" t="n">
        <v>909769.99</v>
      </c>
      <c r="U2" t="n">
        <v>0.08</v>
      </c>
      <c r="V2" t="n">
        <v>0.49</v>
      </c>
      <c r="W2" t="n">
        <v>20.78</v>
      </c>
      <c r="X2" t="n">
        <v>53.82</v>
      </c>
      <c r="Y2" t="n">
        <v>1</v>
      </c>
      <c r="Z2" t="n">
        <v>10</v>
      </c>
      <c r="AA2" t="n">
        <v>2975.461189592199</v>
      </c>
      <c r="AB2" t="n">
        <v>4071.157267683528</v>
      </c>
      <c r="AC2" t="n">
        <v>3682.611731960771</v>
      </c>
      <c r="AD2" t="n">
        <v>2975461.189592199</v>
      </c>
      <c r="AE2" t="n">
        <v>4071157.267683528</v>
      </c>
      <c r="AF2" t="n">
        <v>9.646512317553508e-07</v>
      </c>
      <c r="AG2" t="n">
        <v>22</v>
      </c>
      <c r="AH2" t="n">
        <v>3682611.731960771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1.0309</v>
      </c>
      <c r="E3" t="n">
        <v>97</v>
      </c>
      <c r="F3" t="n">
        <v>82.72</v>
      </c>
      <c r="G3" t="n">
        <v>13.38</v>
      </c>
      <c r="H3" t="n">
        <v>0.22</v>
      </c>
      <c r="I3" t="n">
        <v>371</v>
      </c>
      <c r="J3" t="n">
        <v>160.54</v>
      </c>
      <c r="K3" t="n">
        <v>50.28</v>
      </c>
      <c r="L3" t="n">
        <v>2</v>
      </c>
      <c r="M3" t="n">
        <v>369</v>
      </c>
      <c r="N3" t="n">
        <v>28.26</v>
      </c>
      <c r="O3" t="n">
        <v>20034.4</v>
      </c>
      <c r="P3" t="n">
        <v>1021.2</v>
      </c>
      <c r="Q3" t="n">
        <v>1227.53</v>
      </c>
      <c r="R3" t="n">
        <v>761.6900000000001</v>
      </c>
      <c r="S3" t="n">
        <v>159.11</v>
      </c>
      <c r="T3" t="n">
        <v>293298.6</v>
      </c>
      <c r="U3" t="n">
        <v>0.21</v>
      </c>
      <c r="V3" t="n">
        <v>0.7</v>
      </c>
      <c r="W3" t="n">
        <v>19.56</v>
      </c>
      <c r="X3" t="n">
        <v>17.37</v>
      </c>
      <c r="Y3" t="n">
        <v>1</v>
      </c>
      <c r="Z3" t="n">
        <v>10</v>
      </c>
      <c r="AA3" t="n">
        <v>1325.370318744095</v>
      </c>
      <c r="AB3" t="n">
        <v>1813.430141317443</v>
      </c>
      <c r="AC3" t="n">
        <v>1640.358913795294</v>
      </c>
      <c r="AD3" t="n">
        <v>1325370.318744095</v>
      </c>
      <c r="AE3" t="n">
        <v>1813430.141317443</v>
      </c>
      <c r="AF3" t="n">
        <v>1.555786850464004e-06</v>
      </c>
      <c r="AG3" t="n">
        <v>14</v>
      </c>
      <c r="AH3" t="n">
        <v>1640358.913795294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1.172</v>
      </c>
      <c r="E4" t="n">
        <v>85.33</v>
      </c>
      <c r="F4" t="n">
        <v>75.75</v>
      </c>
      <c r="G4" t="n">
        <v>20.2</v>
      </c>
      <c r="H4" t="n">
        <v>0.33</v>
      </c>
      <c r="I4" t="n">
        <v>225</v>
      </c>
      <c r="J4" t="n">
        <v>161.97</v>
      </c>
      <c r="K4" t="n">
        <v>50.28</v>
      </c>
      <c r="L4" t="n">
        <v>3</v>
      </c>
      <c r="M4" t="n">
        <v>223</v>
      </c>
      <c r="N4" t="n">
        <v>28.69</v>
      </c>
      <c r="O4" t="n">
        <v>20210.21</v>
      </c>
      <c r="P4" t="n">
        <v>931.48</v>
      </c>
      <c r="Q4" t="n">
        <v>1226.9</v>
      </c>
      <c r="R4" t="n">
        <v>525.5599999999999</v>
      </c>
      <c r="S4" t="n">
        <v>159.11</v>
      </c>
      <c r="T4" t="n">
        <v>175963.45</v>
      </c>
      <c r="U4" t="n">
        <v>0.3</v>
      </c>
      <c r="V4" t="n">
        <v>0.77</v>
      </c>
      <c r="W4" t="n">
        <v>19.33</v>
      </c>
      <c r="X4" t="n">
        <v>10.41</v>
      </c>
      <c r="Y4" t="n">
        <v>1</v>
      </c>
      <c r="Z4" t="n">
        <v>10</v>
      </c>
      <c r="AA4" t="n">
        <v>1072.488199626053</v>
      </c>
      <c r="AB4" t="n">
        <v>1467.425669568419</v>
      </c>
      <c r="AC4" t="n">
        <v>1327.376623209671</v>
      </c>
      <c r="AD4" t="n">
        <v>1072488.199626053</v>
      </c>
      <c r="AE4" t="n">
        <v>1467425.669568419</v>
      </c>
      <c r="AF4" t="n">
        <v>1.768728478750424e-06</v>
      </c>
      <c r="AG4" t="n">
        <v>12</v>
      </c>
      <c r="AH4" t="n">
        <v>1327376.623209671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1.2469</v>
      </c>
      <c r="E5" t="n">
        <v>80.2</v>
      </c>
      <c r="F5" t="n">
        <v>72.68000000000001</v>
      </c>
      <c r="G5" t="n">
        <v>27.09</v>
      </c>
      <c r="H5" t="n">
        <v>0.43</v>
      </c>
      <c r="I5" t="n">
        <v>161</v>
      </c>
      <c r="J5" t="n">
        <v>163.4</v>
      </c>
      <c r="K5" t="n">
        <v>50.28</v>
      </c>
      <c r="L5" t="n">
        <v>4</v>
      </c>
      <c r="M5" t="n">
        <v>159</v>
      </c>
      <c r="N5" t="n">
        <v>29.12</v>
      </c>
      <c r="O5" t="n">
        <v>20386.62</v>
      </c>
      <c r="P5" t="n">
        <v>890.14</v>
      </c>
      <c r="Q5" t="n">
        <v>1226.76</v>
      </c>
      <c r="R5" t="n">
        <v>421.05</v>
      </c>
      <c r="S5" t="n">
        <v>159.11</v>
      </c>
      <c r="T5" t="n">
        <v>124028.75</v>
      </c>
      <c r="U5" t="n">
        <v>0.38</v>
      </c>
      <c r="V5" t="n">
        <v>0.8</v>
      </c>
      <c r="W5" t="n">
        <v>19.24</v>
      </c>
      <c r="X5" t="n">
        <v>7.35</v>
      </c>
      <c r="Y5" t="n">
        <v>1</v>
      </c>
      <c r="Z5" t="n">
        <v>10</v>
      </c>
      <c r="AA5" t="n">
        <v>976.8339111590437</v>
      </c>
      <c r="AB5" t="n">
        <v>1336.547252118481</v>
      </c>
      <c r="AC5" t="n">
        <v>1208.989058232142</v>
      </c>
      <c r="AD5" t="n">
        <v>976833.9111590438</v>
      </c>
      <c r="AE5" t="n">
        <v>1336547.252118481</v>
      </c>
      <c r="AF5" t="n">
        <v>1.881764112759303e-06</v>
      </c>
      <c r="AG5" t="n">
        <v>12</v>
      </c>
      <c r="AH5" t="n">
        <v>1208989.058232143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1.2908</v>
      </c>
      <c r="E6" t="n">
        <v>77.47</v>
      </c>
      <c r="F6" t="n">
        <v>71.08</v>
      </c>
      <c r="G6" t="n">
        <v>33.85</v>
      </c>
      <c r="H6" t="n">
        <v>0.54</v>
      </c>
      <c r="I6" t="n">
        <v>126</v>
      </c>
      <c r="J6" t="n">
        <v>164.83</v>
      </c>
      <c r="K6" t="n">
        <v>50.28</v>
      </c>
      <c r="L6" t="n">
        <v>5</v>
      </c>
      <c r="M6" t="n">
        <v>124</v>
      </c>
      <c r="N6" t="n">
        <v>29.55</v>
      </c>
      <c r="O6" t="n">
        <v>20563.61</v>
      </c>
      <c r="P6" t="n">
        <v>866.78</v>
      </c>
      <c r="Q6" t="n">
        <v>1226.61</v>
      </c>
      <c r="R6" t="n">
        <v>367.06</v>
      </c>
      <c r="S6" t="n">
        <v>159.11</v>
      </c>
      <c r="T6" t="n">
        <v>97206.52</v>
      </c>
      <c r="U6" t="n">
        <v>0.43</v>
      </c>
      <c r="V6" t="n">
        <v>0.82</v>
      </c>
      <c r="W6" t="n">
        <v>19.18</v>
      </c>
      <c r="X6" t="n">
        <v>5.75</v>
      </c>
      <c r="Y6" t="n">
        <v>1</v>
      </c>
      <c r="Z6" t="n">
        <v>10</v>
      </c>
      <c r="AA6" t="n">
        <v>916.9544865014531</v>
      </c>
      <c r="AB6" t="n">
        <v>1254.617581608191</v>
      </c>
      <c r="AC6" t="n">
        <v>1134.87864048634</v>
      </c>
      <c r="AD6" t="n">
        <v>916954.4865014531</v>
      </c>
      <c r="AE6" t="n">
        <v>1254617.581608191</v>
      </c>
      <c r="AF6" t="n">
        <v>1.948015973012839e-06</v>
      </c>
      <c r="AG6" t="n">
        <v>11</v>
      </c>
      <c r="AH6" t="n">
        <v>1134878.64048634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1.3211</v>
      </c>
      <c r="E7" t="n">
        <v>75.69</v>
      </c>
      <c r="F7" t="n">
        <v>70.05</v>
      </c>
      <c r="G7" t="n">
        <v>40.81</v>
      </c>
      <c r="H7" t="n">
        <v>0.64</v>
      </c>
      <c r="I7" t="n">
        <v>103</v>
      </c>
      <c r="J7" t="n">
        <v>166.27</v>
      </c>
      <c r="K7" t="n">
        <v>50.28</v>
      </c>
      <c r="L7" t="n">
        <v>6</v>
      </c>
      <c r="M7" t="n">
        <v>101</v>
      </c>
      <c r="N7" t="n">
        <v>29.99</v>
      </c>
      <c r="O7" t="n">
        <v>20741.2</v>
      </c>
      <c r="P7" t="n">
        <v>850.04</v>
      </c>
      <c r="Q7" t="n">
        <v>1226.5</v>
      </c>
      <c r="R7" t="n">
        <v>331.63</v>
      </c>
      <c r="S7" t="n">
        <v>159.11</v>
      </c>
      <c r="T7" t="n">
        <v>79607.88</v>
      </c>
      <c r="U7" t="n">
        <v>0.48</v>
      </c>
      <c r="V7" t="n">
        <v>0.83</v>
      </c>
      <c r="W7" t="n">
        <v>19.15</v>
      </c>
      <c r="X7" t="n">
        <v>4.72</v>
      </c>
      <c r="Y7" t="n">
        <v>1</v>
      </c>
      <c r="Z7" t="n">
        <v>10</v>
      </c>
      <c r="AA7" t="n">
        <v>884.3926328194563</v>
      </c>
      <c r="AB7" t="n">
        <v>1210.065016872883</v>
      </c>
      <c r="AC7" t="n">
        <v>1094.578109999453</v>
      </c>
      <c r="AD7" t="n">
        <v>884392.6328194563</v>
      </c>
      <c r="AE7" t="n">
        <v>1210065.016872884</v>
      </c>
      <c r="AF7" t="n">
        <v>1.993743338973708e-06</v>
      </c>
      <c r="AG7" t="n">
        <v>11</v>
      </c>
      <c r="AH7" t="n">
        <v>1094578.109999453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1.3442</v>
      </c>
      <c r="E8" t="n">
        <v>74.40000000000001</v>
      </c>
      <c r="F8" t="n">
        <v>69.27</v>
      </c>
      <c r="G8" t="n">
        <v>47.77</v>
      </c>
      <c r="H8" t="n">
        <v>0.74</v>
      </c>
      <c r="I8" t="n">
        <v>87</v>
      </c>
      <c r="J8" t="n">
        <v>167.72</v>
      </c>
      <c r="K8" t="n">
        <v>50.28</v>
      </c>
      <c r="L8" t="n">
        <v>7</v>
      </c>
      <c r="M8" t="n">
        <v>85</v>
      </c>
      <c r="N8" t="n">
        <v>30.44</v>
      </c>
      <c r="O8" t="n">
        <v>20919.39</v>
      </c>
      <c r="P8" t="n">
        <v>836.63</v>
      </c>
      <c r="Q8" t="n">
        <v>1226.62</v>
      </c>
      <c r="R8" t="n">
        <v>305.51</v>
      </c>
      <c r="S8" t="n">
        <v>159.11</v>
      </c>
      <c r="T8" t="n">
        <v>66626.14</v>
      </c>
      <c r="U8" t="n">
        <v>0.52</v>
      </c>
      <c r="V8" t="n">
        <v>0.84</v>
      </c>
      <c r="W8" t="n">
        <v>19.12</v>
      </c>
      <c r="X8" t="n">
        <v>3.94</v>
      </c>
      <c r="Y8" t="n">
        <v>1</v>
      </c>
      <c r="Z8" t="n">
        <v>10</v>
      </c>
      <c r="AA8" t="n">
        <v>860.1503144936499</v>
      </c>
      <c r="AB8" t="n">
        <v>1176.895607443912</v>
      </c>
      <c r="AC8" t="n">
        <v>1064.574342452824</v>
      </c>
      <c r="AD8" t="n">
        <v>860150.31449365</v>
      </c>
      <c r="AE8" t="n">
        <v>1176895.607443912</v>
      </c>
      <c r="AF8" t="n">
        <v>2.028604796191399e-06</v>
      </c>
      <c r="AG8" t="n">
        <v>11</v>
      </c>
      <c r="AH8" t="n">
        <v>1064574.342452824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1.3595</v>
      </c>
      <c r="E9" t="n">
        <v>73.56</v>
      </c>
      <c r="F9" t="n">
        <v>68.78</v>
      </c>
      <c r="G9" t="n">
        <v>54.3</v>
      </c>
      <c r="H9" t="n">
        <v>0.84</v>
      </c>
      <c r="I9" t="n">
        <v>76</v>
      </c>
      <c r="J9" t="n">
        <v>169.17</v>
      </c>
      <c r="K9" t="n">
        <v>50.28</v>
      </c>
      <c r="L9" t="n">
        <v>8</v>
      </c>
      <c r="M9" t="n">
        <v>74</v>
      </c>
      <c r="N9" t="n">
        <v>30.89</v>
      </c>
      <c r="O9" t="n">
        <v>21098.19</v>
      </c>
      <c r="P9" t="n">
        <v>827.3200000000001</v>
      </c>
      <c r="Q9" t="n">
        <v>1226.44</v>
      </c>
      <c r="R9" t="n">
        <v>289.04</v>
      </c>
      <c r="S9" t="n">
        <v>159.11</v>
      </c>
      <c r="T9" t="n">
        <v>58448.3</v>
      </c>
      <c r="U9" t="n">
        <v>0.55</v>
      </c>
      <c r="V9" t="n">
        <v>0.85</v>
      </c>
      <c r="W9" t="n">
        <v>19.1</v>
      </c>
      <c r="X9" t="n">
        <v>3.45</v>
      </c>
      <c r="Y9" t="n">
        <v>1</v>
      </c>
      <c r="Z9" t="n">
        <v>10</v>
      </c>
      <c r="AA9" t="n">
        <v>844.3509271453094</v>
      </c>
      <c r="AB9" t="n">
        <v>1155.278188654136</v>
      </c>
      <c r="AC9" t="n">
        <v>1045.020059772106</v>
      </c>
      <c r="AD9" t="n">
        <v>844350.9271453094</v>
      </c>
      <c r="AE9" t="n">
        <v>1155278.188654136</v>
      </c>
      <c r="AF9" t="n">
        <v>2.05169485227065e-06</v>
      </c>
      <c r="AG9" t="n">
        <v>11</v>
      </c>
      <c r="AH9" t="n">
        <v>1045020.059772106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1.3729</v>
      </c>
      <c r="E10" t="n">
        <v>72.84</v>
      </c>
      <c r="F10" t="n">
        <v>68.36</v>
      </c>
      <c r="G10" t="n">
        <v>61.21</v>
      </c>
      <c r="H10" t="n">
        <v>0.9399999999999999</v>
      </c>
      <c r="I10" t="n">
        <v>67</v>
      </c>
      <c r="J10" t="n">
        <v>170.62</v>
      </c>
      <c r="K10" t="n">
        <v>50.28</v>
      </c>
      <c r="L10" t="n">
        <v>9</v>
      </c>
      <c r="M10" t="n">
        <v>65</v>
      </c>
      <c r="N10" t="n">
        <v>31.34</v>
      </c>
      <c r="O10" t="n">
        <v>21277.6</v>
      </c>
      <c r="P10" t="n">
        <v>817.72</v>
      </c>
      <c r="Q10" t="n">
        <v>1226.45</v>
      </c>
      <c r="R10" t="n">
        <v>274.93</v>
      </c>
      <c r="S10" t="n">
        <v>159.11</v>
      </c>
      <c r="T10" t="n">
        <v>51438.36</v>
      </c>
      <c r="U10" t="n">
        <v>0.58</v>
      </c>
      <c r="V10" t="n">
        <v>0.85</v>
      </c>
      <c r="W10" t="n">
        <v>19.08</v>
      </c>
      <c r="X10" t="n">
        <v>3.03</v>
      </c>
      <c r="Y10" t="n">
        <v>1</v>
      </c>
      <c r="Z10" t="n">
        <v>10</v>
      </c>
      <c r="AA10" t="n">
        <v>829.9121458555155</v>
      </c>
      <c r="AB10" t="n">
        <v>1135.522411099366</v>
      </c>
      <c r="AC10" t="n">
        <v>1027.149745899756</v>
      </c>
      <c r="AD10" t="n">
        <v>829912.1458555155</v>
      </c>
      <c r="AE10" t="n">
        <v>1135522.411099366</v>
      </c>
      <c r="AF10" t="n">
        <v>2.071917515764895e-06</v>
      </c>
      <c r="AG10" t="n">
        <v>11</v>
      </c>
      <c r="AH10" t="n">
        <v>1027149.745899756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1.385</v>
      </c>
      <c r="E11" t="n">
        <v>72.2</v>
      </c>
      <c r="F11" t="n">
        <v>67.98</v>
      </c>
      <c r="G11" t="n">
        <v>69.13</v>
      </c>
      <c r="H11" t="n">
        <v>1.03</v>
      </c>
      <c r="I11" t="n">
        <v>59</v>
      </c>
      <c r="J11" t="n">
        <v>172.08</v>
      </c>
      <c r="K11" t="n">
        <v>50.28</v>
      </c>
      <c r="L11" t="n">
        <v>10</v>
      </c>
      <c r="M11" t="n">
        <v>57</v>
      </c>
      <c r="N11" t="n">
        <v>31.8</v>
      </c>
      <c r="O11" t="n">
        <v>21457.64</v>
      </c>
      <c r="P11" t="n">
        <v>809.3</v>
      </c>
      <c r="Q11" t="n">
        <v>1226.5</v>
      </c>
      <c r="R11" t="n">
        <v>262.03</v>
      </c>
      <c r="S11" t="n">
        <v>159.11</v>
      </c>
      <c r="T11" t="n">
        <v>45029.32</v>
      </c>
      <c r="U11" t="n">
        <v>0.61</v>
      </c>
      <c r="V11" t="n">
        <v>0.86</v>
      </c>
      <c r="W11" t="n">
        <v>19.07</v>
      </c>
      <c r="X11" t="n">
        <v>2.65</v>
      </c>
      <c r="Y11" t="n">
        <v>1</v>
      </c>
      <c r="Z11" t="n">
        <v>10</v>
      </c>
      <c r="AA11" t="n">
        <v>817.2683741158839</v>
      </c>
      <c r="AB11" t="n">
        <v>1118.222644801361</v>
      </c>
      <c r="AC11" t="n">
        <v>1011.501045016858</v>
      </c>
      <c r="AD11" t="n">
        <v>817268.374115884</v>
      </c>
      <c r="AE11" t="n">
        <v>1118222.644801361</v>
      </c>
      <c r="AF11" t="n">
        <v>2.0901782790694e-06</v>
      </c>
      <c r="AG11" t="n">
        <v>11</v>
      </c>
      <c r="AH11" t="n">
        <v>1011501.045016858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1.3923</v>
      </c>
      <c r="E12" t="n">
        <v>71.81999999999999</v>
      </c>
      <c r="F12" t="n">
        <v>67.76000000000001</v>
      </c>
      <c r="G12" t="n">
        <v>75.29000000000001</v>
      </c>
      <c r="H12" t="n">
        <v>1.12</v>
      </c>
      <c r="I12" t="n">
        <v>54</v>
      </c>
      <c r="J12" t="n">
        <v>173.55</v>
      </c>
      <c r="K12" t="n">
        <v>50.28</v>
      </c>
      <c r="L12" t="n">
        <v>11</v>
      </c>
      <c r="M12" t="n">
        <v>52</v>
      </c>
      <c r="N12" t="n">
        <v>32.27</v>
      </c>
      <c r="O12" t="n">
        <v>21638.31</v>
      </c>
      <c r="P12" t="n">
        <v>802.79</v>
      </c>
      <c r="Q12" t="n">
        <v>1226.41</v>
      </c>
      <c r="R12" t="n">
        <v>254.46</v>
      </c>
      <c r="S12" t="n">
        <v>159.11</v>
      </c>
      <c r="T12" t="n">
        <v>41266.76</v>
      </c>
      <c r="U12" t="n">
        <v>0.63</v>
      </c>
      <c r="V12" t="n">
        <v>0.86</v>
      </c>
      <c r="W12" t="n">
        <v>19.07</v>
      </c>
      <c r="X12" t="n">
        <v>2.43</v>
      </c>
      <c r="Y12" t="n">
        <v>1</v>
      </c>
      <c r="Z12" t="n">
        <v>10</v>
      </c>
      <c r="AA12" t="n">
        <v>798.7029019643571</v>
      </c>
      <c r="AB12" t="n">
        <v>1092.820546752817</v>
      </c>
      <c r="AC12" t="n">
        <v>988.5232875539976</v>
      </c>
      <c r="AD12" t="n">
        <v>798702.9019643571</v>
      </c>
      <c r="AE12" t="n">
        <v>1092820.546752817</v>
      </c>
      <c r="AF12" t="n">
        <v>2.101195103211788e-06</v>
      </c>
      <c r="AG12" t="n">
        <v>10</v>
      </c>
      <c r="AH12" t="n">
        <v>988523.2875539976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1.4</v>
      </c>
      <c r="E13" t="n">
        <v>71.43000000000001</v>
      </c>
      <c r="F13" t="n">
        <v>67.53</v>
      </c>
      <c r="G13" t="n">
        <v>82.69</v>
      </c>
      <c r="H13" t="n">
        <v>1.22</v>
      </c>
      <c r="I13" t="n">
        <v>49</v>
      </c>
      <c r="J13" t="n">
        <v>175.02</v>
      </c>
      <c r="K13" t="n">
        <v>50.28</v>
      </c>
      <c r="L13" t="n">
        <v>12</v>
      </c>
      <c r="M13" t="n">
        <v>47</v>
      </c>
      <c r="N13" t="n">
        <v>32.74</v>
      </c>
      <c r="O13" t="n">
        <v>21819.6</v>
      </c>
      <c r="P13" t="n">
        <v>796.6</v>
      </c>
      <c r="Q13" t="n">
        <v>1226.39</v>
      </c>
      <c r="R13" t="n">
        <v>247.19</v>
      </c>
      <c r="S13" t="n">
        <v>159.11</v>
      </c>
      <c r="T13" t="n">
        <v>37660.02</v>
      </c>
      <c r="U13" t="n">
        <v>0.64</v>
      </c>
      <c r="V13" t="n">
        <v>0.86</v>
      </c>
      <c r="W13" t="n">
        <v>19.04</v>
      </c>
      <c r="X13" t="n">
        <v>2.2</v>
      </c>
      <c r="Y13" t="n">
        <v>1</v>
      </c>
      <c r="Z13" t="n">
        <v>10</v>
      </c>
      <c r="AA13" t="n">
        <v>790.3749699742791</v>
      </c>
      <c r="AB13" t="n">
        <v>1081.425902801562</v>
      </c>
      <c r="AC13" t="n">
        <v>978.2161324289677</v>
      </c>
      <c r="AD13" t="n">
        <v>790374.9699742791</v>
      </c>
      <c r="AE13" t="n">
        <v>1081425.902801562</v>
      </c>
      <c r="AF13" t="n">
        <v>2.112815588951018e-06</v>
      </c>
      <c r="AG13" t="n">
        <v>10</v>
      </c>
      <c r="AH13" t="n">
        <v>978216.1324289677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1.4067</v>
      </c>
      <c r="E14" t="n">
        <v>71.09</v>
      </c>
      <c r="F14" t="n">
        <v>67.31</v>
      </c>
      <c r="G14" t="n">
        <v>89.75</v>
      </c>
      <c r="H14" t="n">
        <v>1.31</v>
      </c>
      <c r="I14" t="n">
        <v>45</v>
      </c>
      <c r="J14" t="n">
        <v>176.49</v>
      </c>
      <c r="K14" t="n">
        <v>50.28</v>
      </c>
      <c r="L14" t="n">
        <v>13</v>
      </c>
      <c r="M14" t="n">
        <v>43</v>
      </c>
      <c r="N14" t="n">
        <v>33.21</v>
      </c>
      <c r="O14" t="n">
        <v>22001.54</v>
      </c>
      <c r="P14" t="n">
        <v>789.95</v>
      </c>
      <c r="Q14" t="n">
        <v>1226.38</v>
      </c>
      <c r="R14" t="n">
        <v>239.57</v>
      </c>
      <c r="S14" t="n">
        <v>159.11</v>
      </c>
      <c r="T14" t="n">
        <v>33870.93</v>
      </c>
      <c r="U14" t="n">
        <v>0.66</v>
      </c>
      <c r="V14" t="n">
        <v>0.87</v>
      </c>
      <c r="W14" t="n">
        <v>19.05</v>
      </c>
      <c r="X14" t="n">
        <v>1.99</v>
      </c>
      <c r="Y14" t="n">
        <v>1</v>
      </c>
      <c r="Z14" t="n">
        <v>10</v>
      </c>
      <c r="AA14" t="n">
        <v>782.3643024424554</v>
      </c>
      <c r="AB14" t="n">
        <v>1070.465354078812</v>
      </c>
      <c r="AC14" t="n">
        <v>968.3016430930898</v>
      </c>
      <c r="AD14" t="n">
        <v>782364.3024424553</v>
      </c>
      <c r="AE14" t="n">
        <v>1070465.354078812</v>
      </c>
      <c r="AF14" t="n">
        <v>2.122926920698141e-06</v>
      </c>
      <c r="AG14" t="n">
        <v>10</v>
      </c>
      <c r="AH14" t="n">
        <v>968301.6430930898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1.4105</v>
      </c>
      <c r="E15" t="n">
        <v>70.90000000000001</v>
      </c>
      <c r="F15" t="n">
        <v>67.22</v>
      </c>
      <c r="G15" t="n">
        <v>96.03</v>
      </c>
      <c r="H15" t="n">
        <v>1.4</v>
      </c>
      <c r="I15" t="n">
        <v>42</v>
      </c>
      <c r="J15" t="n">
        <v>177.97</v>
      </c>
      <c r="K15" t="n">
        <v>50.28</v>
      </c>
      <c r="L15" t="n">
        <v>14</v>
      </c>
      <c r="M15" t="n">
        <v>40</v>
      </c>
      <c r="N15" t="n">
        <v>33.69</v>
      </c>
      <c r="O15" t="n">
        <v>22184.13</v>
      </c>
      <c r="P15" t="n">
        <v>785.14</v>
      </c>
      <c r="Q15" t="n">
        <v>1226.37</v>
      </c>
      <c r="R15" t="n">
        <v>236.78</v>
      </c>
      <c r="S15" t="n">
        <v>159.11</v>
      </c>
      <c r="T15" t="n">
        <v>32489.78</v>
      </c>
      <c r="U15" t="n">
        <v>0.67</v>
      </c>
      <c r="V15" t="n">
        <v>0.87</v>
      </c>
      <c r="W15" t="n">
        <v>19.03</v>
      </c>
      <c r="X15" t="n">
        <v>1.89</v>
      </c>
      <c r="Y15" t="n">
        <v>1</v>
      </c>
      <c r="Z15" t="n">
        <v>10</v>
      </c>
      <c r="AA15" t="n">
        <v>777.3117685864939</v>
      </c>
      <c r="AB15" t="n">
        <v>1063.552254355023</v>
      </c>
      <c r="AC15" t="n">
        <v>962.0483199043431</v>
      </c>
      <c r="AD15" t="n">
        <v>777311.7685864939</v>
      </c>
      <c r="AE15" t="n">
        <v>1063552.254355023</v>
      </c>
      <c r="AF15" t="n">
        <v>2.128661705868151e-06</v>
      </c>
      <c r="AG15" t="n">
        <v>10</v>
      </c>
      <c r="AH15" t="n">
        <v>962048.3199043431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1.4155</v>
      </c>
      <c r="E16" t="n">
        <v>70.64</v>
      </c>
      <c r="F16" t="n">
        <v>67.06</v>
      </c>
      <c r="G16" t="n">
        <v>103.18</v>
      </c>
      <c r="H16" t="n">
        <v>1.48</v>
      </c>
      <c r="I16" t="n">
        <v>39</v>
      </c>
      <c r="J16" t="n">
        <v>179.46</v>
      </c>
      <c r="K16" t="n">
        <v>50.28</v>
      </c>
      <c r="L16" t="n">
        <v>15</v>
      </c>
      <c r="M16" t="n">
        <v>37</v>
      </c>
      <c r="N16" t="n">
        <v>34.18</v>
      </c>
      <c r="O16" t="n">
        <v>22367.38</v>
      </c>
      <c r="P16" t="n">
        <v>779.36</v>
      </c>
      <c r="Q16" t="n">
        <v>1226.35</v>
      </c>
      <c r="R16" t="n">
        <v>231.09</v>
      </c>
      <c r="S16" t="n">
        <v>159.11</v>
      </c>
      <c r="T16" t="n">
        <v>29660.74</v>
      </c>
      <c r="U16" t="n">
        <v>0.6899999999999999</v>
      </c>
      <c r="V16" t="n">
        <v>0.87</v>
      </c>
      <c r="W16" t="n">
        <v>19.04</v>
      </c>
      <c r="X16" t="n">
        <v>1.74</v>
      </c>
      <c r="Y16" t="n">
        <v>1</v>
      </c>
      <c r="Z16" t="n">
        <v>10</v>
      </c>
      <c r="AA16" t="n">
        <v>770.9259496029144</v>
      </c>
      <c r="AB16" t="n">
        <v>1054.814895099239</v>
      </c>
      <c r="AC16" t="n">
        <v>954.1448419529705</v>
      </c>
      <c r="AD16" t="n">
        <v>770925.9496029144</v>
      </c>
      <c r="AE16" t="n">
        <v>1054814.895099239</v>
      </c>
      <c r="AF16" t="n">
        <v>2.136207475828691e-06</v>
      </c>
      <c r="AG16" t="n">
        <v>10</v>
      </c>
      <c r="AH16" t="n">
        <v>954144.8419529705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1.4203</v>
      </c>
      <c r="E17" t="n">
        <v>70.41</v>
      </c>
      <c r="F17" t="n">
        <v>66.92</v>
      </c>
      <c r="G17" t="n">
        <v>111.54</v>
      </c>
      <c r="H17" t="n">
        <v>1.57</v>
      </c>
      <c r="I17" t="n">
        <v>36</v>
      </c>
      <c r="J17" t="n">
        <v>180.95</v>
      </c>
      <c r="K17" t="n">
        <v>50.28</v>
      </c>
      <c r="L17" t="n">
        <v>16</v>
      </c>
      <c r="M17" t="n">
        <v>34</v>
      </c>
      <c r="N17" t="n">
        <v>34.67</v>
      </c>
      <c r="O17" t="n">
        <v>22551.28</v>
      </c>
      <c r="P17" t="n">
        <v>773.85</v>
      </c>
      <c r="Q17" t="n">
        <v>1226.32</v>
      </c>
      <c r="R17" t="n">
        <v>226.45</v>
      </c>
      <c r="S17" t="n">
        <v>159.11</v>
      </c>
      <c r="T17" t="n">
        <v>27352.18</v>
      </c>
      <c r="U17" t="n">
        <v>0.7</v>
      </c>
      <c r="V17" t="n">
        <v>0.87</v>
      </c>
      <c r="W17" t="n">
        <v>19.03</v>
      </c>
      <c r="X17" t="n">
        <v>1.6</v>
      </c>
      <c r="Y17" t="n">
        <v>1</v>
      </c>
      <c r="Z17" t="n">
        <v>10</v>
      </c>
      <c r="AA17" t="n">
        <v>764.8997079627936</v>
      </c>
      <c r="AB17" t="n">
        <v>1046.569525428208</v>
      </c>
      <c r="AC17" t="n">
        <v>946.6863987908937</v>
      </c>
      <c r="AD17" t="n">
        <v>764899.7079627936</v>
      </c>
      <c r="AE17" t="n">
        <v>1046569.525428208</v>
      </c>
      <c r="AF17" t="n">
        <v>2.143451414990808e-06</v>
      </c>
      <c r="AG17" t="n">
        <v>10</v>
      </c>
      <c r="AH17" t="n">
        <v>946686.3987908937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1.4237</v>
      </c>
      <c r="E18" t="n">
        <v>70.23999999999999</v>
      </c>
      <c r="F18" t="n">
        <v>66.81999999999999</v>
      </c>
      <c r="G18" t="n">
        <v>117.92</v>
      </c>
      <c r="H18" t="n">
        <v>1.65</v>
      </c>
      <c r="I18" t="n">
        <v>34</v>
      </c>
      <c r="J18" t="n">
        <v>182.45</v>
      </c>
      <c r="K18" t="n">
        <v>50.28</v>
      </c>
      <c r="L18" t="n">
        <v>17</v>
      </c>
      <c r="M18" t="n">
        <v>32</v>
      </c>
      <c r="N18" t="n">
        <v>35.17</v>
      </c>
      <c r="O18" t="n">
        <v>22735.98</v>
      </c>
      <c r="P18" t="n">
        <v>767.47</v>
      </c>
      <c r="Q18" t="n">
        <v>1226.35</v>
      </c>
      <c r="R18" t="n">
        <v>222.95</v>
      </c>
      <c r="S18" t="n">
        <v>159.11</v>
      </c>
      <c r="T18" t="n">
        <v>25611.64</v>
      </c>
      <c r="U18" t="n">
        <v>0.71</v>
      </c>
      <c r="V18" t="n">
        <v>0.87</v>
      </c>
      <c r="W18" t="n">
        <v>19.03</v>
      </c>
      <c r="X18" t="n">
        <v>1.49</v>
      </c>
      <c r="Y18" t="n">
        <v>1</v>
      </c>
      <c r="Z18" t="n">
        <v>10</v>
      </c>
      <c r="AA18" t="n">
        <v>759.1384325192912</v>
      </c>
      <c r="AB18" t="n">
        <v>1038.686694196874</v>
      </c>
      <c r="AC18" t="n">
        <v>939.5558939086546</v>
      </c>
      <c r="AD18" t="n">
        <v>759138.4325192912</v>
      </c>
      <c r="AE18" t="n">
        <v>1038686.694196874</v>
      </c>
      <c r="AF18" t="n">
        <v>2.148582538563975e-06</v>
      </c>
      <c r="AG18" t="n">
        <v>10</v>
      </c>
      <c r="AH18" t="n">
        <v>939555.8939086547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1.4265</v>
      </c>
      <c r="E19" t="n">
        <v>70.09999999999999</v>
      </c>
      <c r="F19" t="n">
        <v>66.73999999999999</v>
      </c>
      <c r="G19" t="n">
        <v>125.14</v>
      </c>
      <c r="H19" t="n">
        <v>1.74</v>
      </c>
      <c r="I19" t="n">
        <v>32</v>
      </c>
      <c r="J19" t="n">
        <v>183.95</v>
      </c>
      <c r="K19" t="n">
        <v>50.28</v>
      </c>
      <c r="L19" t="n">
        <v>18</v>
      </c>
      <c r="M19" t="n">
        <v>30</v>
      </c>
      <c r="N19" t="n">
        <v>35.67</v>
      </c>
      <c r="O19" t="n">
        <v>22921.24</v>
      </c>
      <c r="P19" t="n">
        <v>763.76</v>
      </c>
      <c r="Q19" t="n">
        <v>1226.34</v>
      </c>
      <c r="R19" t="n">
        <v>220.25</v>
      </c>
      <c r="S19" t="n">
        <v>159.11</v>
      </c>
      <c r="T19" t="n">
        <v>24275.85</v>
      </c>
      <c r="U19" t="n">
        <v>0.72</v>
      </c>
      <c r="V19" t="n">
        <v>0.87</v>
      </c>
      <c r="W19" t="n">
        <v>19.03</v>
      </c>
      <c r="X19" t="n">
        <v>1.42</v>
      </c>
      <c r="Y19" t="n">
        <v>1</v>
      </c>
      <c r="Z19" t="n">
        <v>10</v>
      </c>
      <c r="AA19" t="n">
        <v>755.3635354393761</v>
      </c>
      <c r="AB19" t="n">
        <v>1033.521713475428</v>
      </c>
      <c r="AC19" t="n">
        <v>934.883851698168</v>
      </c>
      <c r="AD19" t="n">
        <v>755363.535439376</v>
      </c>
      <c r="AE19" t="n">
        <v>1033521.713475429</v>
      </c>
      <c r="AF19" t="n">
        <v>2.152808169741877e-06</v>
      </c>
      <c r="AG19" t="n">
        <v>10</v>
      </c>
      <c r="AH19" t="n">
        <v>934883.851698168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1.4299</v>
      </c>
      <c r="E20" t="n">
        <v>69.93000000000001</v>
      </c>
      <c r="F20" t="n">
        <v>66.64</v>
      </c>
      <c r="G20" t="n">
        <v>133.29</v>
      </c>
      <c r="H20" t="n">
        <v>1.82</v>
      </c>
      <c r="I20" t="n">
        <v>30</v>
      </c>
      <c r="J20" t="n">
        <v>185.46</v>
      </c>
      <c r="K20" t="n">
        <v>50.28</v>
      </c>
      <c r="L20" t="n">
        <v>19</v>
      </c>
      <c r="M20" t="n">
        <v>28</v>
      </c>
      <c r="N20" t="n">
        <v>36.18</v>
      </c>
      <c r="O20" t="n">
        <v>23107.19</v>
      </c>
      <c r="P20" t="n">
        <v>758.4400000000001</v>
      </c>
      <c r="Q20" t="n">
        <v>1226.36</v>
      </c>
      <c r="R20" t="n">
        <v>217.1</v>
      </c>
      <c r="S20" t="n">
        <v>159.11</v>
      </c>
      <c r="T20" t="n">
        <v>22710.3</v>
      </c>
      <c r="U20" t="n">
        <v>0.73</v>
      </c>
      <c r="V20" t="n">
        <v>0.87</v>
      </c>
      <c r="W20" t="n">
        <v>19.02</v>
      </c>
      <c r="X20" t="n">
        <v>1.32</v>
      </c>
      <c r="Y20" t="n">
        <v>1</v>
      </c>
      <c r="Z20" t="n">
        <v>10</v>
      </c>
      <c r="AA20" t="n">
        <v>750.295384736964</v>
      </c>
      <c r="AB20" t="n">
        <v>1026.58724609336</v>
      </c>
      <c r="AC20" t="n">
        <v>928.6112001504579</v>
      </c>
      <c r="AD20" t="n">
        <v>750295.384736964</v>
      </c>
      <c r="AE20" t="n">
        <v>1026587.24609336</v>
      </c>
      <c r="AF20" t="n">
        <v>2.157939293315044e-06</v>
      </c>
      <c r="AG20" t="n">
        <v>10</v>
      </c>
      <c r="AH20" t="n">
        <v>928611.2001504579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1.433</v>
      </c>
      <c r="E21" t="n">
        <v>69.78</v>
      </c>
      <c r="F21" t="n">
        <v>66.55</v>
      </c>
      <c r="G21" t="n">
        <v>142.62</v>
      </c>
      <c r="H21" t="n">
        <v>1.9</v>
      </c>
      <c r="I21" t="n">
        <v>28</v>
      </c>
      <c r="J21" t="n">
        <v>186.97</v>
      </c>
      <c r="K21" t="n">
        <v>50.28</v>
      </c>
      <c r="L21" t="n">
        <v>20</v>
      </c>
      <c r="M21" t="n">
        <v>26</v>
      </c>
      <c r="N21" t="n">
        <v>36.69</v>
      </c>
      <c r="O21" t="n">
        <v>23293.82</v>
      </c>
      <c r="P21" t="n">
        <v>753.37</v>
      </c>
      <c r="Q21" t="n">
        <v>1226.29</v>
      </c>
      <c r="R21" t="n">
        <v>213.94</v>
      </c>
      <c r="S21" t="n">
        <v>159.11</v>
      </c>
      <c r="T21" t="n">
        <v>21140.56</v>
      </c>
      <c r="U21" t="n">
        <v>0.74</v>
      </c>
      <c r="V21" t="n">
        <v>0.88</v>
      </c>
      <c r="W21" t="n">
        <v>19.02</v>
      </c>
      <c r="X21" t="n">
        <v>1.23</v>
      </c>
      <c r="Y21" t="n">
        <v>1</v>
      </c>
      <c r="Z21" t="n">
        <v>10</v>
      </c>
      <c r="AA21" t="n">
        <v>745.5653292696958</v>
      </c>
      <c r="AB21" t="n">
        <v>1020.115375527724</v>
      </c>
      <c r="AC21" t="n">
        <v>922.7569958282788</v>
      </c>
      <c r="AD21" t="n">
        <v>745565.3292696958</v>
      </c>
      <c r="AE21" t="n">
        <v>1020115.375527724</v>
      </c>
      <c r="AF21" t="n">
        <v>2.162617670690578e-06</v>
      </c>
      <c r="AG21" t="n">
        <v>10</v>
      </c>
      <c r="AH21" t="n">
        <v>922756.9958282788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1.4346</v>
      </c>
      <c r="E22" t="n">
        <v>69.7</v>
      </c>
      <c r="F22" t="n">
        <v>66.51000000000001</v>
      </c>
      <c r="G22" t="n">
        <v>147.8</v>
      </c>
      <c r="H22" t="n">
        <v>1.98</v>
      </c>
      <c r="I22" t="n">
        <v>27</v>
      </c>
      <c r="J22" t="n">
        <v>188.49</v>
      </c>
      <c r="K22" t="n">
        <v>50.28</v>
      </c>
      <c r="L22" t="n">
        <v>21</v>
      </c>
      <c r="M22" t="n">
        <v>25</v>
      </c>
      <c r="N22" t="n">
        <v>37.21</v>
      </c>
      <c r="O22" t="n">
        <v>23481.16</v>
      </c>
      <c r="P22" t="n">
        <v>749.34</v>
      </c>
      <c r="Q22" t="n">
        <v>1226.26</v>
      </c>
      <c r="R22" t="n">
        <v>212.78</v>
      </c>
      <c r="S22" t="n">
        <v>159.11</v>
      </c>
      <c r="T22" t="n">
        <v>20564.47</v>
      </c>
      <c r="U22" t="n">
        <v>0.75</v>
      </c>
      <c r="V22" t="n">
        <v>0.88</v>
      </c>
      <c r="W22" t="n">
        <v>19.01</v>
      </c>
      <c r="X22" t="n">
        <v>1.18</v>
      </c>
      <c r="Y22" t="n">
        <v>1</v>
      </c>
      <c r="Z22" t="n">
        <v>10</v>
      </c>
      <c r="AA22" t="n">
        <v>742.2921424986654</v>
      </c>
      <c r="AB22" t="n">
        <v>1015.636856984791</v>
      </c>
      <c r="AC22" t="n">
        <v>918.7059008094432</v>
      </c>
      <c r="AD22" t="n">
        <v>742292.1424986654</v>
      </c>
      <c r="AE22" t="n">
        <v>1015636.856984791</v>
      </c>
      <c r="AF22" t="n">
        <v>2.165032317077951e-06</v>
      </c>
      <c r="AG22" t="n">
        <v>10</v>
      </c>
      <c r="AH22" t="n">
        <v>918705.9008094432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1.4359</v>
      </c>
      <c r="E23" t="n">
        <v>69.64</v>
      </c>
      <c r="F23" t="n">
        <v>66.48</v>
      </c>
      <c r="G23" t="n">
        <v>153.42</v>
      </c>
      <c r="H23" t="n">
        <v>2.05</v>
      </c>
      <c r="I23" t="n">
        <v>26</v>
      </c>
      <c r="J23" t="n">
        <v>190.01</v>
      </c>
      <c r="K23" t="n">
        <v>50.28</v>
      </c>
      <c r="L23" t="n">
        <v>22</v>
      </c>
      <c r="M23" t="n">
        <v>24</v>
      </c>
      <c r="N23" t="n">
        <v>37.74</v>
      </c>
      <c r="O23" t="n">
        <v>23669.2</v>
      </c>
      <c r="P23" t="n">
        <v>743.53</v>
      </c>
      <c r="Q23" t="n">
        <v>1226.35</v>
      </c>
      <c r="R23" t="n">
        <v>211.21</v>
      </c>
      <c r="S23" t="n">
        <v>159.11</v>
      </c>
      <c r="T23" t="n">
        <v>19783.52</v>
      </c>
      <c r="U23" t="n">
        <v>0.75</v>
      </c>
      <c r="V23" t="n">
        <v>0.88</v>
      </c>
      <c r="W23" t="n">
        <v>19.02</v>
      </c>
      <c r="X23" t="n">
        <v>1.15</v>
      </c>
      <c r="Y23" t="n">
        <v>1</v>
      </c>
      <c r="Z23" t="n">
        <v>10</v>
      </c>
      <c r="AA23" t="n">
        <v>738.1073954649511</v>
      </c>
      <c r="AB23" t="n">
        <v>1009.911101475253</v>
      </c>
      <c r="AC23" t="n">
        <v>913.5266033695877</v>
      </c>
      <c r="AD23" t="n">
        <v>738107.3954649511</v>
      </c>
      <c r="AE23" t="n">
        <v>1009911.101475253</v>
      </c>
      <c r="AF23" t="n">
        <v>2.166994217267691e-06</v>
      </c>
      <c r="AG23" t="n">
        <v>10</v>
      </c>
      <c r="AH23" t="n">
        <v>913526.6033695878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1.4392</v>
      </c>
      <c r="E24" t="n">
        <v>69.48</v>
      </c>
      <c r="F24" t="n">
        <v>66.39</v>
      </c>
      <c r="G24" t="n">
        <v>165.97</v>
      </c>
      <c r="H24" t="n">
        <v>2.13</v>
      </c>
      <c r="I24" t="n">
        <v>24</v>
      </c>
      <c r="J24" t="n">
        <v>191.55</v>
      </c>
      <c r="K24" t="n">
        <v>50.28</v>
      </c>
      <c r="L24" t="n">
        <v>23</v>
      </c>
      <c r="M24" t="n">
        <v>22</v>
      </c>
      <c r="N24" t="n">
        <v>38.27</v>
      </c>
      <c r="O24" t="n">
        <v>23857.96</v>
      </c>
      <c r="P24" t="n">
        <v>737.49</v>
      </c>
      <c r="Q24" t="n">
        <v>1226.32</v>
      </c>
      <c r="R24" t="n">
        <v>208.11</v>
      </c>
      <c r="S24" t="n">
        <v>159.11</v>
      </c>
      <c r="T24" t="n">
        <v>18241.71</v>
      </c>
      <c r="U24" t="n">
        <v>0.76</v>
      </c>
      <c r="V24" t="n">
        <v>0.88</v>
      </c>
      <c r="W24" t="n">
        <v>19.02</v>
      </c>
      <c r="X24" t="n">
        <v>1.06</v>
      </c>
      <c r="Y24" t="n">
        <v>1</v>
      </c>
      <c r="Z24" t="n">
        <v>10</v>
      </c>
      <c r="AA24" t="n">
        <v>732.7488933364061</v>
      </c>
      <c r="AB24" t="n">
        <v>1002.579362462548</v>
      </c>
      <c r="AC24" t="n">
        <v>906.8945952380951</v>
      </c>
      <c r="AD24" t="n">
        <v>732748.8933364061</v>
      </c>
      <c r="AE24" t="n">
        <v>1002579.362462549</v>
      </c>
      <c r="AF24" t="n">
        <v>2.171974425441647e-06</v>
      </c>
      <c r="AG24" t="n">
        <v>10</v>
      </c>
      <c r="AH24" t="n">
        <v>906894.5952380951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1.4407</v>
      </c>
      <c r="E25" t="n">
        <v>69.41</v>
      </c>
      <c r="F25" t="n">
        <v>66.34</v>
      </c>
      <c r="G25" t="n">
        <v>173.07</v>
      </c>
      <c r="H25" t="n">
        <v>2.21</v>
      </c>
      <c r="I25" t="n">
        <v>23</v>
      </c>
      <c r="J25" t="n">
        <v>193.08</v>
      </c>
      <c r="K25" t="n">
        <v>50.28</v>
      </c>
      <c r="L25" t="n">
        <v>24</v>
      </c>
      <c r="M25" t="n">
        <v>21</v>
      </c>
      <c r="N25" t="n">
        <v>38.8</v>
      </c>
      <c r="O25" t="n">
        <v>24047.45</v>
      </c>
      <c r="P25" t="n">
        <v>734.51</v>
      </c>
      <c r="Q25" t="n">
        <v>1226.32</v>
      </c>
      <c r="R25" t="n">
        <v>206.87</v>
      </c>
      <c r="S25" t="n">
        <v>159.11</v>
      </c>
      <c r="T25" t="n">
        <v>17627.5</v>
      </c>
      <c r="U25" t="n">
        <v>0.77</v>
      </c>
      <c r="V25" t="n">
        <v>0.88</v>
      </c>
      <c r="W25" t="n">
        <v>19.01</v>
      </c>
      <c r="X25" t="n">
        <v>1.02</v>
      </c>
      <c r="Y25" t="n">
        <v>1</v>
      </c>
      <c r="Z25" t="n">
        <v>10</v>
      </c>
      <c r="AA25" t="n">
        <v>730.1544934917398</v>
      </c>
      <c r="AB25" t="n">
        <v>999.0295901382332</v>
      </c>
      <c r="AC25" t="n">
        <v>903.6836082022755</v>
      </c>
      <c r="AD25" t="n">
        <v>730154.4934917398</v>
      </c>
      <c r="AE25" t="n">
        <v>999029.5901382332</v>
      </c>
      <c r="AF25" t="n">
        <v>2.174238156429809e-06</v>
      </c>
      <c r="AG25" t="n">
        <v>10</v>
      </c>
      <c r="AH25" t="n">
        <v>903683.6082022756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1.4425</v>
      </c>
      <c r="E26" t="n">
        <v>69.33</v>
      </c>
      <c r="F26" t="n">
        <v>66.29000000000001</v>
      </c>
      <c r="G26" t="n">
        <v>180.8</v>
      </c>
      <c r="H26" t="n">
        <v>2.28</v>
      </c>
      <c r="I26" t="n">
        <v>22</v>
      </c>
      <c r="J26" t="n">
        <v>194.62</v>
      </c>
      <c r="K26" t="n">
        <v>50.28</v>
      </c>
      <c r="L26" t="n">
        <v>25</v>
      </c>
      <c r="M26" t="n">
        <v>20</v>
      </c>
      <c r="N26" t="n">
        <v>39.34</v>
      </c>
      <c r="O26" t="n">
        <v>24237.67</v>
      </c>
      <c r="P26" t="n">
        <v>730.83</v>
      </c>
      <c r="Q26" t="n">
        <v>1226.28</v>
      </c>
      <c r="R26" t="n">
        <v>205.15</v>
      </c>
      <c r="S26" t="n">
        <v>159.11</v>
      </c>
      <c r="T26" t="n">
        <v>16775.9</v>
      </c>
      <c r="U26" t="n">
        <v>0.78</v>
      </c>
      <c r="V26" t="n">
        <v>0.88</v>
      </c>
      <c r="W26" t="n">
        <v>19.01</v>
      </c>
      <c r="X26" t="n">
        <v>0.97</v>
      </c>
      <c r="Y26" t="n">
        <v>1</v>
      </c>
      <c r="Z26" t="n">
        <v>10</v>
      </c>
      <c r="AA26" t="n">
        <v>727.0131138665838</v>
      </c>
      <c r="AB26" t="n">
        <v>994.7314159472068</v>
      </c>
      <c r="AC26" t="n">
        <v>899.7956457235153</v>
      </c>
      <c r="AD26" t="n">
        <v>727013.1138665838</v>
      </c>
      <c r="AE26" t="n">
        <v>994731.4159472068</v>
      </c>
      <c r="AF26" t="n">
        <v>2.176954633615603e-06</v>
      </c>
      <c r="AG26" t="n">
        <v>10</v>
      </c>
      <c r="AH26" t="n">
        <v>899795.6457235153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1.4439</v>
      </c>
      <c r="E27" t="n">
        <v>69.26000000000001</v>
      </c>
      <c r="F27" t="n">
        <v>66.26000000000001</v>
      </c>
      <c r="G27" t="n">
        <v>189.3</v>
      </c>
      <c r="H27" t="n">
        <v>2.35</v>
      </c>
      <c r="I27" t="n">
        <v>21</v>
      </c>
      <c r="J27" t="n">
        <v>196.17</v>
      </c>
      <c r="K27" t="n">
        <v>50.28</v>
      </c>
      <c r="L27" t="n">
        <v>26</v>
      </c>
      <c r="M27" t="n">
        <v>19</v>
      </c>
      <c r="N27" t="n">
        <v>39.89</v>
      </c>
      <c r="O27" t="n">
        <v>24428.62</v>
      </c>
      <c r="P27" t="n">
        <v>723.52</v>
      </c>
      <c r="Q27" t="n">
        <v>1226.34</v>
      </c>
      <c r="R27" t="n">
        <v>204.05</v>
      </c>
      <c r="S27" t="n">
        <v>159.11</v>
      </c>
      <c r="T27" t="n">
        <v>16227.05</v>
      </c>
      <c r="U27" t="n">
        <v>0.78</v>
      </c>
      <c r="V27" t="n">
        <v>0.88</v>
      </c>
      <c r="W27" t="n">
        <v>19</v>
      </c>
      <c r="X27" t="n">
        <v>0.93</v>
      </c>
      <c r="Y27" t="n">
        <v>1</v>
      </c>
      <c r="Z27" t="n">
        <v>10</v>
      </c>
      <c r="AA27" t="n">
        <v>721.9175636592438</v>
      </c>
      <c r="AB27" t="n">
        <v>987.7594593537144</v>
      </c>
      <c r="AC27" t="n">
        <v>893.4890828821033</v>
      </c>
      <c r="AD27" t="n">
        <v>721917.5636592438</v>
      </c>
      <c r="AE27" t="n">
        <v>987759.4593537144</v>
      </c>
      <c r="AF27" t="n">
        <v>2.179067449204554e-06</v>
      </c>
      <c r="AG27" t="n">
        <v>10</v>
      </c>
      <c r="AH27" t="n">
        <v>893489.0828821033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1.4442</v>
      </c>
      <c r="E28" t="n">
        <v>69.23999999999999</v>
      </c>
      <c r="F28" t="n">
        <v>66.23999999999999</v>
      </c>
      <c r="G28" t="n">
        <v>189.27</v>
      </c>
      <c r="H28" t="n">
        <v>2.42</v>
      </c>
      <c r="I28" t="n">
        <v>21</v>
      </c>
      <c r="J28" t="n">
        <v>197.73</v>
      </c>
      <c r="K28" t="n">
        <v>50.28</v>
      </c>
      <c r="L28" t="n">
        <v>27</v>
      </c>
      <c r="M28" t="n">
        <v>19</v>
      </c>
      <c r="N28" t="n">
        <v>40.45</v>
      </c>
      <c r="O28" t="n">
        <v>24620.33</v>
      </c>
      <c r="P28" t="n">
        <v>722.5</v>
      </c>
      <c r="Q28" t="n">
        <v>1226.29</v>
      </c>
      <c r="R28" t="n">
        <v>203.53</v>
      </c>
      <c r="S28" t="n">
        <v>159.11</v>
      </c>
      <c r="T28" t="n">
        <v>15968.16</v>
      </c>
      <c r="U28" t="n">
        <v>0.78</v>
      </c>
      <c r="V28" t="n">
        <v>0.88</v>
      </c>
      <c r="W28" t="n">
        <v>19.01</v>
      </c>
      <c r="X28" t="n">
        <v>0.92</v>
      </c>
      <c r="Y28" t="n">
        <v>1</v>
      </c>
      <c r="Z28" t="n">
        <v>10</v>
      </c>
      <c r="AA28" t="n">
        <v>721.1190386415732</v>
      </c>
      <c r="AB28" t="n">
        <v>986.6668821960999</v>
      </c>
      <c r="AC28" t="n">
        <v>892.50077975497</v>
      </c>
      <c r="AD28" t="n">
        <v>721119.0386415732</v>
      </c>
      <c r="AE28" t="n">
        <v>986666.8821960998</v>
      </c>
      <c r="AF28" t="n">
        <v>2.179520195402186e-06</v>
      </c>
      <c r="AG28" t="n">
        <v>10</v>
      </c>
      <c r="AH28" t="n">
        <v>892500.77975497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1.4459</v>
      </c>
      <c r="E29" t="n">
        <v>69.16</v>
      </c>
      <c r="F29" t="n">
        <v>66.19</v>
      </c>
      <c r="G29" t="n">
        <v>198.57</v>
      </c>
      <c r="H29" t="n">
        <v>2.49</v>
      </c>
      <c r="I29" t="n">
        <v>20</v>
      </c>
      <c r="J29" t="n">
        <v>199.29</v>
      </c>
      <c r="K29" t="n">
        <v>50.28</v>
      </c>
      <c r="L29" t="n">
        <v>28</v>
      </c>
      <c r="M29" t="n">
        <v>18</v>
      </c>
      <c r="N29" t="n">
        <v>41.01</v>
      </c>
      <c r="O29" t="n">
        <v>24812.8</v>
      </c>
      <c r="P29" t="n">
        <v>716.05</v>
      </c>
      <c r="Q29" t="n">
        <v>1226.3</v>
      </c>
      <c r="R29" t="n">
        <v>201.71</v>
      </c>
      <c r="S29" t="n">
        <v>159.11</v>
      </c>
      <c r="T29" t="n">
        <v>15065.84</v>
      </c>
      <c r="U29" t="n">
        <v>0.79</v>
      </c>
      <c r="V29" t="n">
        <v>0.88</v>
      </c>
      <c r="W29" t="n">
        <v>19</v>
      </c>
      <c r="X29" t="n">
        <v>0.86</v>
      </c>
      <c r="Y29" t="n">
        <v>1</v>
      </c>
      <c r="Z29" t="n">
        <v>10</v>
      </c>
      <c r="AA29" t="n">
        <v>716.3709493026583</v>
      </c>
      <c r="AB29" t="n">
        <v>980.1703368916786</v>
      </c>
      <c r="AC29" t="n">
        <v>886.6242556164442</v>
      </c>
      <c r="AD29" t="n">
        <v>716370.9493026583</v>
      </c>
      <c r="AE29" t="n">
        <v>980170.3368916786</v>
      </c>
      <c r="AF29" t="n">
        <v>2.182085757188769e-06</v>
      </c>
      <c r="AG29" t="n">
        <v>10</v>
      </c>
      <c r="AH29" t="n">
        <v>886624.2556164442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1.4474</v>
      </c>
      <c r="E30" t="n">
        <v>69.09</v>
      </c>
      <c r="F30" t="n">
        <v>66.15000000000001</v>
      </c>
      <c r="G30" t="n">
        <v>208.9</v>
      </c>
      <c r="H30" t="n">
        <v>2.56</v>
      </c>
      <c r="I30" t="n">
        <v>19</v>
      </c>
      <c r="J30" t="n">
        <v>200.85</v>
      </c>
      <c r="K30" t="n">
        <v>50.28</v>
      </c>
      <c r="L30" t="n">
        <v>29</v>
      </c>
      <c r="M30" t="n">
        <v>17</v>
      </c>
      <c r="N30" t="n">
        <v>41.57</v>
      </c>
      <c r="O30" t="n">
        <v>25006.03</v>
      </c>
      <c r="P30" t="n">
        <v>713.1799999999999</v>
      </c>
      <c r="Q30" t="n">
        <v>1226.3</v>
      </c>
      <c r="R30" t="n">
        <v>200.22</v>
      </c>
      <c r="S30" t="n">
        <v>159.11</v>
      </c>
      <c r="T30" t="n">
        <v>14323.41</v>
      </c>
      <c r="U30" t="n">
        <v>0.79</v>
      </c>
      <c r="V30" t="n">
        <v>0.88</v>
      </c>
      <c r="W30" t="n">
        <v>19.01</v>
      </c>
      <c r="X30" t="n">
        <v>0.83</v>
      </c>
      <c r="Y30" t="n">
        <v>1</v>
      </c>
      <c r="Z30" t="n">
        <v>10</v>
      </c>
      <c r="AA30" t="n">
        <v>713.8991653587709</v>
      </c>
      <c r="AB30" t="n">
        <v>976.7883330522405</v>
      </c>
      <c r="AC30" t="n">
        <v>883.5650254767696</v>
      </c>
      <c r="AD30" t="n">
        <v>713899.1653587709</v>
      </c>
      <c r="AE30" t="n">
        <v>976788.3330522405</v>
      </c>
      <c r="AF30" t="n">
        <v>2.184349488176932e-06</v>
      </c>
      <c r="AG30" t="n">
        <v>10</v>
      </c>
      <c r="AH30" t="n">
        <v>883565.0254767697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1.4493</v>
      </c>
      <c r="E31" t="n">
        <v>69</v>
      </c>
      <c r="F31" t="n">
        <v>66.09</v>
      </c>
      <c r="G31" t="n">
        <v>220.31</v>
      </c>
      <c r="H31" t="n">
        <v>2.63</v>
      </c>
      <c r="I31" t="n">
        <v>18</v>
      </c>
      <c r="J31" t="n">
        <v>202.43</v>
      </c>
      <c r="K31" t="n">
        <v>50.28</v>
      </c>
      <c r="L31" t="n">
        <v>30</v>
      </c>
      <c r="M31" t="n">
        <v>14</v>
      </c>
      <c r="N31" t="n">
        <v>42.15</v>
      </c>
      <c r="O31" t="n">
        <v>25200.04</v>
      </c>
      <c r="P31" t="n">
        <v>706.87</v>
      </c>
      <c r="Q31" t="n">
        <v>1226.26</v>
      </c>
      <c r="R31" t="n">
        <v>198.33</v>
      </c>
      <c r="S31" t="n">
        <v>159.11</v>
      </c>
      <c r="T31" t="n">
        <v>13381.81</v>
      </c>
      <c r="U31" t="n">
        <v>0.8</v>
      </c>
      <c r="V31" t="n">
        <v>0.88</v>
      </c>
      <c r="W31" t="n">
        <v>19</v>
      </c>
      <c r="X31" t="n">
        <v>0.77</v>
      </c>
      <c r="Y31" t="n">
        <v>1</v>
      </c>
      <c r="Z31" t="n">
        <v>10</v>
      </c>
      <c r="AA31" t="n">
        <v>709.1430961960083</v>
      </c>
      <c r="AB31" t="n">
        <v>970.2808694007857</v>
      </c>
      <c r="AC31" t="n">
        <v>877.6786250229273</v>
      </c>
      <c r="AD31" t="n">
        <v>709143.0961960083</v>
      </c>
      <c r="AE31" t="n">
        <v>970280.8694007858</v>
      </c>
      <c r="AF31" t="n">
        <v>2.187216880761936e-06</v>
      </c>
      <c r="AG31" t="n">
        <v>10</v>
      </c>
      <c r="AH31" t="n">
        <v>877678.6250229273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1.4493</v>
      </c>
      <c r="E32" t="n">
        <v>69</v>
      </c>
      <c r="F32" t="n">
        <v>66.09</v>
      </c>
      <c r="G32" t="n">
        <v>220.31</v>
      </c>
      <c r="H32" t="n">
        <v>2.7</v>
      </c>
      <c r="I32" t="n">
        <v>18</v>
      </c>
      <c r="J32" t="n">
        <v>204.01</v>
      </c>
      <c r="K32" t="n">
        <v>50.28</v>
      </c>
      <c r="L32" t="n">
        <v>31</v>
      </c>
      <c r="M32" t="n">
        <v>13</v>
      </c>
      <c r="N32" t="n">
        <v>42.73</v>
      </c>
      <c r="O32" t="n">
        <v>25394.96</v>
      </c>
      <c r="P32" t="n">
        <v>705.0599999999999</v>
      </c>
      <c r="Q32" t="n">
        <v>1226.32</v>
      </c>
      <c r="R32" t="n">
        <v>198.25</v>
      </c>
      <c r="S32" t="n">
        <v>159.11</v>
      </c>
      <c r="T32" t="n">
        <v>13343.21</v>
      </c>
      <c r="U32" t="n">
        <v>0.8</v>
      </c>
      <c r="V32" t="n">
        <v>0.88</v>
      </c>
      <c r="W32" t="n">
        <v>19.01</v>
      </c>
      <c r="X32" t="n">
        <v>0.77</v>
      </c>
      <c r="Y32" t="n">
        <v>1</v>
      </c>
      <c r="Z32" t="n">
        <v>10</v>
      </c>
      <c r="AA32" t="n">
        <v>708.0556807533867</v>
      </c>
      <c r="AB32" t="n">
        <v>968.7930196188076</v>
      </c>
      <c r="AC32" t="n">
        <v>876.3327735359308</v>
      </c>
      <c r="AD32" t="n">
        <v>708055.6807533867</v>
      </c>
      <c r="AE32" t="n">
        <v>968793.0196188076</v>
      </c>
      <c r="AF32" t="n">
        <v>2.187216880761936e-06</v>
      </c>
      <c r="AG32" t="n">
        <v>10</v>
      </c>
      <c r="AH32" t="n">
        <v>876332.7735359308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1.451</v>
      </c>
      <c r="E33" t="n">
        <v>68.92</v>
      </c>
      <c r="F33" t="n">
        <v>66.04000000000001</v>
      </c>
      <c r="G33" t="n">
        <v>233.1</v>
      </c>
      <c r="H33" t="n">
        <v>2.76</v>
      </c>
      <c r="I33" t="n">
        <v>17</v>
      </c>
      <c r="J33" t="n">
        <v>205.59</v>
      </c>
      <c r="K33" t="n">
        <v>50.28</v>
      </c>
      <c r="L33" t="n">
        <v>32</v>
      </c>
      <c r="M33" t="n">
        <v>10</v>
      </c>
      <c r="N33" t="n">
        <v>43.31</v>
      </c>
      <c r="O33" t="n">
        <v>25590.57</v>
      </c>
      <c r="P33" t="n">
        <v>701.25</v>
      </c>
      <c r="Q33" t="n">
        <v>1226.34</v>
      </c>
      <c r="R33" t="n">
        <v>196.61</v>
      </c>
      <c r="S33" t="n">
        <v>159.11</v>
      </c>
      <c r="T33" t="n">
        <v>12527.58</v>
      </c>
      <c r="U33" t="n">
        <v>0.8100000000000001</v>
      </c>
      <c r="V33" t="n">
        <v>0.88</v>
      </c>
      <c r="W33" t="n">
        <v>19</v>
      </c>
      <c r="X33" t="n">
        <v>0.72</v>
      </c>
      <c r="Y33" t="n">
        <v>1</v>
      </c>
      <c r="Z33" t="n">
        <v>10</v>
      </c>
      <c r="AA33" t="n">
        <v>704.9237914576988</v>
      </c>
      <c r="AB33" t="n">
        <v>964.5078305152431</v>
      </c>
      <c r="AC33" t="n">
        <v>872.4565568661096</v>
      </c>
      <c r="AD33" t="n">
        <v>704923.7914576988</v>
      </c>
      <c r="AE33" t="n">
        <v>964507.8305152431</v>
      </c>
      <c r="AF33" t="n">
        <v>2.18978244254852e-06</v>
      </c>
      <c r="AG33" t="n">
        <v>10</v>
      </c>
      <c r="AH33" t="n">
        <v>872456.5568661096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1.4505</v>
      </c>
      <c r="E34" t="n">
        <v>68.94</v>
      </c>
      <c r="F34" t="n">
        <v>66.06999999999999</v>
      </c>
      <c r="G34" t="n">
        <v>233.19</v>
      </c>
      <c r="H34" t="n">
        <v>2.83</v>
      </c>
      <c r="I34" t="n">
        <v>17</v>
      </c>
      <c r="J34" t="n">
        <v>207.19</v>
      </c>
      <c r="K34" t="n">
        <v>50.28</v>
      </c>
      <c r="L34" t="n">
        <v>33</v>
      </c>
      <c r="M34" t="n">
        <v>3</v>
      </c>
      <c r="N34" t="n">
        <v>43.91</v>
      </c>
      <c r="O34" t="n">
        <v>25786.97</v>
      </c>
      <c r="P34" t="n">
        <v>702.24</v>
      </c>
      <c r="Q34" t="n">
        <v>1226.3</v>
      </c>
      <c r="R34" t="n">
        <v>197.02</v>
      </c>
      <c r="S34" t="n">
        <v>159.11</v>
      </c>
      <c r="T34" t="n">
        <v>12732.88</v>
      </c>
      <c r="U34" t="n">
        <v>0.8100000000000001</v>
      </c>
      <c r="V34" t="n">
        <v>0.88</v>
      </c>
      <c r="W34" t="n">
        <v>19.02</v>
      </c>
      <c r="X34" t="n">
        <v>0.75</v>
      </c>
      <c r="Y34" t="n">
        <v>1</v>
      </c>
      <c r="Z34" t="n">
        <v>10</v>
      </c>
      <c r="AA34" t="n">
        <v>705.8076918657601</v>
      </c>
      <c r="AB34" t="n">
        <v>965.7172220484865</v>
      </c>
      <c r="AC34" t="n">
        <v>873.5505257688121</v>
      </c>
      <c r="AD34" t="n">
        <v>705807.6918657601</v>
      </c>
      <c r="AE34" t="n">
        <v>965717.2220484865</v>
      </c>
      <c r="AF34" t="n">
        <v>2.189027865552466e-06</v>
      </c>
      <c r="AG34" t="n">
        <v>10</v>
      </c>
      <c r="AH34" t="n">
        <v>873550.5257688122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1.4509</v>
      </c>
      <c r="E35" t="n">
        <v>68.92</v>
      </c>
      <c r="F35" t="n">
        <v>66.05</v>
      </c>
      <c r="G35" t="n">
        <v>233.12</v>
      </c>
      <c r="H35" t="n">
        <v>2.89</v>
      </c>
      <c r="I35" t="n">
        <v>17</v>
      </c>
      <c r="J35" t="n">
        <v>208.78</v>
      </c>
      <c r="K35" t="n">
        <v>50.28</v>
      </c>
      <c r="L35" t="n">
        <v>34</v>
      </c>
      <c r="M35" t="n">
        <v>2</v>
      </c>
      <c r="N35" t="n">
        <v>44.5</v>
      </c>
      <c r="O35" t="n">
        <v>25984.2</v>
      </c>
      <c r="P35" t="n">
        <v>704.63</v>
      </c>
      <c r="Q35" t="n">
        <v>1226.45</v>
      </c>
      <c r="R35" t="n">
        <v>196.49</v>
      </c>
      <c r="S35" t="n">
        <v>159.11</v>
      </c>
      <c r="T35" t="n">
        <v>12470.2</v>
      </c>
      <c r="U35" t="n">
        <v>0.8100000000000001</v>
      </c>
      <c r="V35" t="n">
        <v>0.88</v>
      </c>
      <c r="W35" t="n">
        <v>19.01</v>
      </c>
      <c r="X35" t="n">
        <v>0.72</v>
      </c>
      <c r="Y35" t="n">
        <v>1</v>
      </c>
      <c r="Z35" t="n">
        <v>10</v>
      </c>
      <c r="AA35" t="n">
        <v>707.0210607454427</v>
      </c>
      <c r="AB35" t="n">
        <v>967.3774068797252</v>
      </c>
      <c r="AC35" t="n">
        <v>875.0522648898416</v>
      </c>
      <c r="AD35" t="n">
        <v>707021.0607454428</v>
      </c>
      <c r="AE35" t="n">
        <v>967377.4068797252</v>
      </c>
      <c r="AF35" t="n">
        <v>2.189631527149309e-06</v>
      </c>
      <c r="AG35" t="n">
        <v>10</v>
      </c>
      <c r="AH35" t="n">
        <v>875052.2648898416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1.4508</v>
      </c>
      <c r="E36" t="n">
        <v>68.93000000000001</v>
      </c>
      <c r="F36" t="n">
        <v>66.05</v>
      </c>
      <c r="G36" t="n">
        <v>233.13</v>
      </c>
      <c r="H36" t="n">
        <v>2.96</v>
      </c>
      <c r="I36" t="n">
        <v>17</v>
      </c>
      <c r="J36" t="n">
        <v>210.39</v>
      </c>
      <c r="K36" t="n">
        <v>50.28</v>
      </c>
      <c r="L36" t="n">
        <v>35</v>
      </c>
      <c r="M36" t="n">
        <v>0</v>
      </c>
      <c r="N36" t="n">
        <v>45.11</v>
      </c>
      <c r="O36" t="n">
        <v>26182.25</v>
      </c>
      <c r="P36" t="n">
        <v>708.78</v>
      </c>
      <c r="Q36" t="n">
        <v>1226.29</v>
      </c>
      <c r="R36" t="n">
        <v>196.13</v>
      </c>
      <c r="S36" t="n">
        <v>159.11</v>
      </c>
      <c r="T36" t="n">
        <v>12290.77</v>
      </c>
      <c r="U36" t="n">
        <v>0.8100000000000001</v>
      </c>
      <c r="V36" t="n">
        <v>0.88</v>
      </c>
      <c r="W36" t="n">
        <v>19.03</v>
      </c>
      <c r="X36" t="n">
        <v>0.73</v>
      </c>
      <c r="Y36" t="n">
        <v>1</v>
      </c>
      <c r="Z36" t="n">
        <v>10</v>
      </c>
      <c r="AA36" t="n">
        <v>709.5533468241355</v>
      </c>
      <c r="AB36" t="n">
        <v>970.8421924091699</v>
      </c>
      <c r="AC36" t="n">
        <v>878.1863761512129</v>
      </c>
      <c r="AD36" t="n">
        <v>709553.3468241355</v>
      </c>
      <c r="AE36" t="n">
        <v>970842.1924091699</v>
      </c>
      <c r="AF36" t="n">
        <v>2.189480611750099e-06</v>
      </c>
      <c r="AG36" t="n">
        <v>10</v>
      </c>
      <c r="AH36" t="n">
        <v>878186.376151213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0.9947</v>
      </c>
      <c r="E2" t="n">
        <v>100.53</v>
      </c>
      <c r="F2" t="n">
        <v>89.78</v>
      </c>
      <c r="G2" t="n">
        <v>10.48</v>
      </c>
      <c r="H2" t="n">
        <v>0.22</v>
      </c>
      <c r="I2" t="n">
        <v>514</v>
      </c>
      <c r="J2" t="n">
        <v>80.84</v>
      </c>
      <c r="K2" t="n">
        <v>35.1</v>
      </c>
      <c r="L2" t="n">
        <v>1</v>
      </c>
      <c r="M2" t="n">
        <v>512</v>
      </c>
      <c r="N2" t="n">
        <v>9.74</v>
      </c>
      <c r="O2" t="n">
        <v>10204.21</v>
      </c>
      <c r="P2" t="n">
        <v>705.86</v>
      </c>
      <c r="Q2" t="n">
        <v>1227.84</v>
      </c>
      <c r="R2" t="n">
        <v>999.4299999999999</v>
      </c>
      <c r="S2" t="n">
        <v>159.11</v>
      </c>
      <c r="T2" t="n">
        <v>411453.12</v>
      </c>
      <c r="U2" t="n">
        <v>0.16</v>
      </c>
      <c r="V2" t="n">
        <v>0.65</v>
      </c>
      <c r="W2" t="n">
        <v>19.85</v>
      </c>
      <c r="X2" t="n">
        <v>24.42</v>
      </c>
      <c r="Y2" t="n">
        <v>1</v>
      </c>
      <c r="Z2" t="n">
        <v>10</v>
      </c>
      <c r="AA2" t="n">
        <v>1005.166251618901</v>
      </c>
      <c r="AB2" t="n">
        <v>1375.312810270303</v>
      </c>
      <c r="AC2" t="n">
        <v>1244.054885921758</v>
      </c>
      <c r="AD2" t="n">
        <v>1005166.251618902</v>
      </c>
      <c r="AE2" t="n">
        <v>1375312.810270303</v>
      </c>
      <c r="AF2" t="n">
        <v>1.675070826351662e-06</v>
      </c>
      <c r="AG2" t="n">
        <v>14</v>
      </c>
      <c r="AH2" t="n">
        <v>1244054.885921758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1.2413</v>
      </c>
      <c r="E3" t="n">
        <v>80.56</v>
      </c>
      <c r="F3" t="n">
        <v>75.05</v>
      </c>
      <c r="G3" t="n">
        <v>21.44</v>
      </c>
      <c r="H3" t="n">
        <v>0.43</v>
      </c>
      <c r="I3" t="n">
        <v>210</v>
      </c>
      <c r="J3" t="n">
        <v>82.04000000000001</v>
      </c>
      <c r="K3" t="n">
        <v>35.1</v>
      </c>
      <c r="L3" t="n">
        <v>2</v>
      </c>
      <c r="M3" t="n">
        <v>208</v>
      </c>
      <c r="N3" t="n">
        <v>9.94</v>
      </c>
      <c r="O3" t="n">
        <v>10352.53</v>
      </c>
      <c r="P3" t="n">
        <v>580.36</v>
      </c>
      <c r="Q3" t="n">
        <v>1226.92</v>
      </c>
      <c r="R3" t="n">
        <v>501.09</v>
      </c>
      <c r="S3" t="n">
        <v>159.11</v>
      </c>
      <c r="T3" t="n">
        <v>163802.38</v>
      </c>
      <c r="U3" t="n">
        <v>0.32</v>
      </c>
      <c r="V3" t="n">
        <v>0.78</v>
      </c>
      <c r="W3" t="n">
        <v>19.33</v>
      </c>
      <c r="X3" t="n">
        <v>9.710000000000001</v>
      </c>
      <c r="Y3" t="n">
        <v>1</v>
      </c>
      <c r="Z3" t="n">
        <v>10</v>
      </c>
      <c r="AA3" t="n">
        <v>691.1321830922794</v>
      </c>
      <c r="AB3" t="n">
        <v>945.637543506857</v>
      </c>
      <c r="AC3" t="n">
        <v>855.3872235651899</v>
      </c>
      <c r="AD3" t="n">
        <v>691132.1830922795</v>
      </c>
      <c r="AE3" t="n">
        <v>945637.543506857</v>
      </c>
      <c r="AF3" t="n">
        <v>2.090344241228831e-06</v>
      </c>
      <c r="AG3" t="n">
        <v>12</v>
      </c>
      <c r="AH3" t="n">
        <v>855387.2235651899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1.3244</v>
      </c>
      <c r="E4" t="n">
        <v>75.5</v>
      </c>
      <c r="F4" t="n">
        <v>71.36</v>
      </c>
      <c r="G4" t="n">
        <v>32.68</v>
      </c>
      <c r="H4" t="n">
        <v>0.63</v>
      </c>
      <c r="I4" t="n">
        <v>131</v>
      </c>
      <c r="J4" t="n">
        <v>83.25</v>
      </c>
      <c r="K4" t="n">
        <v>35.1</v>
      </c>
      <c r="L4" t="n">
        <v>3</v>
      </c>
      <c r="M4" t="n">
        <v>129</v>
      </c>
      <c r="N4" t="n">
        <v>10.15</v>
      </c>
      <c r="O4" t="n">
        <v>10501.19</v>
      </c>
      <c r="P4" t="n">
        <v>541.99</v>
      </c>
      <c r="Q4" t="n">
        <v>1226.56</v>
      </c>
      <c r="R4" t="n">
        <v>376.03</v>
      </c>
      <c r="S4" t="n">
        <v>159.11</v>
      </c>
      <c r="T4" t="n">
        <v>101667.78</v>
      </c>
      <c r="U4" t="n">
        <v>0.42</v>
      </c>
      <c r="V4" t="n">
        <v>0.82</v>
      </c>
      <c r="W4" t="n">
        <v>19.2</v>
      </c>
      <c r="X4" t="n">
        <v>6.02</v>
      </c>
      <c r="Y4" t="n">
        <v>1</v>
      </c>
      <c r="Z4" t="n">
        <v>10</v>
      </c>
      <c r="AA4" t="n">
        <v>612.4256591950317</v>
      </c>
      <c r="AB4" t="n">
        <v>837.9478052238701</v>
      </c>
      <c r="AC4" t="n">
        <v>757.9752427604344</v>
      </c>
      <c r="AD4" t="n">
        <v>612425.6591950317</v>
      </c>
      <c r="AE4" t="n">
        <v>837947.8052238701</v>
      </c>
      <c r="AF4" t="n">
        <v>2.230284309259215e-06</v>
      </c>
      <c r="AG4" t="n">
        <v>11</v>
      </c>
      <c r="AH4" t="n">
        <v>757975.2427604344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1.3676</v>
      </c>
      <c r="E5" t="n">
        <v>73.12</v>
      </c>
      <c r="F5" t="n">
        <v>69.61</v>
      </c>
      <c r="G5" t="n">
        <v>44.43</v>
      </c>
      <c r="H5" t="n">
        <v>0.83</v>
      </c>
      <c r="I5" t="n">
        <v>94</v>
      </c>
      <c r="J5" t="n">
        <v>84.45999999999999</v>
      </c>
      <c r="K5" t="n">
        <v>35.1</v>
      </c>
      <c r="L5" t="n">
        <v>4</v>
      </c>
      <c r="M5" t="n">
        <v>92</v>
      </c>
      <c r="N5" t="n">
        <v>10.36</v>
      </c>
      <c r="O5" t="n">
        <v>10650.22</v>
      </c>
      <c r="P5" t="n">
        <v>517.8</v>
      </c>
      <c r="Q5" t="n">
        <v>1226.57</v>
      </c>
      <c r="R5" t="n">
        <v>316.8</v>
      </c>
      <c r="S5" t="n">
        <v>159.11</v>
      </c>
      <c r="T5" t="n">
        <v>72238.14</v>
      </c>
      <c r="U5" t="n">
        <v>0.5</v>
      </c>
      <c r="V5" t="n">
        <v>0.84</v>
      </c>
      <c r="W5" t="n">
        <v>19.14</v>
      </c>
      <c r="X5" t="n">
        <v>4.28</v>
      </c>
      <c r="Y5" t="n">
        <v>1</v>
      </c>
      <c r="Z5" t="n">
        <v>10</v>
      </c>
      <c r="AA5" t="n">
        <v>577.2783977404056</v>
      </c>
      <c r="AB5" t="n">
        <v>789.8577715139103</v>
      </c>
      <c r="AC5" t="n">
        <v>714.4748543729669</v>
      </c>
      <c r="AD5" t="n">
        <v>577278.3977404056</v>
      </c>
      <c r="AE5" t="n">
        <v>789857.7715139103</v>
      </c>
      <c r="AF5" t="n">
        <v>2.303032936682952e-06</v>
      </c>
      <c r="AG5" t="n">
        <v>11</v>
      </c>
      <c r="AH5" t="n">
        <v>714474.8543729669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1.3932</v>
      </c>
      <c r="E6" t="n">
        <v>71.78</v>
      </c>
      <c r="F6" t="n">
        <v>68.63</v>
      </c>
      <c r="G6" t="n">
        <v>56.41</v>
      </c>
      <c r="H6" t="n">
        <v>1.02</v>
      </c>
      <c r="I6" t="n">
        <v>73</v>
      </c>
      <c r="J6" t="n">
        <v>85.67</v>
      </c>
      <c r="K6" t="n">
        <v>35.1</v>
      </c>
      <c r="L6" t="n">
        <v>5</v>
      </c>
      <c r="M6" t="n">
        <v>71</v>
      </c>
      <c r="N6" t="n">
        <v>10.57</v>
      </c>
      <c r="O6" t="n">
        <v>10799.59</v>
      </c>
      <c r="P6" t="n">
        <v>499.46</v>
      </c>
      <c r="Q6" t="n">
        <v>1226.36</v>
      </c>
      <c r="R6" t="n">
        <v>283.82</v>
      </c>
      <c r="S6" t="n">
        <v>159.11</v>
      </c>
      <c r="T6" t="n">
        <v>55852.9</v>
      </c>
      <c r="U6" t="n">
        <v>0.5600000000000001</v>
      </c>
      <c r="V6" t="n">
        <v>0.85</v>
      </c>
      <c r="W6" t="n">
        <v>19.1</v>
      </c>
      <c r="X6" t="n">
        <v>3.3</v>
      </c>
      <c r="Y6" t="n">
        <v>1</v>
      </c>
      <c r="Z6" t="n">
        <v>10</v>
      </c>
      <c r="AA6" t="n">
        <v>545.8918513812002</v>
      </c>
      <c r="AB6" t="n">
        <v>746.9133141085457</v>
      </c>
      <c r="AC6" t="n">
        <v>675.6289557094456</v>
      </c>
      <c r="AD6" t="n">
        <v>545891.8513812002</v>
      </c>
      <c r="AE6" t="n">
        <v>746913.3141085457</v>
      </c>
      <c r="AF6" t="n">
        <v>2.346143234415538e-06</v>
      </c>
      <c r="AG6" t="n">
        <v>10</v>
      </c>
      <c r="AH6" t="n">
        <v>675628.9557094455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1.4109</v>
      </c>
      <c r="E7" t="n">
        <v>70.87</v>
      </c>
      <c r="F7" t="n">
        <v>67.97</v>
      </c>
      <c r="G7" t="n">
        <v>69.12</v>
      </c>
      <c r="H7" t="n">
        <v>1.21</v>
      </c>
      <c r="I7" t="n">
        <v>59</v>
      </c>
      <c r="J7" t="n">
        <v>86.88</v>
      </c>
      <c r="K7" t="n">
        <v>35.1</v>
      </c>
      <c r="L7" t="n">
        <v>6</v>
      </c>
      <c r="M7" t="n">
        <v>57</v>
      </c>
      <c r="N7" t="n">
        <v>10.78</v>
      </c>
      <c r="O7" t="n">
        <v>10949.33</v>
      </c>
      <c r="P7" t="n">
        <v>483.9</v>
      </c>
      <c r="Q7" t="n">
        <v>1226.39</v>
      </c>
      <c r="R7" t="n">
        <v>261.99</v>
      </c>
      <c r="S7" t="n">
        <v>159.11</v>
      </c>
      <c r="T7" t="n">
        <v>45006.11</v>
      </c>
      <c r="U7" t="n">
        <v>0.61</v>
      </c>
      <c r="V7" t="n">
        <v>0.86</v>
      </c>
      <c r="W7" t="n">
        <v>19.06</v>
      </c>
      <c r="X7" t="n">
        <v>2.64</v>
      </c>
      <c r="Y7" t="n">
        <v>1</v>
      </c>
      <c r="Z7" t="n">
        <v>10</v>
      </c>
      <c r="AA7" t="n">
        <v>529.2814393504054</v>
      </c>
      <c r="AB7" t="n">
        <v>724.1862155683521</v>
      </c>
      <c r="AC7" t="n">
        <v>655.070899556245</v>
      </c>
      <c r="AD7" t="n">
        <v>529281.4393504055</v>
      </c>
      <c r="AE7" t="n">
        <v>724186.215568352</v>
      </c>
      <c r="AF7" t="n">
        <v>2.375949963707208e-06</v>
      </c>
      <c r="AG7" t="n">
        <v>10</v>
      </c>
      <c r="AH7" t="n">
        <v>655070.899556245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1.4234</v>
      </c>
      <c r="E8" t="n">
        <v>70.25</v>
      </c>
      <c r="F8" t="n">
        <v>67.52</v>
      </c>
      <c r="G8" t="n">
        <v>82.67</v>
      </c>
      <c r="H8" t="n">
        <v>1.39</v>
      </c>
      <c r="I8" t="n">
        <v>49</v>
      </c>
      <c r="J8" t="n">
        <v>88.09999999999999</v>
      </c>
      <c r="K8" t="n">
        <v>35.1</v>
      </c>
      <c r="L8" t="n">
        <v>7</v>
      </c>
      <c r="M8" t="n">
        <v>47</v>
      </c>
      <c r="N8" t="n">
        <v>11</v>
      </c>
      <c r="O8" t="n">
        <v>11099.43</v>
      </c>
      <c r="P8" t="n">
        <v>467.59</v>
      </c>
      <c r="Q8" t="n">
        <v>1226.33</v>
      </c>
      <c r="R8" t="n">
        <v>246.45</v>
      </c>
      <c r="S8" t="n">
        <v>159.11</v>
      </c>
      <c r="T8" t="n">
        <v>37286.48</v>
      </c>
      <c r="U8" t="n">
        <v>0.65</v>
      </c>
      <c r="V8" t="n">
        <v>0.86</v>
      </c>
      <c r="W8" t="n">
        <v>19.05</v>
      </c>
      <c r="X8" t="n">
        <v>2.19</v>
      </c>
      <c r="Y8" t="n">
        <v>1</v>
      </c>
      <c r="Z8" t="n">
        <v>10</v>
      </c>
      <c r="AA8" t="n">
        <v>514.5769068590183</v>
      </c>
      <c r="AB8" t="n">
        <v>704.0668254954468</v>
      </c>
      <c r="AC8" t="n">
        <v>636.8716758341563</v>
      </c>
      <c r="AD8" t="n">
        <v>514576.9068590184</v>
      </c>
      <c r="AE8" t="n">
        <v>704066.8254954468</v>
      </c>
      <c r="AF8" t="n">
        <v>2.396999913771947e-06</v>
      </c>
      <c r="AG8" t="n">
        <v>10</v>
      </c>
      <c r="AH8" t="n">
        <v>636871.6758341563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1.4325</v>
      </c>
      <c r="E9" t="n">
        <v>69.81</v>
      </c>
      <c r="F9" t="n">
        <v>67.19</v>
      </c>
      <c r="G9" t="n">
        <v>95.98999999999999</v>
      </c>
      <c r="H9" t="n">
        <v>1.57</v>
      </c>
      <c r="I9" t="n">
        <v>42</v>
      </c>
      <c r="J9" t="n">
        <v>89.31999999999999</v>
      </c>
      <c r="K9" t="n">
        <v>35.1</v>
      </c>
      <c r="L9" t="n">
        <v>8</v>
      </c>
      <c r="M9" t="n">
        <v>39</v>
      </c>
      <c r="N9" t="n">
        <v>11.22</v>
      </c>
      <c r="O9" t="n">
        <v>11249.89</v>
      </c>
      <c r="P9" t="n">
        <v>453.92</v>
      </c>
      <c r="Q9" t="n">
        <v>1226.33</v>
      </c>
      <c r="R9" t="n">
        <v>235.25</v>
      </c>
      <c r="S9" t="n">
        <v>159.11</v>
      </c>
      <c r="T9" t="n">
        <v>31724</v>
      </c>
      <c r="U9" t="n">
        <v>0.68</v>
      </c>
      <c r="V9" t="n">
        <v>0.87</v>
      </c>
      <c r="W9" t="n">
        <v>19.05</v>
      </c>
      <c r="X9" t="n">
        <v>1.87</v>
      </c>
      <c r="Y9" t="n">
        <v>1</v>
      </c>
      <c r="Z9" t="n">
        <v>10</v>
      </c>
      <c r="AA9" t="n">
        <v>502.9367972499584</v>
      </c>
      <c r="AB9" t="n">
        <v>688.1403140029379</v>
      </c>
      <c r="AC9" t="n">
        <v>622.4651682454934</v>
      </c>
      <c r="AD9" t="n">
        <v>502936.7972499584</v>
      </c>
      <c r="AE9" t="n">
        <v>688140.3140029379</v>
      </c>
      <c r="AF9" t="n">
        <v>2.412324277419077e-06</v>
      </c>
      <c r="AG9" t="n">
        <v>10</v>
      </c>
      <c r="AH9" t="n">
        <v>622465.1682454933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1.4386</v>
      </c>
      <c r="E10" t="n">
        <v>69.51000000000001</v>
      </c>
      <c r="F10" t="n">
        <v>66.98</v>
      </c>
      <c r="G10" t="n">
        <v>108.62</v>
      </c>
      <c r="H10" t="n">
        <v>1.75</v>
      </c>
      <c r="I10" t="n">
        <v>37</v>
      </c>
      <c r="J10" t="n">
        <v>90.54000000000001</v>
      </c>
      <c r="K10" t="n">
        <v>35.1</v>
      </c>
      <c r="L10" t="n">
        <v>9</v>
      </c>
      <c r="M10" t="n">
        <v>16</v>
      </c>
      <c r="N10" t="n">
        <v>11.44</v>
      </c>
      <c r="O10" t="n">
        <v>11400.71</v>
      </c>
      <c r="P10" t="n">
        <v>442.54</v>
      </c>
      <c r="Q10" t="n">
        <v>1226.44</v>
      </c>
      <c r="R10" t="n">
        <v>227.57</v>
      </c>
      <c r="S10" t="n">
        <v>159.11</v>
      </c>
      <c r="T10" t="n">
        <v>27908.81</v>
      </c>
      <c r="U10" t="n">
        <v>0.7</v>
      </c>
      <c r="V10" t="n">
        <v>0.87</v>
      </c>
      <c r="W10" t="n">
        <v>19.06</v>
      </c>
      <c r="X10" t="n">
        <v>1.65</v>
      </c>
      <c r="Y10" t="n">
        <v>1</v>
      </c>
      <c r="Z10" t="n">
        <v>10</v>
      </c>
      <c r="AA10" t="n">
        <v>493.8971212355062</v>
      </c>
      <c r="AB10" t="n">
        <v>675.7718304776047</v>
      </c>
      <c r="AC10" t="n">
        <v>611.2771154285423</v>
      </c>
      <c r="AD10" t="n">
        <v>493897.1212355063</v>
      </c>
      <c r="AE10" t="n">
        <v>675771.8304776046</v>
      </c>
      <c r="AF10" t="n">
        <v>2.422596653050669e-06</v>
      </c>
      <c r="AG10" t="n">
        <v>10</v>
      </c>
      <c r="AH10" t="n">
        <v>611277.1154285423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1.4377</v>
      </c>
      <c r="E11" t="n">
        <v>69.55</v>
      </c>
      <c r="F11" t="n">
        <v>67.03</v>
      </c>
      <c r="G11" t="n">
        <v>108.69</v>
      </c>
      <c r="H11" t="n">
        <v>1.91</v>
      </c>
      <c r="I11" t="n">
        <v>37</v>
      </c>
      <c r="J11" t="n">
        <v>91.77</v>
      </c>
      <c r="K11" t="n">
        <v>35.1</v>
      </c>
      <c r="L11" t="n">
        <v>10</v>
      </c>
      <c r="M11" t="n">
        <v>0</v>
      </c>
      <c r="N11" t="n">
        <v>11.67</v>
      </c>
      <c r="O11" t="n">
        <v>11551.91</v>
      </c>
      <c r="P11" t="n">
        <v>444.47</v>
      </c>
      <c r="Q11" t="n">
        <v>1226.61</v>
      </c>
      <c r="R11" t="n">
        <v>227.96</v>
      </c>
      <c r="S11" t="n">
        <v>159.11</v>
      </c>
      <c r="T11" t="n">
        <v>28104.88</v>
      </c>
      <c r="U11" t="n">
        <v>0.7</v>
      </c>
      <c r="V11" t="n">
        <v>0.87</v>
      </c>
      <c r="W11" t="n">
        <v>19.09</v>
      </c>
      <c r="X11" t="n">
        <v>1.7</v>
      </c>
      <c r="Y11" t="n">
        <v>1</v>
      </c>
      <c r="Z11" t="n">
        <v>10</v>
      </c>
      <c r="AA11" t="n">
        <v>495.4156881890607</v>
      </c>
      <c r="AB11" t="n">
        <v>677.8496007779036</v>
      </c>
      <c r="AC11" t="n">
        <v>613.1565862475495</v>
      </c>
      <c r="AD11" t="n">
        <v>495415.6881890607</v>
      </c>
      <c r="AE11" t="n">
        <v>677849.6007779036</v>
      </c>
      <c r="AF11" t="n">
        <v>2.421081056646008e-06</v>
      </c>
      <c r="AG11" t="n">
        <v>10</v>
      </c>
      <c r="AH11" t="n">
        <v>613156.5862475495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0.8649</v>
      </c>
      <c r="E2" t="n">
        <v>115.62</v>
      </c>
      <c r="F2" t="n">
        <v>98.34</v>
      </c>
      <c r="G2" t="n">
        <v>8.6</v>
      </c>
      <c r="H2" t="n">
        <v>0.16</v>
      </c>
      <c r="I2" t="n">
        <v>686</v>
      </c>
      <c r="J2" t="n">
        <v>107.41</v>
      </c>
      <c r="K2" t="n">
        <v>41.65</v>
      </c>
      <c r="L2" t="n">
        <v>1</v>
      </c>
      <c r="M2" t="n">
        <v>684</v>
      </c>
      <c r="N2" t="n">
        <v>14.77</v>
      </c>
      <c r="O2" t="n">
        <v>13481.73</v>
      </c>
      <c r="P2" t="n">
        <v>939.87</v>
      </c>
      <c r="Q2" t="n">
        <v>1228.05</v>
      </c>
      <c r="R2" t="n">
        <v>1291.62</v>
      </c>
      <c r="S2" t="n">
        <v>159.11</v>
      </c>
      <c r="T2" t="n">
        <v>556686.17</v>
      </c>
      <c r="U2" t="n">
        <v>0.12</v>
      </c>
      <c r="V2" t="n">
        <v>0.59</v>
      </c>
      <c r="W2" t="n">
        <v>20.09</v>
      </c>
      <c r="X2" t="n">
        <v>32.96</v>
      </c>
      <c r="Y2" t="n">
        <v>1</v>
      </c>
      <c r="Z2" t="n">
        <v>10</v>
      </c>
      <c r="AA2" t="n">
        <v>1484.415046080422</v>
      </c>
      <c r="AB2" t="n">
        <v>2031.042153817172</v>
      </c>
      <c r="AC2" t="n">
        <v>1837.202341242426</v>
      </c>
      <c r="AD2" t="n">
        <v>1484415.046080422</v>
      </c>
      <c r="AE2" t="n">
        <v>2031042.153817171</v>
      </c>
      <c r="AF2" t="n">
        <v>1.393375990370687e-06</v>
      </c>
      <c r="AG2" t="n">
        <v>17</v>
      </c>
      <c r="AH2" t="n">
        <v>1837202.341242426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1.1663</v>
      </c>
      <c r="E3" t="n">
        <v>85.73999999999999</v>
      </c>
      <c r="F3" t="n">
        <v>77.77</v>
      </c>
      <c r="G3" t="n">
        <v>17.48</v>
      </c>
      <c r="H3" t="n">
        <v>0.32</v>
      </c>
      <c r="I3" t="n">
        <v>267</v>
      </c>
      <c r="J3" t="n">
        <v>108.68</v>
      </c>
      <c r="K3" t="n">
        <v>41.65</v>
      </c>
      <c r="L3" t="n">
        <v>2</v>
      </c>
      <c r="M3" t="n">
        <v>265</v>
      </c>
      <c r="N3" t="n">
        <v>15.03</v>
      </c>
      <c r="O3" t="n">
        <v>13638.32</v>
      </c>
      <c r="P3" t="n">
        <v>737.51</v>
      </c>
      <c r="Q3" t="n">
        <v>1227.01</v>
      </c>
      <c r="R3" t="n">
        <v>593.22</v>
      </c>
      <c r="S3" t="n">
        <v>159.11</v>
      </c>
      <c r="T3" t="n">
        <v>209585.19</v>
      </c>
      <c r="U3" t="n">
        <v>0.27</v>
      </c>
      <c r="V3" t="n">
        <v>0.75</v>
      </c>
      <c r="W3" t="n">
        <v>19.42</v>
      </c>
      <c r="X3" t="n">
        <v>12.43</v>
      </c>
      <c r="Y3" t="n">
        <v>1</v>
      </c>
      <c r="Z3" t="n">
        <v>10</v>
      </c>
      <c r="AA3" t="n">
        <v>886.3018087631102</v>
      </c>
      <c r="AB3" t="n">
        <v>1212.677235625889</v>
      </c>
      <c r="AC3" t="n">
        <v>1096.941022260943</v>
      </c>
      <c r="AD3" t="n">
        <v>886301.8087631102</v>
      </c>
      <c r="AE3" t="n">
        <v>1212677.235625889</v>
      </c>
      <c r="AF3" t="n">
        <v>1.878939088414073e-06</v>
      </c>
      <c r="AG3" t="n">
        <v>12</v>
      </c>
      <c r="AH3" t="n">
        <v>1096941.022260943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1.2721</v>
      </c>
      <c r="E4" t="n">
        <v>78.61</v>
      </c>
      <c r="F4" t="n">
        <v>72.91</v>
      </c>
      <c r="G4" t="n">
        <v>26.51</v>
      </c>
      <c r="H4" t="n">
        <v>0.48</v>
      </c>
      <c r="I4" t="n">
        <v>165</v>
      </c>
      <c r="J4" t="n">
        <v>109.96</v>
      </c>
      <c r="K4" t="n">
        <v>41.65</v>
      </c>
      <c r="L4" t="n">
        <v>3</v>
      </c>
      <c r="M4" t="n">
        <v>163</v>
      </c>
      <c r="N4" t="n">
        <v>15.31</v>
      </c>
      <c r="O4" t="n">
        <v>13795.21</v>
      </c>
      <c r="P4" t="n">
        <v>684.14</v>
      </c>
      <c r="Q4" t="n">
        <v>1226.83</v>
      </c>
      <c r="R4" t="n">
        <v>429.22</v>
      </c>
      <c r="S4" t="n">
        <v>159.11</v>
      </c>
      <c r="T4" t="n">
        <v>128095.97</v>
      </c>
      <c r="U4" t="n">
        <v>0.37</v>
      </c>
      <c r="V4" t="n">
        <v>0.8</v>
      </c>
      <c r="W4" t="n">
        <v>19.23</v>
      </c>
      <c r="X4" t="n">
        <v>7.57</v>
      </c>
      <c r="Y4" t="n">
        <v>1</v>
      </c>
      <c r="Z4" t="n">
        <v>10</v>
      </c>
      <c r="AA4" t="n">
        <v>763.5985981452912</v>
      </c>
      <c r="AB4" t="n">
        <v>1044.789289574987</v>
      </c>
      <c r="AC4" t="n">
        <v>945.0760661489275</v>
      </c>
      <c r="AD4" t="n">
        <v>763598.5981452912</v>
      </c>
      <c r="AE4" t="n">
        <v>1044789.289574987</v>
      </c>
      <c r="AF4" t="n">
        <v>2.049385590646954e-06</v>
      </c>
      <c r="AG4" t="n">
        <v>11</v>
      </c>
      <c r="AH4" t="n">
        <v>945076.0661489274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1.3254</v>
      </c>
      <c r="E5" t="n">
        <v>75.45</v>
      </c>
      <c r="F5" t="n">
        <v>70.77</v>
      </c>
      <c r="G5" t="n">
        <v>35.68</v>
      </c>
      <c r="H5" t="n">
        <v>0.63</v>
      </c>
      <c r="I5" t="n">
        <v>119</v>
      </c>
      <c r="J5" t="n">
        <v>111.23</v>
      </c>
      <c r="K5" t="n">
        <v>41.65</v>
      </c>
      <c r="L5" t="n">
        <v>4</v>
      </c>
      <c r="M5" t="n">
        <v>117</v>
      </c>
      <c r="N5" t="n">
        <v>15.58</v>
      </c>
      <c r="O5" t="n">
        <v>13952.52</v>
      </c>
      <c r="P5" t="n">
        <v>656.83</v>
      </c>
      <c r="Q5" t="n">
        <v>1226.7</v>
      </c>
      <c r="R5" t="n">
        <v>356.27</v>
      </c>
      <c r="S5" t="n">
        <v>159.11</v>
      </c>
      <c r="T5" t="n">
        <v>91850.35000000001</v>
      </c>
      <c r="U5" t="n">
        <v>0.45</v>
      </c>
      <c r="V5" t="n">
        <v>0.82</v>
      </c>
      <c r="W5" t="n">
        <v>19.18</v>
      </c>
      <c r="X5" t="n">
        <v>5.44</v>
      </c>
      <c r="Y5" t="n">
        <v>1</v>
      </c>
      <c r="Z5" t="n">
        <v>10</v>
      </c>
      <c r="AA5" t="n">
        <v>713.938074013475</v>
      </c>
      <c r="AB5" t="n">
        <v>976.8415695901354</v>
      </c>
      <c r="AC5" t="n">
        <v>883.6131811942059</v>
      </c>
      <c r="AD5" t="n">
        <v>713938.074013475</v>
      </c>
      <c r="AE5" t="n">
        <v>976841.5695901354</v>
      </c>
      <c r="AF5" t="n">
        <v>2.135253251979776e-06</v>
      </c>
      <c r="AG5" t="n">
        <v>11</v>
      </c>
      <c r="AH5" t="n">
        <v>883613.1811942059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1.3571</v>
      </c>
      <c r="E6" t="n">
        <v>73.69</v>
      </c>
      <c r="F6" t="n">
        <v>69.58</v>
      </c>
      <c r="G6" t="n">
        <v>44.89</v>
      </c>
      <c r="H6" t="n">
        <v>0.78</v>
      </c>
      <c r="I6" t="n">
        <v>93</v>
      </c>
      <c r="J6" t="n">
        <v>112.51</v>
      </c>
      <c r="K6" t="n">
        <v>41.65</v>
      </c>
      <c r="L6" t="n">
        <v>5</v>
      </c>
      <c r="M6" t="n">
        <v>91</v>
      </c>
      <c r="N6" t="n">
        <v>15.86</v>
      </c>
      <c r="O6" t="n">
        <v>14110.24</v>
      </c>
      <c r="P6" t="n">
        <v>638.9299999999999</v>
      </c>
      <c r="Q6" t="n">
        <v>1226.44</v>
      </c>
      <c r="R6" t="n">
        <v>316.72</v>
      </c>
      <c r="S6" t="n">
        <v>159.11</v>
      </c>
      <c r="T6" t="n">
        <v>72201.87</v>
      </c>
      <c r="U6" t="n">
        <v>0.5</v>
      </c>
      <c r="V6" t="n">
        <v>0.84</v>
      </c>
      <c r="W6" t="n">
        <v>19.12</v>
      </c>
      <c r="X6" t="n">
        <v>4.25</v>
      </c>
      <c r="Y6" t="n">
        <v>1</v>
      </c>
      <c r="Z6" t="n">
        <v>10</v>
      </c>
      <c r="AA6" t="n">
        <v>685.3896422548464</v>
      </c>
      <c r="AB6" t="n">
        <v>937.7803457900593</v>
      </c>
      <c r="AC6" t="n">
        <v>848.2799057708372</v>
      </c>
      <c r="AD6" t="n">
        <v>685389.6422548464</v>
      </c>
      <c r="AE6" t="n">
        <v>937780.3457900593</v>
      </c>
      <c r="AF6" t="n">
        <v>2.186322761628002e-06</v>
      </c>
      <c r="AG6" t="n">
        <v>11</v>
      </c>
      <c r="AH6" t="n">
        <v>848279.9057708372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1.3796</v>
      </c>
      <c r="E7" t="n">
        <v>72.48</v>
      </c>
      <c r="F7" t="n">
        <v>68.76000000000001</v>
      </c>
      <c r="G7" t="n">
        <v>54.28</v>
      </c>
      <c r="H7" t="n">
        <v>0.93</v>
      </c>
      <c r="I7" t="n">
        <v>76</v>
      </c>
      <c r="J7" t="n">
        <v>113.79</v>
      </c>
      <c r="K7" t="n">
        <v>41.65</v>
      </c>
      <c r="L7" t="n">
        <v>6</v>
      </c>
      <c r="M7" t="n">
        <v>74</v>
      </c>
      <c r="N7" t="n">
        <v>16.14</v>
      </c>
      <c r="O7" t="n">
        <v>14268.39</v>
      </c>
      <c r="P7" t="n">
        <v>623.76</v>
      </c>
      <c r="Q7" t="n">
        <v>1226.44</v>
      </c>
      <c r="R7" t="n">
        <v>288.37</v>
      </c>
      <c r="S7" t="n">
        <v>159.11</v>
      </c>
      <c r="T7" t="n">
        <v>58111.87</v>
      </c>
      <c r="U7" t="n">
        <v>0.55</v>
      </c>
      <c r="V7" t="n">
        <v>0.85</v>
      </c>
      <c r="W7" t="n">
        <v>19.1</v>
      </c>
      <c r="X7" t="n">
        <v>3.43</v>
      </c>
      <c r="Y7" t="n">
        <v>1</v>
      </c>
      <c r="Z7" t="n">
        <v>10</v>
      </c>
      <c r="AA7" t="n">
        <v>664.4256353599808</v>
      </c>
      <c r="AB7" t="n">
        <v>909.0964666897937</v>
      </c>
      <c r="AC7" t="n">
        <v>822.3335758338236</v>
      </c>
      <c r="AD7" t="n">
        <v>664425.6353599807</v>
      </c>
      <c r="AE7" t="n">
        <v>909096.4666897937</v>
      </c>
      <c r="AF7" t="n">
        <v>2.222570836299456e-06</v>
      </c>
      <c r="AG7" t="n">
        <v>11</v>
      </c>
      <c r="AH7" t="n">
        <v>822333.5758338236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1.3953</v>
      </c>
      <c r="E8" t="n">
        <v>71.67</v>
      </c>
      <c r="F8" t="n">
        <v>68.20999999999999</v>
      </c>
      <c r="G8" t="n">
        <v>63.95</v>
      </c>
      <c r="H8" t="n">
        <v>1.07</v>
      </c>
      <c r="I8" t="n">
        <v>64</v>
      </c>
      <c r="J8" t="n">
        <v>115.08</v>
      </c>
      <c r="K8" t="n">
        <v>41.65</v>
      </c>
      <c r="L8" t="n">
        <v>7</v>
      </c>
      <c r="M8" t="n">
        <v>62</v>
      </c>
      <c r="N8" t="n">
        <v>16.43</v>
      </c>
      <c r="O8" t="n">
        <v>14426.96</v>
      </c>
      <c r="P8" t="n">
        <v>611.49</v>
      </c>
      <c r="Q8" t="n">
        <v>1226.31</v>
      </c>
      <c r="R8" t="n">
        <v>269.56</v>
      </c>
      <c r="S8" t="n">
        <v>159.11</v>
      </c>
      <c r="T8" t="n">
        <v>48767.06</v>
      </c>
      <c r="U8" t="n">
        <v>0.59</v>
      </c>
      <c r="V8" t="n">
        <v>0.85</v>
      </c>
      <c r="W8" t="n">
        <v>19.09</v>
      </c>
      <c r="X8" t="n">
        <v>2.88</v>
      </c>
      <c r="Y8" t="n">
        <v>1</v>
      </c>
      <c r="Z8" t="n">
        <v>10</v>
      </c>
      <c r="AA8" t="n">
        <v>639.6170601903754</v>
      </c>
      <c r="AB8" t="n">
        <v>875.1522796656475</v>
      </c>
      <c r="AC8" t="n">
        <v>791.6289743782963</v>
      </c>
      <c r="AD8" t="n">
        <v>639617.0601903753</v>
      </c>
      <c r="AE8" t="n">
        <v>875152.2796656475</v>
      </c>
      <c r="AF8" t="n">
        <v>2.247863937292426e-06</v>
      </c>
      <c r="AG8" t="n">
        <v>10</v>
      </c>
      <c r="AH8" t="n">
        <v>791628.9743782963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1.4078</v>
      </c>
      <c r="E9" t="n">
        <v>71.03</v>
      </c>
      <c r="F9" t="n">
        <v>67.78</v>
      </c>
      <c r="G9" t="n">
        <v>73.94</v>
      </c>
      <c r="H9" t="n">
        <v>1.21</v>
      </c>
      <c r="I9" t="n">
        <v>55</v>
      </c>
      <c r="J9" t="n">
        <v>116.37</v>
      </c>
      <c r="K9" t="n">
        <v>41.65</v>
      </c>
      <c r="L9" t="n">
        <v>8</v>
      </c>
      <c r="M9" t="n">
        <v>53</v>
      </c>
      <c r="N9" t="n">
        <v>16.72</v>
      </c>
      <c r="O9" t="n">
        <v>14585.96</v>
      </c>
      <c r="P9" t="n">
        <v>599.73</v>
      </c>
      <c r="Q9" t="n">
        <v>1226.41</v>
      </c>
      <c r="R9" t="n">
        <v>255.55</v>
      </c>
      <c r="S9" t="n">
        <v>159.11</v>
      </c>
      <c r="T9" t="n">
        <v>41806.17</v>
      </c>
      <c r="U9" t="n">
        <v>0.62</v>
      </c>
      <c r="V9" t="n">
        <v>0.86</v>
      </c>
      <c r="W9" t="n">
        <v>19.06</v>
      </c>
      <c r="X9" t="n">
        <v>2.45</v>
      </c>
      <c r="Y9" t="n">
        <v>1</v>
      </c>
      <c r="Z9" t="n">
        <v>10</v>
      </c>
      <c r="AA9" t="n">
        <v>626.5237659408286</v>
      </c>
      <c r="AB9" t="n">
        <v>857.2374568380428</v>
      </c>
      <c r="AC9" t="n">
        <v>775.4239170977465</v>
      </c>
      <c r="AD9" t="n">
        <v>626523.7659408286</v>
      </c>
      <c r="AE9" t="n">
        <v>857237.4568380428</v>
      </c>
      <c r="AF9" t="n">
        <v>2.268001756554344e-06</v>
      </c>
      <c r="AG9" t="n">
        <v>10</v>
      </c>
      <c r="AH9" t="n">
        <v>775423.9170977465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1.4169</v>
      </c>
      <c r="E10" t="n">
        <v>70.58</v>
      </c>
      <c r="F10" t="n">
        <v>67.47</v>
      </c>
      <c r="G10" t="n">
        <v>84.34</v>
      </c>
      <c r="H10" t="n">
        <v>1.35</v>
      </c>
      <c r="I10" t="n">
        <v>48</v>
      </c>
      <c r="J10" t="n">
        <v>117.66</v>
      </c>
      <c r="K10" t="n">
        <v>41.65</v>
      </c>
      <c r="L10" t="n">
        <v>9</v>
      </c>
      <c r="M10" t="n">
        <v>46</v>
      </c>
      <c r="N10" t="n">
        <v>17.01</v>
      </c>
      <c r="O10" t="n">
        <v>14745.39</v>
      </c>
      <c r="P10" t="n">
        <v>589.5599999999999</v>
      </c>
      <c r="Q10" t="n">
        <v>1226.47</v>
      </c>
      <c r="R10" t="n">
        <v>244.77</v>
      </c>
      <c r="S10" t="n">
        <v>159.11</v>
      </c>
      <c r="T10" t="n">
        <v>36455.5</v>
      </c>
      <c r="U10" t="n">
        <v>0.65</v>
      </c>
      <c r="V10" t="n">
        <v>0.86</v>
      </c>
      <c r="W10" t="n">
        <v>19.06</v>
      </c>
      <c r="X10" t="n">
        <v>2.15</v>
      </c>
      <c r="Y10" t="n">
        <v>1</v>
      </c>
      <c r="Z10" t="n">
        <v>10</v>
      </c>
      <c r="AA10" t="n">
        <v>616.1556219097711</v>
      </c>
      <c r="AB10" t="n">
        <v>843.0513047645176</v>
      </c>
      <c r="AC10" t="n">
        <v>762.5916714677289</v>
      </c>
      <c r="AD10" t="n">
        <v>616155.6219097711</v>
      </c>
      <c r="AE10" t="n">
        <v>843051.3047645176</v>
      </c>
      <c r="AF10" t="n">
        <v>2.282662088977021e-06</v>
      </c>
      <c r="AG10" t="n">
        <v>10</v>
      </c>
      <c r="AH10" t="n">
        <v>762591.6714677289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1.4241</v>
      </c>
      <c r="E11" t="n">
        <v>70.22</v>
      </c>
      <c r="F11" t="n">
        <v>67.23</v>
      </c>
      <c r="G11" t="n">
        <v>93.81</v>
      </c>
      <c r="H11" t="n">
        <v>1.48</v>
      </c>
      <c r="I11" t="n">
        <v>43</v>
      </c>
      <c r="J11" t="n">
        <v>118.96</v>
      </c>
      <c r="K11" t="n">
        <v>41.65</v>
      </c>
      <c r="L11" t="n">
        <v>10</v>
      </c>
      <c r="M11" t="n">
        <v>41</v>
      </c>
      <c r="N11" t="n">
        <v>17.31</v>
      </c>
      <c r="O11" t="n">
        <v>14905.25</v>
      </c>
      <c r="P11" t="n">
        <v>579</v>
      </c>
      <c r="Q11" t="n">
        <v>1226.31</v>
      </c>
      <c r="R11" t="n">
        <v>236.98</v>
      </c>
      <c r="S11" t="n">
        <v>159.11</v>
      </c>
      <c r="T11" t="n">
        <v>32585.01</v>
      </c>
      <c r="U11" t="n">
        <v>0.67</v>
      </c>
      <c r="V11" t="n">
        <v>0.87</v>
      </c>
      <c r="W11" t="n">
        <v>19.04</v>
      </c>
      <c r="X11" t="n">
        <v>1.9</v>
      </c>
      <c r="Y11" t="n">
        <v>1</v>
      </c>
      <c r="Z11" t="n">
        <v>10</v>
      </c>
      <c r="AA11" t="n">
        <v>606.521599113071</v>
      </c>
      <c r="AB11" t="n">
        <v>829.8696097509834</v>
      </c>
      <c r="AC11" t="n">
        <v>750.6680189256615</v>
      </c>
      <c r="AD11" t="n">
        <v>606521.599113071</v>
      </c>
      <c r="AE11" t="n">
        <v>829869.6097509834</v>
      </c>
      <c r="AF11" t="n">
        <v>2.294261472871886e-06</v>
      </c>
      <c r="AG11" t="n">
        <v>10</v>
      </c>
      <c r="AH11" t="n">
        <v>750668.0189256615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1.4292</v>
      </c>
      <c r="E12" t="n">
        <v>69.97</v>
      </c>
      <c r="F12" t="n">
        <v>67.06999999999999</v>
      </c>
      <c r="G12" t="n">
        <v>103.18</v>
      </c>
      <c r="H12" t="n">
        <v>1.61</v>
      </c>
      <c r="I12" t="n">
        <v>39</v>
      </c>
      <c r="J12" t="n">
        <v>120.26</v>
      </c>
      <c r="K12" t="n">
        <v>41.65</v>
      </c>
      <c r="L12" t="n">
        <v>11</v>
      </c>
      <c r="M12" t="n">
        <v>37</v>
      </c>
      <c r="N12" t="n">
        <v>17.61</v>
      </c>
      <c r="O12" t="n">
        <v>15065.56</v>
      </c>
      <c r="P12" t="n">
        <v>570.52</v>
      </c>
      <c r="Q12" t="n">
        <v>1226.4</v>
      </c>
      <c r="R12" t="n">
        <v>231.35</v>
      </c>
      <c r="S12" t="n">
        <v>159.11</v>
      </c>
      <c r="T12" t="n">
        <v>29786.38</v>
      </c>
      <c r="U12" t="n">
        <v>0.6899999999999999</v>
      </c>
      <c r="V12" t="n">
        <v>0.87</v>
      </c>
      <c r="W12" t="n">
        <v>19.04</v>
      </c>
      <c r="X12" t="n">
        <v>1.74</v>
      </c>
      <c r="Y12" t="n">
        <v>1</v>
      </c>
      <c r="Z12" t="n">
        <v>10</v>
      </c>
      <c r="AA12" t="n">
        <v>599.1700054775993</v>
      </c>
      <c r="AB12" t="n">
        <v>819.8108350095098</v>
      </c>
      <c r="AC12" t="n">
        <v>741.569239527935</v>
      </c>
      <c r="AD12" t="n">
        <v>599170.0054775992</v>
      </c>
      <c r="AE12" t="n">
        <v>819810.8350095098</v>
      </c>
      <c r="AF12" t="n">
        <v>2.30247770313075e-06</v>
      </c>
      <c r="AG12" t="n">
        <v>10</v>
      </c>
      <c r="AH12" t="n">
        <v>741569.239527935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1.4345</v>
      </c>
      <c r="E13" t="n">
        <v>69.70999999999999</v>
      </c>
      <c r="F13" t="n">
        <v>66.90000000000001</v>
      </c>
      <c r="G13" t="n">
        <v>114.68</v>
      </c>
      <c r="H13" t="n">
        <v>1.74</v>
      </c>
      <c r="I13" t="n">
        <v>35</v>
      </c>
      <c r="J13" t="n">
        <v>121.56</v>
      </c>
      <c r="K13" t="n">
        <v>41.65</v>
      </c>
      <c r="L13" t="n">
        <v>12</v>
      </c>
      <c r="M13" t="n">
        <v>33</v>
      </c>
      <c r="N13" t="n">
        <v>17.91</v>
      </c>
      <c r="O13" t="n">
        <v>15226.31</v>
      </c>
      <c r="P13" t="n">
        <v>560.6799999999999</v>
      </c>
      <c r="Q13" t="n">
        <v>1226.29</v>
      </c>
      <c r="R13" t="n">
        <v>225.62</v>
      </c>
      <c r="S13" t="n">
        <v>159.11</v>
      </c>
      <c r="T13" t="n">
        <v>26943.96</v>
      </c>
      <c r="U13" t="n">
        <v>0.71</v>
      </c>
      <c r="V13" t="n">
        <v>0.87</v>
      </c>
      <c r="W13" t="n">
        <v>19.03</v>
      </c>
      <c r="X13" t="n">
        <v>1.57</v>
      </c>
      <c r="Y13" t="n">
        <v>1</v>
      </c>
      <c r="Z13" t="n">
        <v>10</v>
      </c>
      <c r="AA13" t="n">
        <v>590.9533202534403</v>
      </c>
      <c r="AB13" t="n">
        <v>808.5684037912472</v>
      </c>
      <c r="AC13" t="n">
        <v>731.399770166292</v>
      </c>
      <c r="AD13" t="n">
        <v>590953.3202534403</v>
      </c>
      <c r="AE13" t="n">
        <v>808568.4037912472</v>
      </c>
      <c r="AF13" t="n">
        <v>2.311016138497803e-06</v>
      </c>
      <c r="AG13" t="n">
        <v>10</v>
      </c>
      <c r="AH13" t="n">
        <v>731399.770166292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1.439</v>
      </c>
      <c r="E14" t="n">
        <v>69.48999999999999</v>
      </c>
      <c r="F14" t="n">
        <v>66.75</v>
      </c>
      <c r="G14" t="n">
        <v>125.15</v>
      </c>
      <c r="H14" t="n">
        <v>1.87</v>
      </c>
      <c r="I14" t="n">
        <v>32</v>
      </c>
      <c r="J14" t="n">
        <v>122.87</v>
      </c>
      <c r="K14" t="n">
        <v>41.65</v>
      </c>
      <c r="L14" t="n">
        <v>13</v>
      </c>
      <c r="M14" t="n">
        <v>30</v>
      </c>
      <c r="N14" t="n">
        <v>18.22</v>
      </c>
      <c r="O14" t="n">
        <v>15387.5</v>
      </c>
      <c r="P14" t="n">
        <v>551.02</v>
      </c>
      <c r="Q14" t="n">
        <v>1226.33</v>
      </c>
      <c r="R14" t="n">
        <v>220.29</v>
      </c>
      <c r="S14" t="n">
        <v>159.11</v>
      </c>
      <c r="T14" t="n">
        <v>24292.78</v>
      </c>
      <c r="U14" t="n">
        <v>0.72</v>
      </c>
      <c r="V14" t="n">
        <v>0.87</v>
      </c>
      <c r="W14" t="n">
        <v>19.03</v>
      </c>
      <c r="X14" t="n">
        <v>1.42</v>
      </c>
      <c r="Y14" t="n">
        <v>1</v>
      </c>
      <c r="Z14" t="n">
        <v>10</v>
      </c>
      <c r="AA14" t="n">
        <v>583.2216628716353</v>
      </c>
      <c r="AB14" t="n">
        <v>797.9896090648114</v>
      </c>
      <c r="AC14" t="n">
        <v>721.8306007611154</v>
      </c>
      <c r="AD14" t="n">
        <v>583221.6628716353</v>
      </c>
      <c r="AE14" t="n">
        <v>797989.6090648114</v>
      </c>
      <c r="AF14" t="n">
        <v>2.318265753432094e-06</v>
      </c>
      <c r="AG14" t="n">
        <v>10</v>
      </c>
      <c r="AH14" t="n">
        <v>721830.6007611154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1.4433</v>
      </c>
      <c r="E15" t="n">
        <v>69.28</v>
      </c>
      <c r="F15" t="n">
        <v>66.59999999999999</v>
      </c>
      <c r="G15" t="n">
        <v>137.8</v>
      </c>
      <c r="H15" t="n">
        <v>1.99</v>
      </c>
      <c r="I15" t="n">
        <v>29</v>
      </c>
      <c r="J15" t="n">
        <v>124.18</v>
      </c>
      <c r="K15" t="n">
        <v>41.65</v>
      </c>
      <c r="L15" t="n">
        <v>14</v>
      </c>
      <c r="M15" t="n">
        <v>26</v>
      </c>
      <c r="N15" t="n">
        <v>18.53</v>
      </c>
      <c r="O15" t="n">
        <v>15549.15</v>
      </c>
      <c r="P15" t="n">
        <v>541.0599999999999</v>
      </c>
      <c r="Q15" t="n">
        <v>1226.3</v>
      </c>
      <c r="R15" t="n">
        <v>215.55</v>
      </c>
      <c r="S15" t="n">
        <v>159.11</v>
      </c>
      <c r="T15" t="n">
        <v>21936.38</v>
      </c>
      <c r="U15" t="n">
        <v>0.74</v>
      </c>
      <c r="V15" t="n">
        <v>0.88</v>
      </c>
      <c r="W15" t="n">
        <v>19.02</v>
      </c>
      <c r="X15" t="n">
        <v>1.28</v>
      </c>
      <c r="Y15" t="n">
        <v>1</v>
      </c>
      <c r="Z15" t="n">
        <v>10</v>
      </c>
      <c r="AA15" t="n">
        <v>575.4235001737595</v>
      </c>
      <c r="AB15" t="n">
        <v>787.3198188309196</v>
      </c>
      <c r="AC15" t="n">
        <v>712.179120332002</v>
      </c>
      <c r="AD15" t="n">
        <v>575423.5001737595</v>
      </c>
      <c r="AE15" t="n">
        <v>787319.8188309197</v>
      </c>
      <c r="AF15" t="n">
        <v>2.325193163258194e-06</v>
      </c>
      <c r="AG15" t="n">
        <v>10</v>
      </c>
      <c r="AH15" t="n">
        <v>712179.1203320019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1.446</v>
      </c>
      <c r="E16" t="n">
        <v>69.16</v>
      </c>
      <c r="F16" t="n">
        <v>66.52</v>
      </c>
      <c r="G16" t="n">
        <v>147.82</v>
      </c>
      <c r="H16" t="n">
        <v>2.11</v>
      </c>
      <c r="I16" t="n">
        <v>27</v>
      </c>
      <c r="J16" t="n">
        <v>125.49</v>
      </c>
      <c r="K16" t="n">
        <v>41.65</v>
      </c>
      <c r="L16" t="n">
        <v>15</v>
      </c>
      <c r="M16" t="n">
        <v>19</v>
      </c>
      <c r="N16" t="n">
        <v>18.84</v>
      </c>
      <c r="O16" t="n">
        <v>15711.24</v>
      </c>
      <c r="P16" t="n">
        <v>533.5</v>
      </c>
      <c r="Q16" t="n">
        <v>1226.31</v>
      </c>
      <c r="R16" t="n">
        <v>212.76</v>
      </c>
      <c r="S16" t="n">
        <v>159.11</v>
      </c>
      <c r="T16" t="n">
        <v>20553.76</v>
      </c>
      <c r="U16" t="n">
        <v>0.75</v>
      </c>
      <c r="V16" t="n">
        <v>0.88</v>
      </c>
      <c r="W16" t="n">
        <v>19.02</v>
      </c>
      <c r="X16" t="n">
        <v>1.19</v>
      </c>
      <c r="Y16" t="n">
        <v>1</v>
      </c>
      <c r="Z16" t="n">
        <v>10</v>
      </c>
      <c r="AA16" t="n">
        <v>569.7965025571253</v>
      </c>
      <c r="AB16" t="n">
        <v>779.6207124462262</v>
      </c>
      <c r="AC16" t="n">
        <v>705.2148058548999</v>
      </c>
      <c r="AD16" t="n">
        <v>569796.5025571253</v>
      </c>
      <c r="AE16" t="n">
        <v>779620.7124462262</v>
      </c>
      <c r="AF16" t="n">
        <v>2.329542932218768e-06</v>
      </c>
      <c r="AG16" t="n">
        <v>10</v>
      </c>
      <c r="AH16" t="n">
        <v>705214.8058548998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1.4472</v>
      </c>
      <c r="E17" t="n">
        <v>69.09999999999999</v>
      </c>
      <c r="F17" t="n">
        <v>66.48999999999999</v>
      </c>
      <c r="G17" t="n">
        <v>153.43</v>
      </c>
      <c r="H17" t="n">
        <v>2.23</v>
      </c>
      <c r="I17" t="n">
        <v>26</v>
      </c>
      <c r="J17" t="n">
        <v>126.81</v>
      </c>
      <c r="K17" t="n">
        <v>41.65</v>
      </c>
      <c r="L17" t="n">
        <v>16</v>
      </c>
      <c r="M17" t="n">
        <v>4</v>
      </c>
      <c r="N17" t="n">
        <v>19.16</v>
      </c>
      <c r="O17" t="n">
        <v>15873.8</v>
      </c>
      <c r="P17" t="n">
        <v>531.75</v>
      </c>
      <c r="Q17" t="n">
        <v>1226.39</v>
      </c>
      <c r="R17" t="n">
        <v>210.97</v>
      </c>
      <c r="S17" t="n">
        <v>159.11</v>
      </c>
      <c r="T17" t="n">
        <v>19663.72</v>
      </c>
      <c r="U17" t="n">
        <v>0.75</v>
      </c>
      <c r="V17" t="n">
        <v>0.88</v>
      </c>
      <c r="W17" t="n">
        <v>19.04</v>
      </c>
      <c r="X17" t="n">
        <v>1.16</v>
      </c>
      <c r="Y17" t="n">
        <v>1</v>
      </c>
      <c r="Z17" t="n">
        <v>10</v>
      </c>
      <c r="AA17" t="n">
        <v>568.2836398343876</v>
      </c>
      <c r="AB17" t="n">
        <v>777.5507469261837</v>
      </c>
      <c r="AC17" t="n">
        <v>703.3423949388755</v>
      </c>
      <c r="AD17" t="n">
        <v>568283.6398343876</v>
      </c>
      <c r="AE17" t="n">
        <v>777550.7469261837</v>
      </c>
      <c r="AF17" t="n">
        <v>2.331476162867913e-06</v>
      </c>
      <c r="AG17" t="n">
        <v>10</v>
      </c>
      <c r="AH17" t="n">
        <v>703342.3949388755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1.4469</v>
      </c>
      <c r="E18" t="n">
        <v>69.11</v>
      </c>
      <c r="F18" t="n">
        <v>66.5</v>
      </c>
      <c r="G18" t="n">
        <v>153.46</v>
      </c>
      <c r="H18" t="n">
        <v>2.34</v>
      </c>
      <c r="I18" t="n">
        <v>26</v>
      </c>
      <c r="J18" t="n">
        <v>128.13</v>
      </c>
      <c r="K18" t="n">
        <v>41.65</v>
      </c>
      <c r="L18" t="n">
        <v>17</v>
      </c>
      <c r="M18" t="n">
        <v>1</v>
      </c>
      <c r="N18" t="n">
        <v>19.48</v>
      </c>
      <c r="O18" t="n">
        <v>16036.82</v>
      </c>
      <c r="P18" t="n">
        <v>535.61</v>
      </c>
      <c r="Q18" t="n">
        <v>1226.48</v>
      </c>
      <c r="R18" t="n">
        <v>211.06</v>
      </c>
      <c r="S18" t="n">
        <v>159.11</v>
      </c>
      <c r="T18" t="n">
        <v>19708.32</v>
      </c>
      <c r="U18" t="n">
        <v>0.75</v>
      </c>
      <c r="V18" t="n">
        <v>0.88</v>
      </c>
      <c r="W18" t="n">
        <v>19.05</v>
      </c>
      <c r="X18" t="n">
        <v>1.17</v>
      </c>
      <c r="Y18" t="n">
        <v>1</v>
      </c>
      <c r="Z18" t="n">
        <v>10</v>
      </c>
      <c r="AA18" t="n">
        <v>570.7268888225113</v>
      </c>
      <c r="AB18" t="n">
        <v>780.8937079802726</v>
      </c>
      <c r="AC18" t="n">
        <v>706.3663084818372</v>
      </c>
      <c r="AD18" t="n">
        <v>570726.8888225113</v>
      </c>
      <c r="AE18" t="n">
        <v>780893.7079802726</v>
      </c>
      <c r="AF18" t="n">
        <v>2.330992855205627e-06</v>
      </c>
      <c r="AG18" t="n">
        <v>10</v>
      </c>
      <c r="AH18" t="n">
        <v>706366.3084818373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1.447</v>
      </c>
      <c r="E19" t="n">
        <v>69.11</v>
      </c>
      <c r="F19" t="n">
        <v>66.48999999999999</v>
      </c>
      <c r="G19" t="n">
        <v>153.45</v>
      </c>
      <c r="H19" t="n">
        <v>2.46</v>
      </c>
      <c r="I19" t="n">
        <v>26</v>
      </c>
      <c r="J19" t="n">
        <v>129.46</v>
      </c>
      <c r="K19" t="n">
        <v>41.65</v>
      </c>
      <c r="L19" t="n">
        <v>18</v>
      </c>
      <c r="M19" t="n">
        <v>0</v>
      </c>
      <c r="N19" t="n">
        <v>19.81</v>
      </c>
      <c r="O19" t="n">
        <v>16200.3</v>
      </c>
      <c r="P19" t="n">
        <v>540.45</v>
      </c>
      <c r="Q19" t="n">
        <v>1226.48</v>
      </c>
      <c r="R19" t="n">
        <v>210.9</v>
      </c>
      <c r="S19" t="n">
        <v>159.11</v>
      </c>
      <c r="T19" t="n">
        <v>19629.47</v>
      </c>
      <c r="U19" t="n">
        <v>0.75</v>
      </c>
      <c r="V19" t="n">
        <v>0.88</v>
      </c>
      <c r="W19" t="n">
        <v>19.05</v>
      </c>
      <c r="X19" t="n">
        <v>1.17</v>
      </c>
      <c r="Y19" t="n">
        <v>1</v>
      </c>
      <c r="Z19" t="n">
        <v>10</v>
      </c>
      <c r="AA19" t="n">
        <v>573.5838520141856</v>
      </c>
      <c r="AB19" t="n">
        <v>784.8027310594421</v>
      </c>
      <c r="AC19" t="n">
        <v>709.9022598846791</v>
      </c>
      <c r="AD19" t="n">
        <v>573583.8520141856</v>
      </c>
      <c r="AE19" t="n">
        <v>784802.731059442</v>
      </c>
      <c r="AF19" t="n">
        <v>2.331153957759722e-06</v>
      </c>
      <c r="AG19" t="n">
        <v>10</v>
      </c>
      <c r="AH19" t="n">
        <v>709902.2598846791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1.0972</v>
      </c>
      <c r="E2" t="n">
        <v>91.14</v>
      </c>
      <c r="F2" t="n">
        <v>83.87</v>
      </c>
      <c r="G2" t="n">
        <v>12.77</v>
      </c>
      <c r="H2" t="n">
        <v>0.28</v>
      </c>
      <c r="I2" t="n">
        <v>394</v>
      </c>
      <c r="J2" t="n">
        <v>61.76</v>
      </c>
      <c r="K2" t="n">
        <v>28.92</v>
      </c>
      <c r="L2" t="n">
        <v>1</v>
      </c>
      <c r="M2" t="n">
        <v>392</v>
      </c>
      <c r="N2" t="n">
        <v>6.84</v>
      </c>
      <c r="O2" t="n">
        <v>7851.41</v>
      </c>
      <c r="P2" t="n">
        <v>542.49</v>
      </c>
      <c r="Q2" t="n">
        <v>1227.57</v>
      </c>
      <c r="R2" t="n">
        <v>799.5599999999999</v>
      </c>
      <c r="S2" t="n">
        <v>159.11</v>
      </c>
      <c r="T2" t="n">
        <v>312119.68</v>
      </c>
      <c r="U2" t="n">
        <v>0.2</v>
      </c>
      <c r="V2" t="n">
        <v>0.7</v>
      </c>
      <c r="W2" t="n">
        <v>19.63</v>
      </c>
      <c r="X2" t="n">
        <v>18.51</v>
      </c>
      <c r="Y2" t="n">
        <v>1</v>
      </c>
      <c r="Z2" t="n">
        <v>10</v>
      </c>
      <c r="AA2" t="n">
        <v>737.5570191457664</v>
      </c>
      <c r="AB2" t="n">
        <v>1009.158052314455</v>
      </c>
      <c r="AC2" t="n">
        <v>912.8454241637851</v>
      </c>
      <c r="AD2" t="n">
        <v>737557.0191457664</v>
      </c>
      <c r="AE2" t="n">
        <v>1009158.052314455</v>
      </c>
      <c r="AF2" t="n">
        <v>1.918971581338083e-06</v>
      </c>
      <c r="AG2" t="n">
        <v>13</v>
      </c>
      <c r="AH2" t="n">
        <v>912845.4241637851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1.297</v>
      </c>
      <c r="E3" t="n">
        <v>77.09999999999999</v>
      </c>
      <c r="F3" t="n">
        <v>73</v>
      </c>
      <c r="G3" t="n">
        <v>26.39</v>
      </c>
      <c r="H3" t="n">
        <v>0.55</v>
      </c>
      <c r="I3" t="n">
        <v>166</v>
      </c>
      <c r="J3" t="n">
        <v>62.92</v>
      </c>
      <c r="K3" t="n">
        <v>28.92</v>
      </c>
      <c r="L3" t="n">
        <v>2</v>
      </c>
      <c r="M3" t="n">
        <v>164</v>
      </c>
      <c r="N3" t="n">
        <v>7</v>
      </c>
      <c r="O3" t="n">
        <v>7994.37</v>
      </c>
      <c r="P3" t="n">
        <v>458.37</v>
      </c>
      <c r="Q3" t="n">
        <v>1226.54</v>
      </c>
      <c r="R3" t="n">
        <v>432.09</v>
      </c>
      <c r="S3" t="n">
        <v>159.11</v>
      </c>
      <c r="T3" t="n">
        <v>129521.22</v>
      </c>
      <c r="U3" t="n">
        <v>0.37</v>
      </c>
      <c r="V3" t="n">
        <v>0.8</v>
      </c>
      <c r="W3" t="n">
        <v>19.24</v>
      </c>
      <c r="X3" t="n">
        <v>7.67</v>
      </c>
      <c r="Y3" t="n">
        <v>1</v>
      </c>
      <c r="Z3" t="n">
        <v>10</v>
      </c>
      <c r="AA3" t="n">
        <v>546.8778037404106</v>
      </c>
      <c r="AB3" t="n">
        <v>748.2623376235655</v>
      </c>
      <c r="AC3" t="n">
        <v>676.8492303135585</v>
      </c>
      <c r="AD3" t="n">
        <v>546877.8037404106</v>
      </c>
      <c r="AE3" t="n">
        <v>748262.3376235655</v>
      </c>
      <c r="AF3" t="n">
        <v>2.268416096423162e-06</v>
      </c>
      <c r="AG3" t="n">
        <v>11</v>
      </c>
      <c r="AH3" t="n">
        <v>676849.2303135585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1.3645</v>
      </c>
      <c r="E4" t="n">
        <v>73.29000000000001</v>
      </c>
      <c r="F4" t="n">
        <v>70.06</v>
      </c>
      <c r="G4" t="n">
        <v>40.81</v>
      </c>
      <c r="H4" t="n">
        <v>0.8100000000000001</v>
      </c>
      <c r="I4" t="n">
        <v>103</v>
      </c>
      <c r="J4" t="n">
        <v>64.08</v>
      </c>
      <c r="K4" t="n">
        <v>28.92</v>
      </c>
      <c r="L4" t="n">
        <v>3</v>
      </c>
      <c r="M4" t="n">
        <v>101</v>
      </c>
      <c r="N4" t="n">
        <v>7.16</v>
      </c>
      <c r="O4" t="n">
        <v>8137.65</v>
      </c>
      <c r="P4" t="n">
        <v>425.06</v>
      </c>
      <c r="Q4" t="n">
        <v>1226.58</v>
      </c>
      <c r="R4" t="n">
        <v>332.27</v>
      </c>
      <c r="S4" t="n">
        <v>159.11</v>
      </c>
      <c r="T4" t="n">
        <v>79926.22</v>
      </c>
      <c r="U4" t="n">
        <v>0.48</v>
      </c>
      <c r="V4" t="n">
        <v>0.83</v>
      </c>
      <c r="W4" t="n">
        <v>19.15</v>
      </c>
      <c r="X4" t="n">
        <v>4.73</v>
      </c>
      <c r="Y4" t="n">
        <v>1</v>
      </c>
      <c r="Z4" t="n">
        <v>10</v>
      </c>
      <c r="AA4" t="n">
        <v>498.1205690626192</v>
      </c>
      <c r="AB4" t="n">
        <v>681.5505381200286</v>
      </c>
      <c r="AC4" t="n">
        <v>616.5043113240404</v>
      </c>
      <c r="AD4" t="n">
        <v>498120.5690626192</v>
      </c>
      <c r="AE4" t="n">
        <v>681550.5381200286</v>
      </c>
      <c r="AF4" t="n">
        <v>2.386471675843797e-06</v>
      </c>
      <c r="AG4" t="n">
        <v>11</v>
      </c>
      <c r="AH4" t="n">
        <v>616504.3113240404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1.4</v>
      </c>
      <c r="E5" t="n">
        <v>71.43000000000001</v>
      </c>
      <c r="F5" t="n">
        <v>68.62</v>
      </c>
      <c r="G5" t="n">
        <v>56.4</v>
      </c>
      <c r="H5" t="n">
        <v>1.07</v>
      </c>
      <c r="I5" t="n">
        <v>73</v>
      </c>
      <c r="J5" t="n">
        <v>65.25</v>
      </c>
      <c r="K5" t="n">
        <v>28.92</v>
      </c>
      <c r="L5" t="n">
        <v>4</v>
      </c>
      <c r="M5" t="n">
        <v>71</v>
      </c>
      <c r="N5" t="n">
        <v>7.33</v>
      </c>
      <c r="O5" t="n">
        <v>8281.25</v>
      </c>
      <c r="P5" t="n">
        <v>400.32</v>
      </c>
      <c r="Q5" t="n">
        <v>1226.53</v>
      </c>
      <c r="R5" t="n">
        <v>283.62</v>
      </c>
      <c r="S5" t="n">
        <v>159.11</v>
      </c>
      <c r="T5" t="n">
        <v>55755.76</v>
      </c>
      <c r="U5" t="n">
        <v>0.5600000000000001</v>
      </c>
      <c r="V5" t="n">
        <v>0.85</v>
      </c>
      <c r="W5" t="n">
        <v>19.09</v>
      </c>
      <c r="X5" t="n">
        <v>3.29</v>
      </c>
      <c r="Y5" t="n">
        <v>1</v>
      </c>
      <c r="Z5" t="n">
        <v>10</v>
      </c>
      <c r="AA5" t="n">
        <v>461.1740001300934</v>
      </c>
      <c r="AB5" t="n">
        <v>630.9986125389628</v>
      </c>
      <c r="AC5" t="n">
        <v>570.7769905703582</v>
      </c>
      <c r="AD5" t="n">
        <v>461174.0001300934</v>
      </c>
      <c r="AE5" t="n">
        <v>630998.6125389627</v>
      </c>
      <c r="AF5" t="n">
        <v>2.448560165761316e-06</v>
      </c>
      <c r="AG5" t="n">
        <v>10</v>
      </c>
      <c r="AH5" t="n">
        <v>570776.9905703582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1.4203</v>
      </c>
      <c r="E6" t="n">
        <v>70.41</v>
      </c>
      <c r="F6" t="n">
        <v>67.83</v>
      </c>
      <c r="G6" t="n">
        <v>72.68000000000001</v>
      </c>
      <c r="H6" t="n">
        <v>1.31</v>
      </c>
      <c r="I6" t="n">
        <v>56</v>
      </c>
      <c r="J6" t="n">
        <v>66.42</v>
      </c>
      <c r="K6" t="n">
        <v>28.92</v>
      </c>
      <c r="L6" t="n">
        <v>5</v>
      </c>
      <c r="M6" t="n">
        <v>48</v>
      </c>
      <c r="N6" t="n">
        <v>7.49</v>
      </c>
      <c r="O6" t="n">
        <v>8425.16</v>
      </c>
      <c r="P6" t="n">
        <v>379.71</v>
      </c>
      <c r="Q6" t="n">
        <v>1226.44</v>
      </c>
      <c r="R6" t="n">
        <v>256.84</v>
      </c>
      <c r="S6" t="n">
        <v>159.11</v>
      </c>
      <c r="T6" t="n">
        <v>42446.35</v>
      </c>
      <c r="U6" t="n">
        <v>0.62</v>
      </c>
      <c r="V6" t="n">
        <v>0.86</v>
      </c>
      <c r="W6" t="n">
        <v>19.07</v>
      </c>
      <c r="X6" t="n">
        <v>2.5</v>
      </c>
      <c r="Y6" t="n">
        <v>1</v>
      </c>
      <c r="Z6" t="n">
        <v>10</v>
      </c>
      <c r="AA6" t="n">
        <v>441.8559510020326</v>
      </c>
      <c r="AB6" t="n">
        <v>604.5668054697715</v>
      </c>
      <c r="AC6" t="n">
        <v>546.8677980705764</v>
      </c>
      <c r="AD6" t="n">
        <v>441855.9510020326</v>
      </c>
      <c r="AE6" t="n">
        <v>604566.8054697715</v>
      </c>
      <c r="AF6" t="n">
        <v>2.484064288164855e-06</v>
      </c>
      <c r="AG6" t="n">
        <v>10</v>
      </c>
      <c r="AH6" t="n">
        <v>546867.7980705764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1.4253</v>
      </c>
      <c r="E7" t="n">
        <v>70.16</v>
      </c>
      <c r="F7" t="n">
        <v>67.66</v>
      </c>
      <c r="G7" t="n">
        <v>79.59999999999999</v>
      </c>
      <c r="H7" t="n">
        <v>1.55</v>
      </c>
      <c r="I7" t="n">
        <v>51</v>
      </c>
      <c r="J7" t="n">
        <v>67.59</v>
      </c>
      <c r="K7" t="n">
        <v>28.92</v>
      </c>
      <c r="L7" t="n">
        <v>6</v>
      </c>
      <c r="M7" t="n">
        <v>1</v>
      </c>
      <c r="N7" t="n">
        <v>7.66</v>
      </c>
      <c r="O7" t="n">
        <v>8569.4</v>
      </c>
      <c r="P7" t="n">
        <v>373.76</v>
      </c>
      <c r="Q7" t="n">
        <v>1226.64</v>
      </c>
      <c r="R7" t="n">
        <v>249.12</v>
      </c>
      <c r="S7" t="n">
        <v>159.11</v>
      </c>
      <c r="T7" t="n">
        <v>38614.7</v>
      </c>
      <c r="U7" t="n">
        <v>0.64</v>
      </c>
      <c r="V7" t="n">
        <v>0.86</v>
      </c>
      <c r="W7" t="n">
        <v>19.12</v>
      </c>
      <c r="X7" t="n">
        <v>2.33</v>
      </c>
      <c r="Y7" t="n">
        <v>1</v>
      </c>
      <c r="Z7" t="n">
        <v>10</v>
      </c>
      <c r="AA7" t="n">
        <v>436.6914404473092</v>
      </c>
      <c r="AB7" t="n">
        <v>597.5004942866735</v>
      </c>
      <c r="AC7" t="n">
        <v>540.4758857091633</v>
      </c>
      <c r="AD7" t="n">
        <v>436691.4404473092</v>
      </c>
      <c r="AE7" t="n">
        <v>597500.4942866735</v>
      </c>
      <c r="AF7" t="n">
        <v>2.492809145899717e-06</v>
      </c>
      <c r="AG7" t="n">
        <v>10</v>
      </c>
      <c r="AH7" t="n">
        <v>540475.8857091633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1.4253</v>
      </c>
      <c r="E8" t="n">
        <v>70.16</v>
      </c>
      <c r="F8" t="n">
        <v>67.66</v>
      </c>
      <c r="G8" t="n">
        <v>79.59999999999999</v>
      </c>
      <c r="H8" t="n">
        <v>1.78</v>
      </c>
      <c r="I8" t="n">
        <v>51</v>
      </c>
      <c r="J8" t="n">
        <v>68.76000000000001</v>
      </c>
      <c r="K8" t="n">
        <v>28.92</v>
      </c>
      <c r="L8" t="n">
        <v>7</v>
      </c>
      <c r="M8" t="n">
        <v>0</v>
      </c>
      <c r="N8" t="n">
        <v>7.83</v>
      </c>
      <c r="O8" t="n">
        <v>8713.950000000001</v>
      </c>
      <c r="P8" t="n">
        <v>379.39</v>
      </c>
      <c r="Q8" t="n">
        <v>1226.68</v>
      </c>
      <c r="R8" t="n">
        <v>249.12</v>
      </c>
      <c r="S8" t="n">
        <v>159.11</v>
      </c>
      <c r="T8" t="n">
        <v>38615.07</v>
      </c>
      <c r="U8" t="n">
        <v>0.64</v>
      </c>
      <c r="V8" t="n">
        <v>0.86</v>
      </c>
      <c r="W8" t="n">
        <v>19.11</v>
      </c>
      <c r="X8" t="n">
        <v>2.33</v>
      </c>
      <c r="Y8" t="n">
        <v>1</v>
      </c>
      <c r="Z8" t="n">
        <v>10</v>
      </c>
      <c r="AA8" t="n">
        <v>440.1307979700176</v>
      </c>
      <c r="AB8" t="n">
        <v>602.2063749829883</v>
      </c>
      <c r="AC8" t="n">
        <v>544.7326437565669</v>
      </c>
      <c r="AD8" t="n">
        <v>440130.7979700177</v>
      </c>
      <c r="AE8" t="n">
        <v>602206.3749829883</v>
      </c>
      <c r="AF8" t="n">
        <v>2.492809145899717e-06</v>
      </c>
      <c r="AG8" t="n">
        <v>10</v>
      </c>
      <c r="AH8" t="n">
        <v>544732.6437565668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0.605</v>
      </c>
      <c r="E2" t="n">
        <v>165.29</v>
      </c>
      <c r="F2" t="n">
        <v>123.51</v>
      </c>
      <c r="G2" t="n">
        <v>6.37</v>
      </c>
      <c r="H2" t="n">
        <v>0.11</v>
      </c>
      <c r="I2" t="n">
        <v>1163</v>
      </c>
      <c r="J2" t="n">
        <v>167.88</v>
      </c>
      <c r="K2" t="n">
        <v>51.39</v>
      </c>
      <c r="L2" t="n">
        <v>1</v>
      </c>
      <c r="M2" t="n">
        <v>1161</v>
      </c>
      <c r="N2" t="n">
        <v>30.49</v>
      </c>
      <c r="O2" t="n">
        <v>20939.59</v>
      </c>
      <c r="P2" t="n">
        <v>1580.89</v>
      </c>
      <c r="Q2" t="n">
        <v>1229.32</v>
      </c>
      <c r="R2" t="n">
        <v>2149.53</v>
      </c>
      <c r="S2" t="n">
        <v>159.11</v>
      </c>
      <c r="T2" t="n">
        <v>983259.61</v>
      </c>
      <c r="U2" t="n">
        <v>0.07000000000000001</v>
      </c>
      <c r="V2" t="n">
        <v>0.47</v>
      </c>
      <c r="W2" t="n">
        <v>20.87</v>
      </c>
      <c r="X2" t="n">
        <v>58.1</v>
      </c>
      <c r="Y2" t="n">
        <v>1</v>
      </c>
      <c r="Z2" t="n">
        <v>10</v>
      </c>
      <c r="AA2" t="n">
        <v>3344.176848604709</v>
      </c>
      <c r="AB2" t="n">
        <v>4575.650298931309</v>
      </c>
      <c r="AC2" t="n">
        <v>4138.95665636666</v>
      </c>
      <c r="AD2" t="n">
        <v>3344176.848604708</v>
      </c>
      <c r="AE2" t="n">
        <v>4575650.298931309</v>
      </c>
      <c r="AF2" t="n">
        <v>9.048364088971476e-07</v>
      </c>
      <c r="AG2" t="n">
        <v>23</v>
      </c>
      <c r="AH2" t="n">
        <v>4138956.656366661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1.0091</v>
      </c>
      <c r="E3" t="n">
        <v>99.09999999999999</v>
      </c>
      <c r="F3" t="n">
        <v>83.58</v>
      </c>
      <c r="G3" t="n">
        <v>12.92</v>
      </c>
      <c r="H3" t="n">
        <v>0.21</v>
      </c>
      <c r="I3" t="n">
        <v>388</v>
      </c>
      <c r="J3" t="n">
        <v>169.33</v>
      </c>
      <c r="K3" t="n">
        <v>51.39</v>
      </c>
      <c r="L3" t="n">
        <v>2</v>
      </c>
      <c r="M3" t="n">
        <v>386</v>
      </c>
      <c r="N3" t="n">
        <v>30.94</v>
      </c>
      <c r="O3" t="n">
        <v>21118.46</v>
      </c>
      <c r="P3" t="n">
        <v>1068.52</v>
      </c>
      <c r="Q3" t="n">
        <v>1227.29</v>
      </c>
      <c r="R3" t="n">
        <v>789.45</v>
      </c>
      <c r="S3" t="n">
        <v>159.11</v>
      </c>
      <c r="T3" t="n">
        <v>307092.46</v>
      </c>
      <c r="U3" t="n">
        <v>0.2</v>
      </c>
      <c r="V3" t="n">
        <v>0.7</v>
      </c>
      <c r="W3" t="n">
        <v>19.63</v>
      </c>
      <c r="X3" t="n">
        <v>18.23</v>
      </c>
      <c r="Y3" t="n">
        <v>1</v>
      </c>
      <c r="Z3" t="n">
        <v>10</v>
      </c>
      <c r="AA3" t="n">
        <v>1404.453142869251</v>
      </c>
      <c r="AB3" t="n">
        <v>1921.634750173449</v>
      </c>
      <c r="AC3" t="n">
        <v>1738.236626648205</v>
      </c>
      <c r="AD3" t="n">
        <v>1404453.142869251</v>
      </c>
      <c r="AE3" t="n">
        <v>1921634.750173449</v>
      </c>
      <c r="AF3" t="n">
        <v>1.509207306145639e-06</v>
      </c>
      <c r="AG3" t="n">
        <v>14</v>
      </c>
      <c r="AH3" t="n">
        <v>1738236.626648205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1.155</v>
      </c>
      <c r="E4" t="n">
        <v>86.58</v>
      </c>
      <c r="F4" t="n">
        <v>76.23999999999999</v>
      </c>
      <c r="G4" t="n">
        <v>19.47</v>
      </c>
      <c r="H4" t="n">
        <v>0.31</v>
      </c>
      <c r="I4" t="n">
        <v>235</v>
      </c>
      <c r="J4" t="n">
        <v>170.79</v>
      </c>
      <c r="K4" t="n">
        <v>51.39</v>
      </c>
      <c r="L4" t="n">
        <v>3</v>
      </c>
      <c r="M4" t="n">
        <v>233</v>
      </c>
      <c r="N4" t="n">
        <v>31.4</v>
      </c>
      <c r="O4" t="n">
        <v>21297.94</v>
      </c>
      <c r="P4" t="n">
        <v>971.52</v>
      </c>
      <c r="Q4" t="n">
        <v>1227.08</v>
      </c>
      <c r="R4" t="n">
        <v>541.62</v>
      </c>
      <c r="S4" t="n">
        <v>159.11</v>
      </c>
      <c r="T4" t="n">
        <v>183944.04</v>
      </c>
      <c r="U4" t="n">
        <v>0.29</v>
      </c>
      <c r="V4" t="n">
        <v>0.76</v>
      </c>
      <c r="W4" t="n">
        <v>19.36</v>
      </c>
      <c r="X4" t="n">
        <v>10.9</v>
      </c>
      <c r="Y4" t="n">
        <v>1</v>
      </c>
      <c r="Z4" t="n">
        <v>10</v>
      </c>
      <c r="AA4" t="n">
        <v>1136.103282809553</v>
      </c>
      <c r="AB4" t="n">
        <v>1554.466632879482</v>
      </c>
      <c r="AC4" t="n">
        <v>1406.110519145085</v>
      </c>
      <c r="AD4" t="n">
        <v>1136103.282809553</v>
      </c>
      <c r="AE4" t="n">
        <v>1554466.632879482</v>
      </c>
      <c r="AF4" t="n">
        <v>1.727414962440009e-06</v>
      </c>
      <c r="AG4" t="n">
        <v>13</v>
      </c>
      <c r="AH4" t="n">
        <v>1406110.519145085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1.2328</v>
      </c>
      <c r="E5" t="n">
        <v>81.12</v>
      </c>
      <c r="F5" t="n">
        <v>73.05</v>
      </c>
      <c r="G5" t="n">
        <v>26.09</v>
      </c>
      <c r="H5" t="n">
        <v>0.41</v>
      </c>
      <c r="I5" t="n">
        <v>168</v>
      </c>
      <c r="J5" t="n">
        <v>172.25</v>
      </c>
      <c r="K5" t="n">
        <v>51.39</v>
      </c>
      <c r="L5" t="n">
        <v>4</v>
      </c>
      <c r="M5" t="n">
        <v>166</v>
      </c>
      <c r="N5" t="n">
        <v>31.86</v>
      </c>
      <c r="O5" t="n">
        <v>21478.05</v>
      </c>
      <c r="P5" t="n">
        <v>927.39</v>
      </c>
      <c r="Q5" t="n">
        <v>1226.78</v>
      </c>
      <c r="R5" t="n">
        <v>433.61</v>
      </c>
      <c r="S5" t="n">
        <v>159.11</v>
      </c>
      <c r="T5" t="n">
        <v>130272.3</v>
      </c>
      <c r="U5" t="n">
        <v>0.37</v>
      </c>
      <c r="V5" t="n">
        <v>0.8</v>
      </c>
      <c r="W5" t="n">
        <v>19.25</v>
      </c>
      <c r="X5" t="n">
        <v>7.72</v>
      </c>
      <c r="Y5" t="n">
        <v>1</v>
      </c>
      <c r="Z5" t="n">
        <v>10</v>
      </c>
      <c r="AA5" t="n">
        <v>1020.947225551401</v>
      </c>
      <c r="AB5" t="n">
        <v>1396.905035012183</v>
      </c>
      <c r="AC5" t="n">
        <v>1263.58637903915</v>
      </c>
      <c r="AD5" t="n">
        <v>1020947.225551401</v>
      </c>
      <c r="AE5" t="n">
        <v>1396905.035012183</v>
      </c>
      <c r="AF5" t="n">
        <v>1.843772437832072e-06</v>
      </c>
      <c r="AG5" t="n">
        <v>12</v>
      </c>
      <c r="AH5" t="n">
        <v>1263586.37903915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1.2793</v>
      </c>
      <c r="E6" t="n">
        <v>78.17</v>
      </c>
      <c r="F6" t="n">
        <v>71.34999999999999</v>
      </c>
      <c r="G6" t="n">
        <v>32.68</v>
      </c>
      <c r="H6" t="n">
        <v>0.51</v>
      </c>
      <c r="I6" t="n">
        <v>131</v>
      </c>
      <c r="J6" t="n">
        <v>173.71</v>
      </c>
      <c r="K6" t="n">
        <v>51.39</v>
      </c>
      <c r="L6" t="n">
        <v>5</v>
      </c>
      <c r="M6" t="n">
        <v>129</v>
      </c>
      <c r="N6" t="n">
        <v>32.32</v>
      </c>
      <c r="O6" t="n">
        <v>21658.78</v>
      </c>
      <c r="P6" t="n">
        <v>902.71</v>
      </c>
      <c r="Q6" t="n">
        <v>1226.68</v>
      </c>
      <c r="R6" t="n">
        <v>375.97</v>
      </c>
      <c r="S6" t="n">
        <v>159.11</v>
      </c>
      <c r="T6" t="n">
        <v>101639.42</v>
      </c>
      <c r="U6" t="n">
        <v>0.42</v>
      </c>
      <c r="V6" t="n">
        <v>0.82</v>
      </c>
      <c r="W6" t="n">
        <v>19.2</v>
      </c>
      <c r="X6" t="n">
        <v>6.02</v>
      </c>
      <c r="Y6" t="n">
        <v>1</v>
      </c>
      <c r="Z6" t="n">
        <v>10</v>
      </c>
      <c r="AA6" t="n">
        <v>955.8955728904957</v>
      </c>
      <c r="AB6" t="n">
        <v>1307.898493965163</v>
      </c>
      <c r="AC6" t="n">
        <v>1183.074497348193</v>
      </c>
      <c r="AD6" t="n">
        <v>955895.5728904958</v>
      </c>
      <c r="AE6" t="n">
        <v>1307898.493965163</v>
      </c>
      <c r="AF6" t="n">
        <v>1.913317715540696e-06</v>
      </c>
      <c r="AG6" t="n">
        <v>11</v>
      </c>
      <c r="AH6" t="n">
        <v>1183074.497348193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1.3119</v>
      </c>
      <c r="E7" t="n">
        <v>76.22</v>
      </c>
      <c r="F7" t="n">
        <v>70.22</v>
      </c>
      <c r="G7" t="n">
        <v>39.38</v>
      </c>
      <c r="H7" t="n">
        <v>0.61</v>
      </c>
      <c r="I7" t="n">
        <v>107</v>
      </c>
      <c r="J7" t="n">
        <v>175.18</v>
      </c>
      <c r="K7" t="n">
        <v>51.39</v>
      </c>
      <c r="L7" t="n">
        <v>6</v>
      </c>
      <c r="M7" t="n">
        <v>105</v>
      </c>
      <c r="N7" t="n">
        <v>32.79</v>
      </c>
      <c r="O7" t="n">
        <v>21840.16</v>
      </c>
      <c r="P7" t="n">
        <v>884.63</v>
      </c>
      <c r="Q7" t="n">
        <v>1226.6</v>
      </c>
      <c r="R7" t="n">
        <v>337.61</v>
      </c>
      <c r="S7" t="n">
        <v>159.11</v>
      </c>
      <c r="T7" t="n">
        <v>82579.83</v>
      </c>
      <c r="U7" t="n">
        <v>0.47</v>
      </c>
      <c r="V7" t="n">
        <v>0.83</v>
      </c>
      <c r="W7" t="n">
        <v>19.16</v>
      </c>
      <c r="X7" t="n">
        <v>4.89</v>
      </c>
      <c r="Y7" t="n">
        <v>1</v>
      </c>
      <c r="Z7" t="n">
        <v>10</v>
      </c>
      <c r="AA7" t="n">
        <v>919.4751101969312</v>
      </c>
      <c r="AB7" t="n">
        <v>1258.066410150414</v>
      </c>
      <c r="AC7" t="n">
        <v>1137.998317672954</v>
      </c>
      <c r="AD7" t="n">
        <v>919475.1101969312</v>
      </c>
      <c r="AE7" t="n">
        <v>1258066.410150413</v>
      </c>
      <c r="AF7" t="n">
        <v>1.962074189805237e-06</v>
      </c>
      <c r="AG7" t="n">
        <v>11</v>
      </c>
      <c r="AH7" t="n">
        <v>1137998.317672954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1.3348</v>
      </c>
      <c r="E8" t="n">
        <v>74.92</v>
      </c>
      <c r="F8" t="n">
        <v>69.45999999999999</v>
      </c>
      <c r="G8" t="n">
        <v>45.8</v>
      </c>
      <c r="H8" t="n">
        <v>0.7</v>
      </c>
      <c r="I8" t="n">
        <v>91</v>
      </c>
      <c r="J8" t="n">
        <v>176.66</v>
      </c>
      <c r="K8" t="n">
        <v>51.39</v>
      </c>
      <c r="L8" t="n">
        <v>7</v>
      </c>
      <c r="M8" t="n">
        <v>89</v>
      </c>
      <c r="N8" t="n">
        <v>33.27</v>
      </c>
      <c r="O8" t="n">
        <v>22022.17</v>
      </c>
      <c r="P8" t="n">
        <v>871.2</v>
      </c>
      <c r="Q8" t="n">
        <v>1226.4</v>
      </c>
      <c r="R8" t="n">
        <v>312.31</v>
      </c>
      <c r="S8" t="n">
        <v>159.11</v>
      </c>
      <c r="T8" t="n">
        <v>70006.42</v>
      </c>
      <c r="U8" t="n">
        <v>0.51</v>
      </c>
      <c r="V8" t="n">
        <v>0.84</v>
      </c>
      <c r="W8" t="n">
        <v>19.12</v>
      </c>
      <c r="X8" t="n">
        <v>4.13</v>
      </c>
      <c r="Y8" t="n">
        <v>1</v>
      </c>
      <c r="Z8" t="n">
        <v>10</v>
      </c>
      <c r="AA8" t="n">
        <v>894.5822662207678</v>
      </c>
      <c r="AB8" t="n">
        <v>1224.006922827457</v>
      </c>
      <c r="AC8" t="n">
        <v>1107.189420017309</v>
      </c>
      <c r="AD8" t="n">
        <v>894582.2662207677</v>
      </c>
      <c r="AE8" t="n">
        <v>1224006.922827457</v>
      </c>
      <c r="AF8" t="n">
        <v>1.996323369580021e-06</v>
      </c>
      <c r="AG8" t="n">
        <v>11</v>
      </c>
      <c r="AH8" t="n">
        <v>1107189.420017309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1.3522</v>
      </c>
      <c r="E9" t="n">
        <v>73.95</v>
      </c>
      <c r="F9" t="n">
        <v>68.90000000000001</v>
      </c>
      <c r="G9" t="n">
        <v>52.33</v>
      </c>
      <c r="H9" t="n">
        <v>0.8</v>
      </c>
      <c r="I9" t="n">
        <v>79</v>
      </c>
      <c r="J9" t="n">
        <v>178.14</v>
      </c>
      <c r="K9" t="n">
        <v>51.39</v>
      </c>
      <c r="L9" t="n">
        <v>8</v>
      </c>
      <c r="M9" t="n">
        <v>77</v>
      </c>
      <c r="N9" t="n">
        <v>33.75</v>
      </c>
      <c r="O9" t="n">
        <v>22204.83</v>
      </c>
      <c r="P9" t="n">
        <v>860.84</v>
      </c>
      <c r="Q9" t="n">
        <v>1226.5</v>
      </c>
      <c r="R9" t="n">
        <v>293.34</v>
      </c>
      <c r="S9" t="n">
        <v>159.11</v>
      </c>
      <c r="T9" t="n">
        <v>60583.96</v>
      </c>
      <c r="U9" t="n">
        <v>0.54</v>
      </c>
      <c r="V9" t="n">
        <v>0.85</v>
      </c>
      <c r="W9" t="n">
        <v>19.1</v>
      </c>
      <c r="X9" t="n">
        <v>3.57</v>
      </c>
      <c r="Y9" t="n">
        <v>1</v>
      </c>
      <c r="Z9" t="n">
        <v>10</v>
      </c>
      <c r="AA9" t="n">
        <v>876.1842129485232</v>
      </c>
      <c r="AB9" t="n">
        <v>1198.833894675546</v>
      </c>
      <c r="AC9" t="n">
        <v>1084.41887034165</v>
      </c>
      <c r="AD9" t="n">
        <v>876184.2129485231</v>
      </c>
      <c r="AE9" t="n">
        <v>1198833.894675546</v>
      </c>
      <c r="AF9" t="n">
        <v>2.022346763819377e-06</v>
      </c>
      <c r="AG9" t="n">
        <v>11</v>
      </c>
      <c r="AH9" t="n">
        <v>1084418.87034165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1.367</v>
      </c>
      <c r="E10" t="n">
        <v>73.15000000000001</v>
      </c>
      <c r="F10" t="n">
        <v>68.44</v>
      </c>
      <c r="G10" t="n">
        <v>59.52</v>
      </c>
      <c r="H10" t="n">
        <v>0.89</v>
      </c>
      <c r="I10" t="n">
        <v>69</v>
      </c>
      <c r="J10" t="n">
        <v>179.63</v>
      </c>
      <c r="K10" t="n">
        <v>51.39</v>
      </c>
      <c r="L10" t="n">
        <v>9</v>
      </c>
      <c r="M10" t="n">
        <v>67</v>
      </c>
      <c r="N10" t="n">
        <v>34.24</v>
      </c>
      <c r="O10" t="n">
        <v>22388.15</v>
      </c>
      <c r="P10" t="n">
        <v>851.35</v>
      </c>
      <c r="Q10" t="n">
        <v>1226.47</v>
      </c>
      <c r="R10" t="n">
        <v>277.22</v>
      </c>
      <c r="S10" t="n">
        <v>159.11</v>
      </c>
      <c r="T10" t="n">
        <v>52572.24</v>
      </c>
      <c r="U10" t="n">
        <v>0.57</v>
      </c>
      <c r="V10" t="n">
        <v>0.85</v>
      </c>
      <c r="W10" t="n">
        <v>19.1</v>
      </c>
      <c r="X10" t="n">
        <v>3.11</v>
      </c>
      <c r="Y10" t="n">
        <v>1</v>
      </c>
      <c r="Z10" t="n">
        <v>10</v>
      </c>
      <c r="AA10" t="n">
        <v>860.5206568231478</v>
      </c>
      <c r="AB10" t="n">
        <v>1177.402326157481</v>
      </c>
      <c r="AC10" t="n">
        <v>1065.032700643554</v>
      </c>
      <c r="AD10" t="n">
        <v>860520.6568231478</v>
      </c>
      <c r="AE10" t="n">
        <v>1177402.326157481</v>
      </c>
      <c r="AF10" t="n">
        <v>2.04448160489653e-06</v>
      </c>
      <c r="AG10" t="n">
        <v>11</v>
      </c>
      <c r="AH10" t="n">
        <v>1065032.700643554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1.3772</v>
      </c>
      <c r="E11" t="n">
        <v>72.61</v>
      </c>
      <c r="F11" t="n">
        <v>68.14</v>
      </c>
      <c r="G11" t="n">
        <v>65.94</v>
      </c>
      <c r="H11" t="n">
        <v>0.98</v>
      </c>
      <c r="I11" t="n">
        <v>62</v>
      </c>
      <c r="J11" t="n">
        <v>181.12</v>
      </c>
      <c r="K11" t="n">
        <v>51.39</v>
      </c>
      <c r="L11" t="n">
        <v>10</v>
      </c>
      <c r="M11" t="n">
        <v>60</v>
      </c>
      <c r="N11" t="n">
        <v>34.73</v>
      </c>
      <c r="O11" t="n">
        <v>22572.13</v>
      </c>
      <c r="P11" t="n">
        <v>844.27</v>
      </c>
      <c r="Q11" t="n">
        <v>1226.43</v>
      </c>
      <c r="R11" t="n">
        <v>267.56</v>
      </c>
      <c r="S11" t="n">
        <v>159.11</v>
      </c>
      <c r="T11" t="n">
        <v>47778.16</v>
      </c>
      <c r="U11" t="n">
        <v>0.59</v>
      </c>
      <c r="V11" t="n">
        <v>0.86</v>
      </c>
      <c r="W11" t="n">
        <v>19.07</v>
      </c>
      <c r="X11" t="n">
        <v>2.81</v>
      </c>
      <c r="Y11" t="n">
        <v>1</v>
      </c>
      <c r="Z11" t="n">
        <v>10</v>
      </c>
      <c r="AA11" t="n">
        <v>849.6306719191517</v>
      </c>
      <c r="AB11" t="n">
        <v>1162.502168379607</v>
      </c>
      <c r="AC11" t="n">
        <v>1051.554593011497</v>
      </c>
      <c r="AD11" t="n">
        <v>849630.6719191517</v>
      </c>
      <c r="AE11" t="n">
        <v>1162502.168379607</v>
      </c>
      <c r="AF11" t="n">
        <v>2.059736698071325e-06</v>
      </c>
      <c r="AG11" t="n">
        <v>11</v>
      </c>
      <c r="AH11" t="n">
        <v>1051554.593011498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1.3867</v>
      </c>
      <c r="E12" t="n">
        <v>72.12</v>
      </c>
      <c r="F12" t="n">
        <v>67.84999999999999</v>
      </c>
      <c r="G12" t="n">
        <v>72.69</v>
      </c>
      <c r="H12" t="n">
        <v>1.07</v>
      </c>
      <c r="I12" t="n">
        <v>56</v>
      </c>
      <c r="J12" t="n">
        <v>182.62</v>
      </c>
      <c r="K12" t="n">
        <v>51.39</v>
      </c>
      <c r="L12" t="n">
        <v>11</v>
      </c>
      <c r="M12" t="n">
        <v>54</v>
      </c>
      <c r="N12" t="n">
        <v>35.22</v>
      </c>
      <c r="O12" t="n">
        <v>22756.91</v>
      </c>
      <c r="P12" t="n">
        <v>837.6900000000001</v>
      </c>
      <c r="Q12" t="n">
        <v>1226.4</v>
      </c>
      <c r="R12" t="n">
        <v>257.82</v>
      </c>
      <c r="S12" t="n">
        <v>159.11</v>
      </c>
      <c r="T12" t="n">
        <v>42937.46</v>
      </c>
      <c r="U12" t="n">
        <v>0.62</v>
      </c>
      <c r="V12" t="n">
        <v>0.86</v>
      </c>
      <c r="W12" t="n">
        <v>19.06</v>
      </c>
      <c r="X12" t="n">
        <v>2.52</v>
      </c>
      <c r="Y12" t="n">
        <v>1</v>
      </c>
      <c r="Z12" t="n">
        <v>10</v>
      </c>
      <c r="AA12" t="n">
        <v>839.609893728306</v>
      </c>
      <c r="AB12" t="n">
        <v>1148.791297573359</v>
      </c>
      <c r="AC12" t="n">
        <v>1039.15226847167</v>
      </c>
      <c r="AD12" t="n">
        <v>839609.8937283061</v>
      </c>
      <c r="AE12" t="n">
        <v>1148791.297573359</v>
      </c>
      <c r="AF12" t="n">
        <v>2.073944873087065e-06</v>
      </c>
      <c r="AG12" t="n">
        <v>11</v>
      </c>
      <c r="AH12" t="n">
        <v>1039152.26847167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1.3943</v>
      </c>
      <c r="E13" t="n">
        <v>71.72</v>
      </c>
      <c r="F13" t="n">
        <v>67.62</v>
      </c>
      <c r="G13" t="n">
        <v>79.55</v>
      </c>
      <c r="H13" t="n">
        <v>1.16</v>
      </c>
      <c r="I13" t="n">
        <v>51</v>
      </c>
      <c r="J13" t="n">
        <v>184.12</v>
      </c>
      <c r="K13" t="n">
        <v>51.39</v>
      </c>
      <c r="L13" t="n">
        <v>12</v>
      </c>
      <c r="M13" t="n">
        <v>49</v>
      </c>
      <c r="N13" t="n">
        <v>35.73</v>
      </c>
      <c r="O13" t="n">
        <v>22942.24</v>
      </c>
      <c r="P13" t="n">
        <v>831.01</v>
      </c>
      <c r="Q13" t="n">
        <v>1226.47</v>
      </c>
      <c r="R13" t="n">
        <v>250.31</v>
      </c>
      <c r="S13" t="n">
        <v>159.11</v>
      </c>
      <c r="T13" t="n">
        <v>39206.57</v>
      </c>
      <c r="U13" t="n">
        <v>0.64</v>
      </c>
      <c r="V13" t="n">
        <v>0.86</v>
      </c>
      <c r="W13" t="n">
        <v>19.05</v>
      </c>
      <c r="X13" t="n">
        <v>2.29</v>
      </c>
      <c r="Y13" t="n">
        <v>1</v>
      </c>
      <c r="Z13" t="n">
        <v>10</v>
      </c>
      <c r="AA13" t="n">
        <v>820.5522982643021</v>
      </c>
      <c r="AB13" t="n">
        <v>1122.715854697735</v>
      </c>
      <c r="AC13" t="n">
        <v>1015.565429266982</v>
      </c>
      <c r="AD13" t="n">
        <v>820552.2982643021</v>
      </c>
      <c r="AE13" t="n">
        <v>1122715.854697736</v>
      </c>
      <c r="AF13" t="n">
        <v>2.085311413099658e-06</v>
      </c>
      <c r="AG13" t="n">
        <v>10</v>
      </c>
      <c r="AH13" t="n">
        <v>1015565.429266982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1.4</v>
      </c>
      <c r="E14" t="n">
        <v>71.43000000000001</v>
      </c>
      <c r="F14" t="n">
        <v>67.45999999999999</v>
      </c>
      <c r="G14" t="n">
        <v>86.12</v>
      </c>
      <c r="H14" t="n">
        <v>1.24</v>
      </c>
      <c r="I14" t="n">
        <v>47</v>
      </c>
      <c r="J14" t="n">
        <v>185.63</v>
      </c>
      <c r="K14" t="n">
        <v>51.39</v>
      </c>
      <c r="L14" t="n">
        <v>13</v>
      </c>
      <c r="M14" t="n">
        <v>45</v>
      </c>
      <c r="N14" t="n">
        <v>36.24</v>
      </c>
      <c r="O14" t="n">
        <v>23128.27</v>
      </c>
      <c r="P14" t="n">
        <v>825.58</v>
      </c>
      <c r="Q14" t="n">
        <v>1226.34</v>
      </c>
      <c r="R14" t="n">
        <v>244.52</v>
      </c>
      <c r="S14" t="n">
        <v>159.11</v>
      </c>
      <c r="T14" t="n">
        <v>36334.49</v>
      </c>
      <c r="U14" t="n">
        <v>0.65</v>
      </c>
      <c r="V14" t="n">
        <v>0.86</v>
      </c>
      <c r="W14" t="n">
        <v>19.05</v>
      </c>
      <c r="X14" t="n">
        <v>2.13</v>
      </c>
      <c r="Y14" t="n">
        <v>1</v>
      </c>
      <c r="Z14" t="n">
        <v>10</v>
      </c>
      <c r="AA14" t="n">
        <v>813.7925819477457</v>
      </c>
      <c r="AB14" t="n">
        <v>1113.466912615786</v>
      </c>
      <c r="AC14" t="n">
        <v>1007.199193236362</v>
      </c>
      <c r="AD14" t="n">
        <v>813792.5819477458</v>
      </c>
      <c r="AE14" t="n">
        <v>1113466.912615786</v>
      </c>
      <c r="AF14" t="n">
        <v>2.093836318109102e-06</v>
      </c>
      <c r="AG14" t="n">
        <v>10</v>
      </c>
      <c r="AH14" t="n">
        <v>1007199.193236362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1.4068</v>
      </c>
      <c r="E15" t="n">
        <v>71.08</v>
      </c>
      <c r="F15" t="n">
        <v>67.25</v>
      </c>
      <c r="G15" t="n">
        <v>93.84</v>
      </c>
      <c r="H15" t="n">
        <v>1.33</v>
      </c>
      <c r="I15" t="n">
        <v>43</v>
      </c>
      <c r="J15" t="n">
        <v>187.14</v>
      </c>
      <c r="K15" t="n">
        <v>51.39</v>
      </c>
      <c r="L15" t="n">
        <v>14</v>
      </c>
      <c r="M15" t="n">
        <v>41</v>
      </c>
      <c r="N15" t="n">
        <v>36.75</v>
      </c>
      <c r="O15" t="n">
        <v>23314.98</v>
      </c>
      <c r="P15" t="n">
        <v>819.45</v>
      </c>
      <c r="Q15" t="n">
        <v>1226.41</v>
      </c>
      <c r="R15" t="n">
        <v>237.65</v>
      </c>
      <c r="S15" t="n">
        <v>159.11</v>
      </c>
      <c r="T15" t="n">
        <v>32918.77</v>
      </c>
      <c r="U15" t="n">
        <v>0.67</v>
      </c>
      <c r="V15" t="n">
        <v>0.87</v>
      </c>
      <c r="W15" t="n">
        <v>19.04</v>
      </c>
      <c r="X15" t="n">
        <v>1.93</v>
      </c>
      <c r="Y15" t="n">
        <v>1</v>
      </c>
      <c r="Z15" t="n">
        <v>10</v>
      </c>
      <c r="AA15" t="n">
        <v>805.959970831611</v>
      </c>
      <c r="AB15" t="n">
        <v>1102.749988536276</v>
      </c>
      <c r="AC15" t="n">
        <v>997.5050773497027</v>
      </c>
      <c r="AD15" t="n">
        <v>805959.9708316111</v>
      </c>
      <c r="AE15" t="n">
        <v>1102749.988536276</v>
      </c>
      <c r="AF15" t="n">
        <v>2.104006380225632e-06</v>
      </c>
      <c r="AG15" t="n">
        <v>10</v>
      </c>
      <c r="AH15" t="n">
        <v>997505.0773497027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1.4112</v>
      </c>
      <c r="E16" t="n">
        <v>70.86</v>
      </c>
      <c r="F16" t="n">
        <v>67.14</v>
      </c>
      <c r="G16" t="n">
        <v>100.7</v>
      </c>
      <c r="H16" t="n">
        <v>1.41</v>
      </c>
      <c r="I16" t="n">
        <v>40</v>
      </c>
      <c r="J16" t="n">
        <v>188.66</v>
      </c>
      <c r="K16" t="n">
        <v>51.39</v>
      </c>
      <c r="L16" t="n">
        <v>15</v>
      </c>
      <c r="M16" t="n">
        <v>38</v>
      </c>
      <c r="N16" t="n">
        <v>37.27</v>
      </c>
      <c r="O16" t="n">
        <v>23502.4</v>
      </c>
      <c r="P16" t="n">
        <v>814.17</v>
      </c>
      <c r="Q16" t="n">
        <v>1226.37</v>
      </c>
      <c r="R16" t="n">
        <v>233.15</v>
      </c>
      <c r="S16" t="n">
        <v>159.11</v>
      </c>
      <c r="T16" t="n">
        <v>30681.68</v>
      </c>
      <c r="U16" t="n">
        <v>0.68</v>
      </c>
      <c r="V16" t="n">
        <v>0.87</v>
      </c>
      <c r="W16" t="n">
        <v>19.05</v>
      </c>
      <c r="X16" t="n">
        <v>1.81</v>
      </c>
      <c r="Y16" t="n">
        <v>1</v>
      </c>
      <c r="Z16" t="n">
        <v>10</v>
      </c>
      <c r="AA16" t="n">
        <v>800.196285931391</v>
      </c>
      <c r="AB16" t="n">
        <v>1094.863860579963</v>
      </c>
      <c r="AC16" t="n">
        <v>990.3715903772903</v>
      </c>
      <c r="AD16" t="n">
        <v>800196.2859313911</v>
      </c>
      <c r="AE16" t="n">
        <v>1094863.860579963</v>
      </c>
      <c r="AF16" t="n">
        <v>2.110587008653975e-06</v>
      </c>
      <c r="AG16" t="n">
        <v>10</v>
      </c>
      <c r="AH16" t="n">
        <v>990371.5903772903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1.4152</v>
      </c>
      <c r="E17" t="n">
        <v>70.66</v>
      </c>
      <c r="F17" t="n">
        <v>67</v>
      </c>
      <c r="G17" t="n">
        <v>105.79</v>
      </c>
      <c r="H17" t="n">
        <v>1.49</v>
      </c>
      <c r="I17" t="n">
        <v>38</v>
      </c>
      <c r="J17" t="n">
        <v>190.19</v>
      </c>
      <c r="K17" t="n">
        <v>51.39</v>
      </c>
      <c r="L17" t="n">
        <v>16</v>
      </c>
      <c r="M17" t="n">
        <v>36</v>
      </c>
      <c r="N17" t="n">
        <v>37.79</v>
      </c>
      <c r="O17" t="n">
        <v>23690.52</v>
      </c>
      <c r="P17" t="n">
        <v>809.13</v>
      </c>
      <c r="Q17" t="n">
        <v>1226.39</v>
      </c>
      <c r="R17" t="n">
        <v>229.31</v>
      </c>
      <c r="S17" t="n">
        <v>159.11</v>
      </c>
      <c r="T17" t="n">
        <v>28771.87</v>
      </c>
      <c r="U17" t="n">
        <v>0.6899999999999999</v>
      </c>
      <c r="V17" t="n">
        <v>0.87</v>
      </c>
      <c r="W17" t="n">
        <v>19.03</v>
      </c>
      <c r="X17" t="n">
        <v>1.68</v>
      </c>
      <c r="Y17" t="n">
        <v>1</v>
      </c>
      <c r="Z17" t="n">
        <v>10</v>
      </c>
      <c r="AA17" t="n">
        <v>794.7248885701929</v>
      </c>
      <c r="AB17" t="n">
        <v>1087.377653329356</v>
      </c>
      <c r="AC17" t="n">
        <v>983.5998562397233</v>
      </c>
      <c r="AD17" t="n">
        <v>794724.8885701929</v>
      </c>
      <c r="AE17" t="n">
        <v>1087377.653329356</v>
      </c>
      <c r="AF17" t="n">
        <v>2.116569398134286e-06</v>
      </c>
      <c r="AG17" t="n">
        <v>10</v>
      </c>
      <c r="AH17" t="n">
        <v>983599.8562397233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1.4198</v>
      </c>
      <c r="E18" t="n">
        <v>70.43000000000001</v>
      </c>
      <c r="F18" t="n">
        <v>66.87</v>
      </c>
      <c r="G18" t="n">
        <v>114.64</v>
      </c>
      <c r="H18" t="n">
        <v>1.57</v>
      </c>
      <c r="I18" t="n">
        <v>35</v>
      </c>
      <c r="J18" t="n">
        <v>191.72</v>
      </c>
      <c r="K18" t="n">
        <v>51.39</v>
      </c>
      <c r="L18" t="n">
        <v>17</v>
      </c>
      <c r="M18" t="n">
        <v>33</v>
      </c>
      <c r="N18" t="n">
        <v>38.33</v>
      </c>
      <c r="O18" t="n">
        <v>23879.37</v>
      </c>
      <c r="P18" t="n">
        <v>804.34</v>
      </c>
      <c r="Q18" t="n">
        <v>1226.29</v>
      </c>
      <c r="R18" t="n">
        <v>224.45</v>
      </c>
      <c r="S18" t="n">
        <v>159.11</v>
      </c>
      <c r="T18" t="n">
        <v>26357.51</v>
      </c>
      <c r="U18" t="n">
        <v>0.71</v>
      </c>
      <c r="V18" t="n">
        <v>0.87</v>
      </c>
      <c r="W18" t="n">
        <v>19.04</v>
      </c>
      <c r="X18" t="n">
        <v>1.55</v>
      </c>
      <c r="Y18" t="n">
        <v>1</v>
      </c>
      <c r="Z18" t="n">
        <v>10</v>
      </c>
      <c r="AA18" t="n">
        <v>789.17676934554</v>
      </c>
      <c r="AB18" t="n">
        <v>1079.786471840441</v>
      </c>
      <c r="AC18" t="n">
        <v>976.7331664578197</v>
      </c>
      <c r="AD18" t="n">
        <v>789176.7693455401</v>
      </c>
      <c r="AE18" t="n">
        <v>1079786.471840441</v>
      </c>
      <c r="AF18" t="n">
        <v>2.123449146036645e-06</v>
      </c>
      <c r="AG18" t="n">
        <v>10</v>
      </c>
      <c r="AH18" t="n">
        <v>976733.1664578198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1.4231</v>
      </c>
      <c r="E19" t="n">
        <v>70.27</v>
      </c>
      <c r="F19" t="n">
        <v>66.78</v>
      </c>
      <c r="G19" t="n">
        <v>121.42</v>
      </c>
      <c r="H19" t="n">
        <v>1.65</v>
      </c>
      <c r="I19" t="n">
        <v>33</v>
      </c>
      <c r="J19" t="n">
        <v>193.26</v>
      </c>
      <c r="K19" t="n">
        <v>51.39</v>
      </c>
      <c r="L19" t="n">
        <v>18</v>
      </c>
      <c r="M19" t="n">
        <v>31</v>
      </c>
      <c r="N19" t="n">
        <v>38.86</v>
      </c>
      <c r="O19" t="n">
        <v>24068.93</v>
      </c>
      <c r="P19" t="n">
        <v>799.52</v>
      </c>
      <c r="Q19" t="n">
        <v>1226.34</v>
      </c>
      <c r="R19" t="n">
        <v>221.47</v>
      </c>
      <c r="S19" t="n">
        <v>159.11</v>
      </c>
      <c r="T19" t="n">
        <v>24878.91</v>
      </c>
      <c r="U19" t="n">
        <v>0.72</v>
      </c>
      <c r="V19" t="n">
        <v>0.87</v>
      </c>
      <c r="W19" t="n">
        <v>19.03</v>
      </c>
      <c r="X19" t="n">
        <v>1.45</v>
      </c>
      <c r="Y19" t="n">
        <v>1</v>
      </c>
      <c r="Z19" t="n">
        <v>10</v>
      </c>
      <c r="AA19" t="n">
        <v>784.3814206139618</v>
      </c>
      <c r="AB19" t="n">
        <v>1073.22526415004</v>
      </c>
      <c r="AC19" t="n">
        <v>970.7981512206782</v>
      </c>
      <c r="AD19" t="n">
        <v>784381.4206139619</v>
      </c>
      <c r="AE19" t="n">
        <v>1073225.26415004</v>
      </c>
      <c r="AF19" t="n">
        <v>2.128384617357902e-06</v>
      </c>
      <c r="AG19" t="n">
        <v>10</v>
      </c>
      <c r="AH19" t="n">
        <v>970798.1512206781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1.4264</v>
      </c>
      <c r="E20" t="n">
        <v>70.11</v>
      </c>
      <c r="F20" t="n">
        <v>66.69</v>
      </c>
      <c r="G20" t="n">
        <v>129.07</v>
      </c>
      <c r="H20" t="n">
        <v>1.73</v>
      </c>
      <c r="I20" t="n">
        <v>31</v>
      </c>
      <c r="J20" t="n">
        <v>194.8</v>
      </c>
      <c r="K20" t="n">
        <v>51.39</v>
      </c>
      <c r="L20" t="n">
        <v>19</v>
      </c>
      <c r="M20" t="n">
        <v>29</v>
      </c>
      <c r="N20" t="n">
        <v>39.41</v>
      </c>
      <c r="O20" t="n">
        <v>24259.23</v>
      </c>
      <c r="P20" t="n">
        <v>794.15</v>
      </c>
      <c r="Q20" t="n">
        <v>1226.29</v>
      </c>
      <c r="R20" t="n">
        <v>218.33</v>
      </c>
      <c r="S20" t="n">
        <v>159.11</v>
      </c>
      <c r="T20" t="n">
        <v>23318.93</v>
      </c>
      <c r="U20" t="n">
        <v>0.73</v>
      </c>
      <c r="V20" t="n">
        <v>0.87</v>
      </c>
      <c r="W20" t="n">
        <v>19.02</v>
      </c>
      <c r="X20" t="n">
        <v>1.36</v>
      </c>
      <c r="Y20" t="n">
        <v>1</v>
      </c>
      <c r="Z20" t="n">
        <v>10</v>
      </c>
      <c r="AA20" t="n">
        <v>779.272525154773</v>
      </c>
      <c r="AB20" t="n">
        <v>1066.235047994217</v>
      </c>
      <c r="AC20" t="n">
        <v>964.4750714839371</v>
      </c>
      <c r="AD20" t="n">
        <v>779272.525154773</v>
      </c>
      <c r="AE20" t="n">
        <v>1066235.047994217</v>
      </c>
      <c r="AF20" t="n">
        <v>2.133320088679159e-06</v>
      </c>
      <c r="AG20" t="n">
        <v>10</v>
      </c>
      <c r="AH20" t="n">
        <v>964475.0714839371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1.4278</v>
      </c>
      <c r="E21" t="n">
        <v>70.04000000000001</v>
      </c>
      <c r="F21" t="n">
        <v>66.65000000000001</v>
      </c>
      <c r="G21" t="n">
        <v>133.29</v>
      </c>
      <c r="H21" t="n">
        <v>1.81</v>
      </c>
      <c r="I21" t="n">
        <v>30</v>
      </c>
      <c r="J21" t="n">
        <v>196.35</v>
      </c>
      <c r="K21" t="n">
        <v>51.39</v>
      </c>
      <c r="L21" t="n">
        <v>20</v>
      </c>
      <c r="M21" t="n">
        <v>28</v>
      </c>
      <c r="N21" t="n">
        <v>39.96</v>
      </c>
      <c r="O21" t="n">
        <v>24450.27</v>
      </c>
      <c r="P21" t="n">
        <v>790.55</v>
      </c>
      <c r="Q21" t="n">
        <v>1226.28</v>
      </c>
      <c r="R21" t="n">
        <v>217.24</v>
      </c>
      <c r="S21" t="n">
        <v>159.11</v>
      </c>
      <c r="T21" t="n">
        <v>22778.95</v>
      </c>
      <c r="U21" t="n">
        <v>0.73</v>
      </c>
      <c r="V21" t="n">
        <v>0.87</v>
      </c>
      <c r="W21" t="n">
        <v>19.02</v>
      </c>
      <c r="X21" t="n">
        <v>1.32</v>
      </c>
      <c r="Y21" t="n">
        <v>1</v>
      </c>
      <c r="Z21" t="n">
        <v>10</v>
      </c>
      <c r="AA21" t="n">
        <v>776.300980311403</v>
      </c>
      <c r="AB21" t="n">
        <v>1062.169249244213</v>
      </c>
      <c r="AC21" t="n">
        <v>960.7973068602485</v>
      </c>
      <c r="AD21" t="n">
        <v>776300.9803114031</v>
      </c>
      <c r="AE21" t="n">
        <v>1062169.249244213</v>
      </c>
      <c r="AF21" t="n">
        <v>2.135413924997268e-06</v>
      </c>
      <c r="AG21" t="n">
        <v>10</v>
      </c>
      <c r="AH21" t="n">
        <v>960797.3068602484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1.431</v>
      </c>
      <c r="E22" t="n">
        <v>69.88</v>
      </c>
      <c r="F22" t="n">
        <v>66.56</v>
      </c>
      <c r="G22" t="n">
        <v>142.63</v>
      </c>
      <c r="H22" t="n">
        <v>1.88</v>
      </c>
      <c r="I22" t="n">
        <v>28</v>
      </c>
      <c r="J22" t="n">
        <v>197.9</v>
      </c>
      <c r="K22" t="n">
        <v>51.39</v>
      </c>
      <c r="L22" t="n">
        <v>21</v>
      </c>
      <c r="M22" t="n">
        <v>26</v>
      </c>
      <c r="N22" t="n">
        <v>40.51</v>
      </c>
      <c r="O22" t="n">
        <v>24642.07</v>
      </c>
      <c r="P22" t="n">
        <v>787.24</v>
      </c>
      <c r="Q22" t="n">
        <v>1226.29</v>
      </c>
      <c r="R22" t="n">
        <v>214.07</v>
      </c>
      <c r="S22" t="n">
        <v>159.11</v>
      </c>
      <c r="T22" t="n">
        <v>21201.71</v>
      </c>
      <c r="U22" t="n">
        <v>0.74</v>
      </c>
      <c r="V22" t="n">
        <v>0.88</v>
      </c>
      <c r="W22" t="n">
        <v>19.02</v>
      </c>
      <c r="X22" t="n">
        <v>1.23</v>
      </c>
      <c r="Y22" t="n">
        <v>1</v>
      </c>
      <c r="Z22" t="n">
        <v>10</v>
      </c>
      <c r="AA22" t="n">
        <v>772.5275557981245</v>
      </c>
      <c r="AB22" t="n">
        <v>1057.006283353404</v>
      </c>
      <c r="AC22" t="n">
        <v>956.1270871877907</v>
      </c>
      <c r="AD22" t="n">
        <v>772527.5557981245</v>
      </c>
      <c r="AE22" t="n">
        <v>1057006.283353404</v>
      </c>
      <c r="AF22" t="n">
        <v>2.140199836581518e-06</v>
      </c>
      <c r="AG22" t="n">
        <v>10</v>
      </c>
      <c r="AH22" t="n">
        <v>956127.0871877908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1.4328</v>
      </c>
      <c r="E23" t="n">
        <v>69.79000000000001</v>
      </c>
      <c r="F23" t="n">
        <v>66.51000000000001</v>
      </c>
      <c r="G23" t="n">
        <v>147.79</v>
      </c>
      <c r="H23" t="n">
        <v>1.96</v>
      </c>
      <c r="I23" t="n">
        <v>27</v>
      </c>
      <c r="J23" t="n">
        <v>199.46</v>
      </c>
      <c r="K23" t="n">
        <v>51.39</v>
      </c>
      <c r="L23" t="n">
        <v>22</v>
      </c>
      <c r="M23" t="n">
        <v>25</v>
      </c>
      <c r="N23" t="n">
        <v>41.07</v>
      </c>
      <c r="O23" t="n">
        <v>24834.62</v>
      </c>
      <c r="P23" t="n">
        <v>783.63</v>
      </c>
      <c r="Q23" t="n">
        <v>1226.3</v>
      </c>
      <c r="R23" t="n">
        <v>212.51</v>
      </c>
      <c r="S23" t="n">
        <v>159.11</v>
      </c>
      <c r="T23" t="n">
        <v>20429.94</v>
      </c>
      <c r="U23" t="n">
        <v>0.75</v>
      </c>
      <c r="V23" t="n">
        <v>0.88</v>
      </c>
      <c r="W23" t="n">
        <v>19.01</v>
      </c>
      <c r="X23" t="n">
        <v>1.18</v>
      </c>
      <c r="Y23" t="n">
        <v>1</v>
      </c>
      <c r="Z23" t="n">
        <v>10</v>
      </c>
      <c r="AA23" t="n">
        <v>769.3518516554824</v>
      </c>
      <c r="AB23" t="n">
        <v>1052.661144843263</v>
      </c>
      <c r="AC23" t="n">
        <v>952.1966425986168</v>
      </c>
      <c r="AD23" t="n">
        <v>769351.8516554824</v>
      </c>
      <c r="AE23" t="n">
        <v>1052661.144843263</v>
      </c>
      <c r="AF23" t="n">
        <v>2.142891911847658e-06</v>
      </c>
      <c r="AG23" t="n">
        <v>10</v>
      </c>
      <c r="AH23" t="n">
        <v>952196.6425986168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1.4344</v>
      </c>
      <c r="E24" t="n">
        <v>69.70999999999999</v>
      </c>
      <c r="F24" t="n">
        <v>66.45999999999999</v>
      </c>
      <c r="G24" t="n">
        <v>153.37</v>
      </c>
      <c r="H24" t="n">
        <v>2.03</v>
      </c>
      <c r="I24" t="n">
        <v>26</v>
      </c>
      <c r="J24" t="n">
        <v>201.03</v>
      </c>
      <c r="K24" t="n">
        <v>51.39</v>
      </c>
      <c r="L24" t="n">
        <v>23</v>
      </c>
      <c r="M24" t="n">
        <v>24</v>
      </c>
      <c r="N24" t="n">
        <v>41.64</v>
      </c>
      <c r="O24" t="n">
        <v>25027.94</v>
      </c>
      <c r="P24" t="n">
        <v>777.97</v>
      </c>
      <c r="Q24" t="n">
        <v>1226.29</v>
      </c>
      <c r="R24" t="n">
        <v>211.03</v>
      </c>
      <c r="S24" t="n">
        <v>159.11</v>
      </c>
      <c r="T24" t="n">
        <v>19692.77</v>
      </c>
      <c r="U24" t="n">
        <v>0.75</v>
      </c>
      <c r="V24" t="n">
        <v>0.88</v>
      </c>
      <c r="W24" t="n">
        <v>19.01</v>
      </c>
      <c r="X24" t="n">
        <v>1.14</v>
      </c>
      <c r="Y24" t="n">
        <v>1</v>
      </c>
      <c r="Z24" t="n">
        <v>10</v>
      </c>
      <c r="AA24" t="n">
        <v>765.0320392961827</v>
      </c>
      <c r="AB24" t="n">
        <v>1046.750586996597</v>
      </c>
      <c r="AC24" t="n">
        <v>946.8501800973172</v>
      </c>
      <c r="AD24" t="n">
        <v>765032.0392961827</v>
      </c>
      <c r="AE24" t="n">
        <v>1046750.586996597</v>
      </c>
      <c r="AF24" t="n">
        <v>2.145284867639782e-06</v>
      </c>
      <c r="AG24" t="n">
        <v>10</v>
      </c>
      <c r="AH24" t="n">
        <v>946850.1800973172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1.4377</v>
      </c>
      <c r="E25" t="n">
        <v>69.56</v>
      </c>
      <c r="F25" t="n">
        <v>66.37</v>
      </c>
      <c r="G25" t="n">
        <v>165.93</v>
      </c>
      <c r="H25" t="n">
        <v>2.1</v>
      </c>
      <c r="I25" t="n">
        <v>24</v>
      </c>
      <c r="J25" t="n">
        <v>202.61</v>
      </c>
      <c r="K25" t="n">
        <v>51.39</v>
      </c>
      <c r="L25" t="n">
        <v>24</v>
      </c>
      <c r="M25" t="n">
        <v>22</v>
      </c>
      <c r="N25" t="n">
        <v>42.21</v>
      </c>
      <c r="O25" t="n">
        <v>25222.04</v>
      </c>
      <c r="P25" t="n">
        <v>771.37</v>
      </c>
      <c r="Q25" t="n">
        <v>1226.28</v>
      </c>
      <c r="R25" t="n">
        <v>207.8</v>
      </c>
      <c r="S25" t="n">
        <v>159.11</v>
      </c>
      <c r="T25" t="n">
        <v>18088.13</v>
      </c>
      <c r="U25" t="n">
        <v>0.77</v>
      </c>
      <c r="V25" t="n">
        <v>0.88</v>
      </c>
      <c r="W25" t="n">
        <v>19.01</v>
      </c>
      <c r="X25" t="n">
        <v>1.05</v>
      </c>
      <c r="Y25" t="n">
        <v>1</v>
      </c>
      <c r="Z25" t="n">
        <v>10</v>
      </c>
      <c r="AA25" t="n">
        <v>759.2627877342323</v>
      </c>
      <c r="AB25" t="n">
        <v>1038.856842488121</v>
      </c>
      <c r="AC25" t="n">
        <v>939.7098034857901</v>
      </c>
      <c r="AD25" t="n">
        <v>759262.7877342324</v>
      </c>
      <c r="AE25" t="n">
        <v>1038856.842488121</v>
      </c>
      <c r="AF25" t="n">
        <v>2.15022033896104e-06</v>
      </c>
      <c r="AG25" t="n">
        <v>10</v>
      </c>
      <c r="AH25" t="n">
        <v>939709.80348579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1.4373</v>
      </c>
      <c r="E26" t="n">
        <v>69.58</v>
      </c>
      <c r="F26" t="n">
        <v>66.39</v>
      </c>
      <c r="G26" t="n">
        <v>165.98</v>
      </c>
      <c r="H26" t="n">
        <v>2.17</v>
      </c>
      <c r="I26" t="n">
        <v>24</v>
      </c>
      <c r="J26" t="n">
        <v>204.19</v>
      </c>
      <c r="K26" t="n">
        <v>51.39</v>
      </c>
      <c r="L26" t="n">
        <v>25</v>
      </c>
      <c r="M26" t="n">
        <v>22</v>
      </c>
      <c r="N26" t="n">
        <v>42.79</v>
      </c>
      <c r="O26" t="n">
        <v>25417.05</v>
      </c>
      <c r="P26" t="n">
        <v>770.0599999999999</v>
      </c>
      <c r="Q26" t="n">
        <v>1226.3</v>
      </c>
      <c r="R26" t="n">
        <v>208.4</v>
      </c>
      <c r="S26" t="n">
        <v>159.11</v>
      </c>
      <c r="T26" t="n">
        <v>18386.46</v>
      </c>
      <c r="U26" t="n">
        <v>0.76</v>
      </c>
      <c r="V26" t="n">
        <v>0.88</v>
      </c>
      <c r="W26" t="n">
        <v>19.02</v>
      </c>
      <c r="X26" t="n">
        <v>1.07</v>
      </c>
      <c r="Y26" t="n">
        <v>1</v>
      </c>
      <c r="Z26" t="n">
        <v>10</v>
      </c>
      <c r="AA26" t="n">
        <v>758.7082082441394</v>
      </c>
      <c r="AB26" t="n">
        <v>1038.098042363456</v>
      </c>
      <c r="AC26" t="n">
        <v>939.02342218004</v>
      </c>
      <c r="AD26" t="n">
        <v>758708.2082441394</v>
      </c>
      <c r="AE26" t="n">
        <v>1038098.042363456</v>
      </c>
      <c r="AF26" t="n">
        <v>2.149622100013009e-06</v>
      </c>
      <c r="AG26" t="n">
        <v>10</v>
      </c>
      <c r="AH26" t="n">
        <v>939023.42218004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1.4389</v>
      </c>
      <c r="E27" t="n">
        <v>69.5</v>
      </c>
      <c r="F27" t="n">
        <v>66.34</v>
      </c>
      <c r="G27" t="n">
        <v>173.07</v>
      </c>
      <c r="H27" t="n">
        <v>2.24</v>
      </c>
      <c r="I27" t="n">
        <v>23</v>
      </c>
      <c r="J27" t="n">
        <v>205.77</v>
      </c>
      <c r="K27" t="n">
        <v>51.39</v>
      </c>
      <c r="L27" t="n">
        <v>26</v>
      </c>
      <c r="M27" t="n">
        <v>21</v>
      </c>
      <c r="N27" t="n">
        <v>43.38</v>
      </c>
      <c r="O27" t="n">
        <v>25612.75</v>
      </c>
      <c r="P27" t="n">
        <v>764.4299999999999</v>
      </c>
      <c r="Q27" t="n">
        <v>1226.4</v>
      </c>
      <c r="R27" t="n">
        <v>206.87</v>
      </c>
      <c r="S27" t="n">
        <v>159.11</v>
      </c>
      <c r="T27" t="n">
        <v>17628.71</v>
      </c>
      <c r="U27" t="n">
        <v>0.77</v>
      </c>
      <c r="V27" t="n">
        <v>0.88</v>
      </c>
      <c r="W27" t="n">
        <v>19.01</v>
      </c>
      <c r="X27" t="n">
        <v>1.02</v>
      </c>
      <c r="Y27" t="n">
        <v>1</v>
      </c>
      <c r="Z27" t="n">
        <v>10</v>
      </c>
      <c r="AA27" t="n">
        <v>754.4318946590395</v>
      </c>
      <c r="AB27" t="n">
        <v>1032.247001458681</v>
      </c>
      <c r="AC27" t="n">
        <v>933.7307964072299</v>
      </c>
      <c r="AD27" t="n">
        <v>754431.8946590394</v>
      </c>
      <c r="AE27" t="n">
        <v>1032247.001458681</v>
      </c>
      <c r="AF27" t="n">
        <v>2.152015055805134e-06</v>
      </c>
      <c r="AG27" t="n">
        <v>10</v>
      </c>
      <c r="AH27" t="n">
        <v>933730.79640723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1.4408</v>
      </c>
      <c r="E28" t="n">
        <v>69.40000000000001</v>
      </c>
      <c r="F28" t="n">
        <v>66.29000000000001</v>
      </c>
      <c r="G28" t="n">
        <v>180.78</v>
      </c>
      <c r="H28" t="n">
        <v>2.31</v>
      </c>
      <c r="I28" t="n">
        <v>22</v>
      </c>
      <c r="J28" t="n">
        <v>207.37</v>
      </c>
      <c r="K28" t="n">
        <v>51.39</v>
      </c>
      <c r="L28" t="n">
        <v>27</v>
      </c>
      <c r="M28" t="n">
        <v>20</v>
      </c>
      <c r="N28" t="n">
        <v>43.97</v>
      </c>
      <c r="O28" t="n">
        <v>25809.25</v>
      </c>
      <c r="P28" t="n">
        <v>762.62</v>
      </c>
      <c r="Q28" t="n">
        <v>1226.3</v>
      </c>
      <c r="R28" t="n">
        <v>204.67</v>
      </c>
      <c r="S28" t="n">
        <v>159.11</v>
      </c>
      <c r="T28" t="n">
        <v>16532.81</v>
      </c>
      <c r="U28" t="n">
        <v>0.78</v>
      </c>
      <c r="V28" t="n">
        <v>0.88</v>
      </c>
      <c r="W28" t="n">
        <v>19.02</v>
      </c>
      <c r="X28" t="n">
        <v>0.96</v>
      </c>
      <c r="Y28" t="n">
        <v>1</v>
      </c>
      <c r="Z28" t="n">
        <v>10</v>
      </c>
      <c r="AA28" t="n">
        <v>752.3390790444536</v>
      </c>
      <c r="AB28" t="n">
        <v>1029.383518806296</v>
      </c>
      <c r="AC28" t="n">
        <v>931.1406005202653</v>
      </c>
      <c r="AD28" t="n">
        <v>752339.0790444536</v>
      </c>
      <c r="AE28" t="n">
        <v>1029383.518806296</v>
      </c>
      <c r="AF28" t="n">
        <v>2.154856690808282e-06</v>
      </c>
      <c r="AG28" t="n">
        <v>10</v>
      </c>
      <c r="AH28" t="n">
        <v>931140.6005202653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1.4425</v>
      </c>
      <c r="E29" t="n">
        <v>69.31999999999999</v>
      </c>
      <c r="F29" t="n">
        <v>66.23999999999999</v>
      </c>
      <c r="G29" t="n">
        <v>189.26</v>
      </c>
      <c r="H29" t="n">
        <v>2.38</v>
      </c>
      <c r="I29" t="n">
        <v>21</v>
      </c>
      <c r="J29" t="n">
        <v>208.97</v>
      </c>
      <c r="K29" t="n">
        <v>51.39</v>
      </c>
      <c r="L29" t="n">
        <v>28</v>
      </c>
      <c r="M29" t="n">
        <v>19</v>
      </c>
      <c r="N29" t="n">
        <v>44.57</v>
      </c>
      <c r="O29" t="n">
        <v>26006.56</v>
      </c>
      <c r="P29" t="n">
        <v>759.03</v>
      </c>
      <c r="Q29" t="n">
        <v>1226.3</v>
      </c>
      <c r="R29" t="n">
        <v>203.33</v>
      </c>
      <c r="S29" t="n">
        <v>159.11</v>
      </c>
      <c r="T29" t="n">
        <v>15869.05</v>
      </c>
      <c r="U29" t="n">
        <v>0.78</v>
      </c>
      <c r="V29" t="n">
        <v>0.88</v>
      </c>
      <c r="W29" t="n">
        <v>19.01</v>
      </c>
      <c r="X29" t="n">
        <v>0.92</v>
      </c>
      <c r="Y29" t="n">
        <v>1</v>
      </c>
      <c r="Z29" t="n">
        <v>10</v>
      </c>
      <c r="AA29" t="n">
        <v>749.266934467458</v>
      </c>
      <c r="AB29" t="n">
        <v>1025.180075062598</v>
      </c>
      <c r="AC29" t="n">
        <v>927.3383275478949</v>
      </c>
      <c r="AD29" t="n">
        <v>749266.9344674579</v>
      </c>
      <c r="AE29" t="n">
        <v>1025180.075062598</v>
      </c>
      <c r="AF29" t="n">
        <v>2.157399206337414e-06</v>
      </c>
      <c r="AG29" t="n">
        <v>10</v>
      </c>
      <c r="AH29" t="n">
        <v>927338.3275478949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1.4441</v>
      </c>
      <c r="E30" t="n">
        <v>69.25</v>
      </c>
      <c r="F30" t="n">
        <v>66.2</v>
      </c>
      <c r="G30" t="n">
        <v>198.59</v>
      </c>
      <c r="H30" t="n">
        <v>2.45</v>
      </c>
      <c r="I30" t="n">
        <v>20</v>
      </c>
      <c r="J30" t="n">
        <v>210.57</v>
      </c>
      <c r="K30" t="n">
        <v>51.39</v>
      </c>
      <c r="L30" t="n">
        <v>29</v>
      </c>
      <c r="M30" t="n">
        <v>18</v>
      </c>
      <c r="N30" t="n">
        <v>45.18</v>
      </c>
      <c r="O30" t="n">
        <v>26204.71</v>
      </c>
      <c r="P30" t="n">
        <v>756.64</v>
      </c>
      <c r="Q30" t="n">
        <v>1226.32</v>
      </c>
      <c r="R30" t="n">
        <v>201.79</v>
      </c>
      <c r="S30" t="n">
        <v>159.11</v>
      </c>
      <c r="T30" t="n">
        <v>15102.12</v>
      </c>
      <c r="U30" t="n">
        <v>0.79</v>
      </c>
      <c r="V30" t="n">
        <v>0.88</v>
      </c>
      <c r="W30" t="n">
        <v>19.01</v>
      </c>
      <c r="X30" t="n">
        <v>0.87</v>
      </c>
      <c r="Y30" t="n">
        <v>1</v>
      </c>
      <c r="Z30" t="n">
        <v>10</v>
      </c>
      <c r="AA30" t="n">
        <v>746.9982273638615</v>
      </c>
      <c r="AB30" t="n">
        <v>1022.075929915164</v>
      </c>
      <c r="AC30" t="n">
        <v>924.5304376566366</v>
      </c>
      <c r="AD30" t="n">
        <v>746998.2273638615</v>
      </c>
      <c r="AE30" t="n">
        <v>1022075.929915164</v>
      </c>
      <c r="AF30" t="n">
        <v>2.159792162129539e-06</v>
      </c>
      <c r="AG30" t="n">
        <v>10</v>
      </c>
      <c r="AH30" t="n">
        <v>924530.4376566367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1.446</v>
      </c>
      <c r="E31" t="n">
        <v>69.15000000000001</v>
      </c>
      <c r="F31" t="n">
        <v>66.14</v>
      </c>
      <c r="G31" t="n">
        <v>208.86</v>
      </c>
      <c r="H31" t="n">
        <v>2.51</v>
      </c>
      <c r="I31" t="n">
        <v>19</v>
      </c>
      <c r="J31" t="n">
        <v>212.19</v>
      </c>
      <c r="K31" t="n">
        <v>51.39</v>
      </c>
      <c r="L31" t="n">
        <v>30</v>
      </c>
      <c r="M31" t="n">
        <v>17</v>
      </c>
      <c r="N31" t="n">
        <v>45.79</v>
      </c>
      <c r="O31" t="n">
        <v>26403.69</v>
      </c>
      <c r="P31" t="n">
        <v>749.0700000000001</v>
      </c>
      <c r="Q31" t="n">
        <v>1226.28</v>
      </c>
      <c r="R31" t="n">
        <v>199.88</v>
      </c>
      <c r="S31" t="n">
        <v>159.11</v>
      </c>
      <c r="T31" t="n">
        <v>14152.1</v>
      </c>
      <c r="U31" t="n">
        <v>0.8</v>
      </c>
      <c r="V31" t="n">
        <v>0.88</v>
      </c>
      <c r="W31" t="n">
        <v>19</v>
      </c>
      <c r="X31" t="n">
        <v>0.8100000000000001</v>
      </c>
      <c r="Y31" t="n">
        <v>1</v>
      </c>
      <c r="Z31" t="n">
        <v>10</v>
      </c>
      <c r="AA31" t="n">
        <v>741.4261359979652</v>
      </c>
      <c r="AB31" t="n">
        <v>1014.451948685022</v>
      </c>
      <c r="AC31" t="n">
        <v>917.6340784947754</v>
      </c>
      <c r="AD31" t="n">
        <v>741426.1359979651</v>
      </c>
      <c r="AE31" t="n">
        <v>1014451.948685022</v>
      </c>
      <c r="AF31" t="n">
        <v>2.162633797132687e-06</v>
      </c>
      <c r="AG31" t="n">
        <v>10</v>
      </c>
      <c r="AH31" t="n">
        <v>917634.0784947753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1.4457</v>
      </c>
      <c r="E32" t="n">
        <v>69.17</v>
      </c>
      <c r="F32" t="n">
        <v>66.15000000000001</v>
      </c>
      <c r="G32" t="n">
        <v>208.9</v>
      </c>
      <c r="H32" t="n">
        <v>2.58</v>
      </c>
      <c r="I32" t="n">
        <v>19</v>
      </c>
      <c r="J32" t="n">
        <v>213.81</v>
      </c>
      <c r="K32" t="n">
        <v>51.39</v>
      </c>
      <c r="L32" t="n">
        <v>31</v>
      </c>
      <c r="M32" t="n">
        <v>17</v>
      </c>
      <c r="N32" t="n">
        <v>46.41</v>
      </c>
      <c r="O32" t="n">
        <v>26603.52</v>
      </c>
      <c r="P32" t="n">
        <v>747.05</v>
      </c>
      <c r="Q32" t="n">
        <v>1226.35</v>
      </c>
      <c r="R32" t="n">
        <v>200.26</v>
      </c>
      <c r="S32" t="n">
        <v>159.11</v>
      </c>
      <c r="T32" t="n">
        <v>14342.7</v>
      </c>
      <c r="U32" t="n">
        <v>0.79</v>
      </c>
      <c r="V32" t="n">
        <v>0.88</v>
      </c>
      <c r="W32" t="n">
        <v>19.01</v>
      </c>
      <c r="X32" t="n">
        <v>0.83</v>
      </c>
      <c r="Y32" t="n">
        <v>1</v>
      </c>
      <c r="Z32" t="n">
        <v>10</v>
      </c>
      <c r="AA32" t="n">
        <v>740.3699665931507</v>
      </c>
      <c r="AB32" t="n">
        <v>1013.006851110449</v>
      </c>
      <c r="AC32" t="n">
        <v>916.3268990045127</v>
      </c>
      <c r="AD32" t="n">
        <v>740369.9665931507</v>
      </c>
      <c r="AE32" t="n">
        <v>1013006.85111045</v>
      </c>
      <c r="AF32" t="n">
        <v>2.162185117921663e-06</v>
      </c>
      <c r="AG32" t="n">
        <v>10</v>
      </c>
      <c r="AH32" t="n">
        <v>916326.8990045127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1.4473</v>
      </c>
      <c r="E33" t="n">
        <v>69.09</v>
      </c>
      <c r="F33" t="n">
        <v>66.11</v>
      </c>
      <c r="G33" t="n">
        <v>220.37</v>
      </c>
      <c r="H33" t="n">
        <v>2.64</v>
      </c>
      <c r="I33" t="n">
        <v>18</v>
      </c>
      <c r="J33" t="n">
        <v>215.43</v>
      </c>
      <c r="K33" t="n">
        <v>51.39</v>
      </c>
      <c r="L33" t="n">
        <v>32</v>
      </c>
      <c r="M33" t="n">
        <v>16</v>
      </c>
      <c r="N33" t="n">
        <v>47.04</v>
      </c>
      <c r="O33" t="n">
        <v>26804.21</v>
      </c>
      <c r="P33" t="n">
        <v>743.21</v>
      </c>
      <c r="Q33" t="n">
        <v>1226.28</v>
      </c>
      <c r="R33" t="n">
        <v>198.99</v>
      </c>
      <c r="S33" t="n">
        <v>159.11</v>
      </c>
      <c r="T33" t="n">
        <v>13711.28</v>
      </c>
      <c r="U33" t="n">
        <v>0.8</v>
      </c>
      <c r="V33" t="n">
        <v>0.88</v>
      </c>
      <c r="W33" t="n">
        <v>19</v>
      </c>
      <c r="X33" t="n">
        <v>0.78</v>
      </c>
      <c r="Y33" t="n">
        <v>1</v>
      </c>
      <c r="Z33" t="n">
        <v>10</v>
      </c>
      <c r="AA33" t="n">
        <v>737.2437735666606</v>
      </c>
      <c r="AB33" t="n">
        <v>1008.729455893703</v>
      </c>
      <c r="AC33" t="n">
        <v>912.4577323838906</v>
      </c>
      <c r="AD33" t="n">
        <v>737243.7735666606</v>
      </c>
      <c r="AE33" t="n">
        <v>1008729.455893703</v>
      </c>
      <c r="AF33" t="n">
        <v>2.164578073713788e-06</v>
      </c>
      <c r="AG33" t="n">
        <v>10</v>
      </c>
      <c r="AH33" t="n">
        <v>912457.7323838907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1.4493</v>
      </c>
      <c r="E34" t="n">
        <v>69</v>
      </c>
      <c r="F34" t="n">
        <v>66.05</v>
      </c>
      <c r="G34" t="n">
        <v>233.12</v>
      </c>
      <c r="H34" t="n">
        <v>2.7</v>
      </c>
      <c r="I34" t="n">
        <v>17</v>
      </c>
      <c r="J34" t="n">
        <v>217.07</v>
      </c>
      <c r="K34" t="n">
        <v>51.39</v>
      </c>
      <c r="L34" t="n">
        <v>33</v>
      </c>
      <c r="M34" t="n">
        <v>15</v>
      </c>
      <c r="N34" t="n">
        <v>47.68</v>
      </c>
      <c r="O34" t="n">
        <v>27005.77</v>
      </c>
      <c r="P34" t="n">
        <v>737.33</v>
      </c>
      <c r="Q34" t="n">
        <v>1226.27</v>
      </c>
      <c r="R34" t="n">
        <v>196.92</v>
      </c>
      <c r="S34" t="n">
        <v>159.11</v>
      </c>
      <c r="T34" t="n">
        <v>12683.86</v>
      </c>
      <c r="U34" t="n">
        <v>0.8100000000000001</v>
      </c>
      <c r="V34" t="n">
        <v>0.88</v>
      </c>
      <c r="W34" t="n">
        <v>19</v>
      </c>
      <c r="X34" t="n">
        <v>0.73</v>
      </c>
      <c r="Y34" t="n">
        <v>1</v>
      </c>
      <c r="Z34" t="n">
        <v>10</v>
      </c>
      <c r="AA34" t="n">
        <v>732.6687909243443</v>
      </c>
      <c r="AB34" t="n">
        <v>1002.469762808497</v>
      </c>
      <c r="AC34" t="n">
        <v>906.7954556212018</v>
      </c>
      <c r="AD34" t="n">
        <v>732668.7909243443</v>
      </c>
      <c r="AE34" t="n">
        <v>1002469.762808497</v>
      </c>
      <c r="AF34" t="n">
        <v>2.167569268453944e-06</v>
      </c>
      <c r="AG34" t="n">
        <v>10</v>
      </c>
      <c r="AH34" t="n">
        <v>906795.4556212018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1.4491</v>
      </c>
      <c r="E35" t="n">
        <v>69.01000000000001</v>
      </c>
      <c r="F35" t="n">
        <v>66.06</v>
      </c>
      <c r="G35" t="n">
        <v>233.15</v>
      </c>
      <c r="H35" t="n">
        <v>2.76</v>
      </c>
      <c r="I35" t="n">
        <v>17</v>
      </c>
      <c r="J35" t="n">
        <v>218.71</v>
      </c>
      <c r="K35" t="n">
        <v>51.39</v>
      </c>
      <c r="L35" t="n">
        <v>34</v>
      </c>
      <c r="M35" t="n">
        <v>13</v>
      </c>
      <c r="N35" t="n">
        <v>48.32</v>
      </c>
      <c r="O35" t="n">
        <v>27208.22</v>
      </c>
      <c r="P35" t="n">
        <v>735.96</v>
      </c>
      <c r="Q35" t="n">
        <v>1226.28</v>
      </c>
      <c r="R35" t="n">
        <v>196.98</v>
      </c>
      <c r="S35" t="n">
        <v>159.11</v>
      </c>
      <c r="T35" t="n">
        <v>12714.18</v>
      </c>
      <c r="U35" t="n">
        <v>0.8100000000000001</v>
      </c>
      <c r="V35" t="n">
        <v>0.88</v>
      </c>
      <c r="W35" t="n">
        <v>19.01</v>
      </c>
      <c r="X35" t="n">
        <v>0.73</v>
      </c>
      <c r="Y35" t="n">
        <v>1</v>
      </c>
      <c r="Z35" t="n">
        <v>10</v>
      </c>
      <c r="AA35" t="n">
        <v>731.960470304665</v>
      </c>
      <c r="AB35" t="n">
        <v>1001.500607287751</v>
      </c>
      <c r="AC35" t="n">
        <v>905.918794943138</v>
      </c>
      <c r="AD35" t="n">
        <v>731960.470304665</v>
      </c>
      <c r="AE35" t="n">
        <v>1001500.607287751</v>
      </c>
      <c r="AF35" t="n">
        <v>2.167270148979928e-06</v>
      </c>
      <c r="AG35" t="n">
        <v>10</v>
      </c>
      <c r="AH35" t="n">
        <v>905918.794943138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1.4509</v>
      </c>
      <c r="E36" t="n">
        <v>68.92</v>
      </c>
      <c r="F36" t="n">
        <v>66.01000000000001</v>
      </c>
      <c r="G36" t="n">
        <v>247.53</v>
      </c>
      <c r="H36" t="n">
        <v>2.82</v>
      </c>
      <c r="I36" t="n">
        <v>16</v>
      </c>
      <c r="J36" t="n">
        <v>220.36</v>
      </c>
      <c r="K36" t="n">
        <v>51.39</v>
      </c>
      <c r="L36" t="n">
        <v>35</v>
      </c>
      <c r="M36" t="n">
        <v>10</v>
      </c>
      <c r="N36" t="n">
        <v>48.97</v>
      </c>
      <c r="O36" t="n">
        <v>27411.55</v>
      </c>
      <c r="P36" t="n">
        <v>727.84</v>
      </c>
      <c r="Q36" t="n">
        <v>1226.3</v>
      </c>
      <c r="R36" t="n">
        <v>195.28</v>
      </c>
      <c r="S36" t="n">
        <v>159.11</v>
      </c>
      <c r="T36" t="n">
        <v>11866.78</v>
      </c>
      <c r="U36" t="n">
        <v>0.8100000000000001</v>
      </c>
      <c r="V36" t="n">
        <v>0.88</v>
      </c>
      <c r="W36" t="n">
        <v>19.01</v>
      </c>
      <c r="X36" t="n">
        <v>0.68</v>
      </c>
      <c r="Y36" t="n">
        <v>1</v>
      </c>
      <c r="Z36" t="n">
        <v>10</v>
      </c>
      <c r="AA36" t="n">
        <v>726.1681721148472</v>
      </c>
      <c r="AB36" t="n">
        <v>993.5753293662812</v>
      </c>
      <c r="AC36" t="n">
        <v>898.7498944232956</v>
      </c>
      <c r="AD36" t="n">
        <v>726168.1721148471</v>
      </c>
      <c r="AE36" t="n">
        <v>993575.3293662812</v>
      </c>
      <c r="AF36" t="n">
        <v>2.169962224246069e-06</v>
      </c>
      <c r="AG36" t="n">
        <v>10</v>
      </c>
      <c r="AH36" t="n">
        <v>898749.8944232956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1.4511</v>
      </c>
      <c r="E37" t="n">
        <v>68.91</v>
      </c>
      <c r="F37" t="n">
        <v>66</v>
      </c>
      <c r="G37" t="n">
        <v>247.49</v>
      </c>
      <c r="H37" t="n">
        <v>2.88</v>
      </c>
      <c r="I37" t="n">
        <v>16</v>
      </c>
      <c r="J37" t="n">
        <v>222.01</v>
      </c>
      <c r="K37" t="n">
        <v>51.39</v>
      </c>
      <c r="L37" t="n">
        <v>36</v>
      </c>
      <c r="M37" t="n">
        <v>8</v>
      </c>
      <c r="N37" t="n">
        <v>49.62</v>
      </c>
      <c r="O37" t="n">
        <v>27615.8</v>
      </c>
      <c r="P37" t="n">
        <v>733.48</v>
      </c>
      <c r="Q37" t="n">
        <v>1226.37</v>
      </c>
      <c r="R37" t="n">
        <v>195</v>
      </c>
      <c r="S37" t="n">
        <v>159.11</v>
      </c>
      <c r="T37" t="n">
        <v>11728.47</v>
      </c>
      <c r="U37" t="n">
        <v>0.82</v>
      </c>
      <c r="V37" t="n">
        <v>0.88</v>
      </c>
      <c r="W37" t="n">
        <v>19</v>
      </c>
      <c r="X37" t="n">
        <v>0.67</v>
      </c>
      <c r="Y37" t="n">
        <v>1</v>
      </c>
      <c r="Z37" t="n">
        <v>10</v>
      </c>
      <c r="AA37" t="n">
        <v>729.4385694869685</v>
      </c>
      <c r="AB37" t="n">
        <v>998.050031330567</v>
      </c>
      <c r="AC37" t="n">
        <v>902.7975371123937</v>
      </c>
      <c r="AD37" t="n">
        <v>729438.5694869685</v>
      </c>
      <c r="AE37" t="n">
        <v>998050.031330567</v>
      </c>
      <c r="AF37" t="n">
        <v>2.170261343720084e-06</v>
      </c>
      <c r="AG37" t="n">
        <v>10</v>
      </c>
      <c r="AH37" t="n">
        <v>902797.5371123936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1.4506</v>
      </c>
      <c r="E38" t="n">
        <v>68.94</v>
      </c>
      <c r="F38" t="n">
        <v>66.02</v>
      </c>
      <c r="G38" t="n">
        <v>247.58</v>
      </c>
      <c r="H38" t="n">
        <v>2.94</v>
      </c>
      <c r="I38" t="n">
        <v>16</v>
      </c>
      <c r="J38" t="n">
        <v>223.68</v>
      </c>
      <c r="K38" t="n">
        <v>51.39</v>
      </c>
      <c r="L38" t="n">
        <v>37</v>
      </c>
      <c r="M38" t="n">
        <v>4</v>
      </c>
      <c r="N38" t="n">
        <v>50.29</v>
      </c>
      <c r="O38" t="n">
        <v>27821.09</v>
      </c>
      <c r="P38" t="n">
        <v>736.91</v>
      </c>
      <c r="Q38" t="n">
        <v>1226.36</v>
      </c>
      <c r="R38" t="n">
        <v>195.27</v>
      </c>
      <c r="S38" t="n">
        <v>159.11</v>
      </c>
      <c r="T38" t="n">
        <v>11861.87</v>
      </c>
      <c r="U38" t="n">
        <v>0.8100000000000001</v>
      </c>
      <c r="V38" t="n">
        <v>0.88</v>
      </c>
      <c r="W38" t="n">
        <v>19.02</v>
      </c>
      <c r="X38" t="n">
        <v>0.7</v>
      </c>
      <c r="Y38" t="n">
        <v>1</v>
      </c>
      <c r="Z38" t="n">
        <v>10</v>
      </c>
      <c r="AA38" t="n">
        <v>731.7691164023875</v>
      </c>
      <c r="AB38" t="n">
        <v>1001.238788436717</v>
      </c>
      <c r="AC38" t="n">
        <v>905.6819637157811</v>
      </c>
      <c r="AD38" t="n">
        <v>731769.1164023875</v>
      </c>
      <c r="AE38" t="n">
        <v>1001238.788436717</v>
      </c>
      <c r="AF38" t="n">
        <v>2.169513545035045e-06</v>
      </c>
      <c r="AG38" t="n">
        <v>10</v>
      </c>
      <c r="AH38" t="n">
        <v>905681.9637157811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1.4505</v>
      </c>
      <c r="E39" t="n">
        <v>68.94</v>
      </c>
      <c r="F39" t="n">
        <v>66.03</v>
      </c>
      <c r="G39" t="n">
        <v>247.6</v>
      </c>
      <c r="H39" t="n">
        <v>3</v>
      </c>
      <c r="I39" t="n">
        <v>16</v>
      </c>
      <c r="J39" t="n">
        <v>225.35</v>
      </c>
      <c r="K39" t="n">
        <v>51.39</v>
      </c>
      <c r="L39" t="n">
        <v>38</v>
      </c>
      <c r="M39" t="n">
        <v>0</v>
      </c>
      <c r="N39" t="n">
        <v>50.96</v>
      </c>
      <c r="O39" t="n">
        <v>28027.19</v>
      </c>
      <c r="P39" t="n">
        <v>740.8099999999999</v>
      </c>
      <c r="Q39" t="n">
        <v>1226.31</v>
      </c>
      <c r="R39" t="n">
        <v>195.51</v>
      </c>
      <c r="S39" t="n">
        <v>159.11</v>
      </c>
      <c r="T39" t="n">
        <v>11983.56</v>
      </c>
      <c r="U39" t="n">
        <v>0.8100000000000001</v>
      </c>
      <c r="V39" t="n">
        <v>0.88</v>
      </c>
      <c r="W39" t="n">
        <v>19.02</v>
      </c>
      <c r="X39" t="n">
        <v>0.7</v>
      </c>
      <c r="Y39" t="n">
        <v>1</v>
      </c>
      <c r="Z39" t="n">
        <v>10</v>
      </c>
      <c r="AA39" t="n">
        <v>734.1815826535777</v>
      </c>
      <c r="AB39" t="n">
        <v>1004.539631192094</v>
      </c>
      <c r="AC39" t="n">
        <v>908.6677786713476</v>
      </c>
      <c r="AD39" t="n">
        <v>734181.5826535777</v>
      </c>
      <c r="AE39" t="n">
        <v>1004539.631192094</v>
      </c>
      <c r="AF39" t="n">
        <v>2.169363985298037e-06</v>
      </c>
      <c r="AG39" t="n">
        <v>10</v>
      </c>
      <c r="AH39" t="n">
        <v>908667.7786713477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1.1564</v>
      </c>
      <c r="E2" t="n">
        <v>86.47</v>
      </c>
      <c r="F2" t="n">
        <v>80.70999999999999</v>
      </c>
      <c r="G2" t="n">
        <v>14.72</v>
      </c>
      <c r="H2" t="n">
        <v>0.34</v>
      </c>
      <c r="I2" t="n">
        <v>329</v>
      </c>
      <c r="J2" t="n">
        <v>51.33</v>
      </c>
      <c r="K2" t="n">
        <v>24.83</v>
      </c>
      <c r="L2" t="n">
        <v>1</v>
      </c>
      <c r="M2" t="n">
        <v>327</v>
      </c>
      <c r="N2" t="n">
        <v>5.51</v>
      </c>
      <c r="O2" t="n">
        <v>6564.78</v>
      </c>
      <c r="P2" t="n">
        <v>452.88</v>
      </c>
      <c r="Q2" t="n">
        <v>1227.47</v>
      </c>
      <c r="R2" t="n">
        <v>692.65</v>
      </c>
      <c r="S2" t="n">
        <v>159.11</v>
      </c>
      <c r="T2" t="n">
        <v>258986.98</v>
      </c>
      <c r="U2" t="n">
        <v>0.23</v>
      </c>
      <c r="V2" t="n">
        <v>0.72</v>
      </c>
      <c r="W2" t="n">
        <v>19.52</v>
      </c>
      <c r="X2" t="n">
        <v>15.35</v>
      </c>
      <c r="Y2" t="n">
        <v>1</v>
      </c>
      <c r="Z2" t="n">
        <v>10</v>
      </c>
      <c r="AA2" t="n">
        <v>614.1794100099717</v>
      </c>
      <c r="AB2" t="n">
        <v>840.3473644588963</v>
      </c>
      <c r="AC2" t="n">
        <v>760.145791429872</v>
      </c>
      <c r="AD2" t="n">
        <v>614179.4100099717</v>
      </c>
      <c r="AE2" t="n">
        <v>840347.3644588963</v>
      </c>
      <c r="AF2" t="n">
        <v>2.06980065242171e-06</v>
      </c>
      <c r="AG2" t="n">
        <v>13</v>
      </c>
      <c r="AH2" t="n">
        <v>760145.791429872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1.3303</v>
      </c>
      <c r="E3" t="n">
        <v>75.17</v>
      </c>
      <c r="F3" t="n">
        <v>71.70999999999999</v>
      </c>
      <c r="G3" t="n">
        <v>30.73</v>
      </c>
      <c r="H3" t="n">
        <v>0.66</v>
      </c>
      <c r="I3" t="n">
        <v>140</v>
      </c>
      <c r="J3" t="n">
        <v>52.47</v>
      </c>
      <c r="K3" t="n">
        <v>24.83</v>
      </c>
      <c r="L3" t="n">
        <v>2</v>
      </c>
      <c r="M3" t="n">
        <v>138</v>
      </c>
      <c r="N3" t="n">
        <v>5.64</v>
      </c>
      <c r="O3" t="n">
        <v>6705.1</v>
      </c>
      <c r="P3" t="n">
        <v>384.84</v>
      </c>
      <c r="Q3" t="n">
        <v>1226.4</v>
      </c>
      <c r="R3" t="n">
        <v>388.66</v>
      </c>
      <c r="S3" t="n">
        <v>159.11</v>
      </c>
      <c r="T3" t="n">
        <v>107937.65</v>
      </c>
      <c r="U3" t="n">
        <v>0.41</v>
      </c>
      <c r="V3" t="n">
        <v>0.8100000000000001</v>
      </c>
      <c r="W3" t="n">
        <v>19.19</v>
      </c>
      <c r="X3" t="n">
        <v>6.38</v>
      </c>
      <c r="Y3" t="n">
        <v>1</v>
      </c>
      <c r="Z3" t="n">
        <v>10</v>
      </c>
      <c r="AA3" t="n">
        <v>471.5613442647653</v>
      </c>
      <c r="AB3" t="n">
        <v>645.211035041302</v>
      </c>
      <c r="AC3" t="n">
        <v>583.6329994163344</v>
      </c>
      <c r="AD3" t="n">
        <v>471561.3442647653</v>
      </c>
      <c r="AE3" t="n">
        <v>645211.035041302</v>
      </c>
      <c r="AF3" t="n">
        <v>2.381058291176583e-06</v>
      </c>
      <c r="AG3" t="n">
        <v>11</v>
      </c>
      <c r="AH3" t="n">
        <v>583632.9994163344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1.3881</v>
      </c>
      <c r="E4" t="n">
        <v>72.04000000000001</v>
      </c>
      <c r="F4" t="n">
        <v>69.23999999999999</v>
      </c>
      <c r="G4" t="n">
        <v>48.31</v>
      </c>
      <c r="H4" t="n">
        <v>0.97</v>
      </c>
      <c r="I4" t="n">
        <v>86</v>
      </c>
      <c r="J4" t="n">
        <v>53.61</v>
      </c>
      <c r="K4" t="n">
        <v>24.83</v>
      </c>
      <c r="L4" t="n">
        <v>3</v>
      </c>
      <c r="M4" t="n">
        <v>84</v>
      </c>
      <c r="N4" t="n">
        <v>5.78</v>
      </c>
      <c r="O4" t="n">
        <v>6845.59</v>
      </c>
      <c r="P4" t="n">
        <v>352.54</v>
      </c>
      <c r="Q4" t="n">
        <v>1226.47</v>
      </c>
      <c r="R4" t="n">
        <v>304.28</v>
      </c>
      <c r="S4" t="n">
        <v>159.11</v>
      </c>
      <c r="T4" t="n">
        <v>66016.69</v>
      </c>
      <c r="U4" t="n">
        <v>0.52</v>
      </c>
      <c r="V4" t="n">
        <v>0.84</v>
      </c>
      <c r="W4" t="n">
        <v>19.13</v>
      </c>
      <c r="X4" t="n">
        <v>3.91</v>
      </c>
      <c r="Y4" t="n">
        <v>1</v>
      </c>
      <c r="Z4" t="n">
        <v>10</v>
      </c>
      <c r="AA4" t="n">
        <v>431.6687136681948</v>
      </c>
      <c r="AB4" t="n">
        <v>590.6281779204226</v>
      </c>
      <c r="AC4" t="n">
        <v>534.2594535715507</v>
      </c>
      <c r="AD4" t="n">
        <v>431668.7136681948</v>
      </c>
      <c r="AE4" t="n">
        <v>590628.1779204225</v>
      </c>
      <c r="AF4" t="n">
        <v>2.484512526484413e-06</v>
      </c>
      <c r="AG4" t="n">
        <v>11</v>
      </c>
      <c r="AH4" t="n">
        <v>534259.4535715507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1.4127</v>
      </c>
      <c r="E5" t="n">
        <v>70.79000000000001</v>
      </c>
      <c r="F5" t="n">
        <v>68.26000000000001</v>
      </c>
      <c r="G5" t="n">
        <v>63.99</v>
      </c>
      <c r="H5" t="n">
        <v>1.27</v>
      </c>
      <c r="I5" t="n">
        <v>64</v>
      </c>
      <c r="J5" t="n">
        <v>54.75</v>
      </c>
      <c r="K5" t="n">
        <v>24.83</v>
      </c>
      <c r="L5" t="n">
        <v>4</v>
      </c>
      <c r="M5" t="n">
        <v>18</v>
      </c>
      <c r="N5" t="n">
        <v>5.92</v>
      </c>
      <c r="O5" t="n">
        <v>6986.39</v>
      </c>
      <c r="P5" t="n">
        <v>331.32</v>
      </c>
      <c r="Q5" t="n">
        <v>1226.52</v>
      </c>
      <c r="R5" t="n">
        <v>269.35</v>
      </c>
      <c r="S5" t="n">
        <v>159.11</v>
      </c>
      <c r="T5" t="n">
        <v>48662.16</v>
      </c>
      <c r="U5" t="n">
        <v>0.59</v>
      </c>
      <c r="V5" t="n">
        <v>0.85</v>
      </c>
      <c r="W5" t="n">
        <v>19.14</v>
      </c>
      <c r="X5" t="n">
        <v>2.93</v>
      </c>
      <c r="Y5" t="n">
        <v>1</v>
      </c>
      <c r="Z5" t="n">
        <v>10</v>
      </c>
      <c r="AA5" t="n">
        <v>402.4865430622086</v>
      </c>
      <c r="AB5" t="n">
        <v>550.6998446708071</v>
      </c>
      <c r="AC5" t="n">
        <v>498.1418244075109</v>
      </c>
      <c r="AD5" t="n">
        <v>402486.5430622086</v>
      </c>
      <c r="AE5" t="n">
        <v>550699.8446708071</v>
      </c>
      <c r="AF5" t="n">
        <v>2.528543221788439e-06</v>
      </c>
      <c r="AG5" t="n">
        <v>10</v>
      </c>
      <c r="AH5" t="n">
        <v>498141.8244075109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1.4139</v>
      </c>
      <c r="E6" t="n">
        <v>70.73</v>
      </c>
      <c r="F6" t="n">
        <v>68.20999999999999</v>
      </c>
      <c r="G6" t="n">
        <v>64.95999999999999</v>
      </c>
      <c r="H6" t="n">
        <v>1.55</v>
      </c>
      <c r="I6" t="n">
        <v>63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336.49</v>
      </c>
      <c r="Q6" t="n">
        <v>1226.71</v>
      </c>
      <c r="R6" t="n">
        <v>266.98</v>
      </c>
      <c r="S6" t="n">
        <v>159.11</v>
      </c>
      <c r="T6" t="n">
        <v>47483.49</v>
      </c>
      <c r="U6" t="n">
        <v>0.6</v>
      </c>
      <c r="V6" t="n">
        <v>0.85</v>
      </c>
      <c r="W6" t="n">
        <v>19.16</v>
      </c>
      <c r="X6" t="n">
        <v>2.88</v>
      </c>
      <c r="Y6" t="n">
        <v>1</v>
      </c>
      <c r="Z6" t="n">
        <v>10</v>
      </c>
      <c r="AA6" t="n">
        <v>405.3235051861142</v>
      </c>
      <c r="AB6" t="n">
        <v>554.5815014066704</v>
      </c>
      <c r="AC6" t="n">
        <v>501.6530212724429</v>
      </c>
      <c r="AD6" t="n">
        <v>405323.5051861142</v>
      </c>
      <c r="AE6" t="n">
        <v>554581.5014066704</v>
      </c>
      <c r="AF6" t="n">
        <v>2.530691060583756e-06</v>
      </c>
      <c r="AG6" t="n">
        <v>10</v>
      </c>
      <c r="AH6" t="n">
        <v>501653.0212724429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0.7473</v>
      </c>
      <c r="E2" t="n">
        <v>133.82</v>
      </c>
      <c r="F2" t="n">
        <v>107.92</v>
      </c>
      <c r="G2" t="n">
        <v>7.43</v>
      </c>
      <c r="H2" t="n">
        <v>0.13</v>
      </c>
      <c r="I2" t="n">
        <v>871</v>
      </c>
      <c r="J2" t="n">
        <v>133.21</v>
      </c>
      <c r="K2" t="n">
        <v>46.47</v>
      </c>
      <c r="L2" t="n">
        <v>1</v>
      </c>
      <c r="M2" t="n">
        <v>869</v>
      </c>
      <c r="N2" t="n">
        <v>20.75</v>
      </c>
      <c r="O2" t="n">
        <v>16663.42</v>
      </c>
      <c r="P2" t="n">
        <v>1189.62</v>
      </c>
      <c r="Q2" t="n">
        <v>1229.13</v>
      </c>
      <c r="R2" t="n">
        <v>1616.88</v>
      </c>
      <c r="S2" t="n">
        <v>159.11</v>
      </c>
      <c r="T2" t="n">
        <v>718394.3199999999</v>
      </c>
      <c r="U2" t="n">
        <v>0.1</v>
      </c>
      <c r="V2" t="n">
        <v>0.54</v>
      </c>
      <c r="W2" t="n">
        <v>20.42</v>
      </c>
      <c r="X2" t="n">
        <v>42.53</v>
      </c>
      <c r="Y2" t="n">
        <v>1</v>
      </c>
      <c r="Z2" t="n">
        <v>10</v>
      </c>
      <c r="AA2" t="n">
        <v>2103.505679173797</v>
      </c>
      <c r="AB2" t="n">
        <v>2878.109270366649</v>
      </c>
      <c r="AC2" t="n">
        <v>2603.426561054587</v>
      </c>
      <c r="AD2" t="n">
        <v>2103505.679173796</v>
      </c>
      <c r="AE2" t="n">
        <v>2878109.270366649</v>
      </c>
      <c r="AF2" t="n">
        <v>1.16197397272496e-06</v>
      </c>
      <c r="AG2" t="n">
        <v>19</v>
      </c>
      <c r="AH2" t="n">
        <v>2603426.561054587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1.0979</v>
      </c>
      <c r="E3" t="n">
        <v>91.08</v>
      </c>
      <c r="F3" t="n">
        <v>80.22</v>
      </c>
      <c r="G3" t="n">
        <v>15.09</v>
      </c>
      <c r="H3" t="n">
        <v>0.26</v>
      </c>
      <c r="I3" t="n">
        <v>319</v>
      </c>
      <c r="J3" t="n">
        <v>134.55</v>
      </c>
      <c r="K3" t="n">
        <v>46.47</v>
      </c>
      <c r="L3" t="n">
        <v>2</v>
      </c>
      <c r="M3" t="n">
        <v>317</v>
      </c>
      <c r="N3" t="n">
        <v>21.09</v>
      </c>
      <c r="O3" t="n">
        <v>16828.84</v>
      </c>
      <c r="P3" t="n">
        <v>880.52</v>
      </c>
      <c r="Q3" t="n">
        <v>1227</v>
      </c>
      <c r="R3" t="n">
        <v>675.99</v>
      </c>
      <c r="S3" t="n">
        <v>159.11</v>
      </c>
      <c r="T3" t="n">
        <v>250706.99</v>
      </c>
      <c r="U3" t="n">
        <v>0.24</v>
      </c>
      <c r="V3" t="n">
        <v>0.73</v>
      </c>
      <c r="W3" t="n">
        <v>19.5</v>
      </c>
      <c r="X3" t="n">
        <v>14.87</v>
      </c>
      <c r="Y3" t="n">
        <v>1</v>
      </c>
      <c r="Z3" t="n">
        <v>10</v>
      </c>
      <c r="AA3" t="n">
        <v>1095.551166249055</v>
      </c>
      <c r="AB3" t="n">
        <v>1498.98143796829</v>
      </c>
      <c r="AC3" t="n">
        <v>1355.920753362258</v>
      </c>
      <c r="AD3" t="n">
        <v>1095551.166249055</v>
      </c>
      <c r="AE3" t="n">
        <v>1498981.43796829</v>
      </c>
      <c r="AF3" t="n">
        <v>1.707120600367636e-06</v>
      </c>
      <c r="AG3" t="n">
        <v>13</v>
      </c>
      <c r="AH3" t="n">
        <v>1355920.753362257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1.2213</v>
      </c>
      <c r="E4" t="n">
        <v>81.88</v>
      </c>
      <c r="F4" t="n">
        <v>74.37</v>
      </c>
      <c r="G4" t="n">
        <v>22.76</v>
      </c>
      <c r="H4" t="n">
        <v>0.39</v>
      </c>
      <c r="I4" t="n">
        <v>196</v>
      </c>
      <c r="J4" t="n">
        <v>135.9</v>
      </c>
      <c r="K4" t="n">
        <v>46.47</v>
      </c>
      <c r="L4" t="n">
        <v>3</v>
      </c>
      <c r="M4" t="n">
        <v>194</v>
      </c>
      <c r="N4" t="n">
        <v>21.43</v>
      </c>
      <c r="O4" t="n">
        <v>16994.64</v>
      </c>
      <c r="P4" t="n">
        <v>811.35</v>
      </c>
      <c r="Q4" t="n">
        <v>1226.89</v>
      </c>
      <c r="R4" t="n">
        <v>477.46</v>
      </c>
      <c r="S4" t="n">
        <v>159.11</v>
      </c>
      <c r="T4" t="n">
        <v>152056.38</v>
      </c>
      <c r="U4" t="n">
        <v>0.33</v>
      </c>
      <c r="V4" t="n">
        <v>0.78</v>
      </c>
      <c r="W4" t="n">
        <v>19.31</v>
      </c>
      <c r="X4" t="n">
        <v>9.02</v>
      </c>
      <c r="Y4" t="n">
        <v>1</v>
      </c>
      <c r="Z4" t="n">
        <v>10</v>
      </c>
      <c r="AA4" t="n">
        <v>921.2853400839306</v>
      </c>
      <c r="AB4" t="n">
        <v>1260.543246543512</v>
      </c>
      <c r="AC4" t="n">
        <v>1140.238768276957</v>
      </c>
      <c r="AD4" t="n">
        <v>921285.3400839305</v>
      </c>
      <c r="AE4" t="n">
        <v>1260543.246543512</v>
      </c>
      <c r="AF4" t="n">
        <v>1.898994798459781e-06</v>
      </c>
      <c r="AG4" t="n">
        <v>12</v>
      </c>
      <c r="AH4" t="n">
        <v>1140238.768276957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1.2852</v>
      </c>
      <c r="E5" t="n">
        <v>77.81</v>
      </c>
      <c r="F5" t="n">
        <v>71.79000000000001</v>
      </c>
      <c r="G5" t="n">
        <v>30.55</v>
      </c>
      <c r="H5" t="n">
        <v>0.52</v>
      </c>
      <c r="I5" t="n">
        <v>141</v>
      </c>
      <c r="J5" t="n">
        <v>137.25</v>
      </c>
      <c r="K5" t="n">
        <v>46.47</v>
      </c>
      <c r="L5" t="n">
        <v>4</v>
      </c>
      <c r="M5" t="n">
        <v>139</v>
      </c>
      <c r="N5" t="n">
        <v>21.78</v>
      </c>
      <c r="O5" t="n">
        <v>17160.92</v>
      </c>
      <c r="P5" t="n">
        <v>777.95</v>
      </c>
      <c r="Q5" t="n">
        <v>1226.64</v>
      </c>
      <c r="R5" t="n">
        <v>390.73</v>
      </c>
      <c r="S5" t="n">
        <v>159.11</v>
      </c>
      <c r="T5" t="n">
        <v>108967.04</v>
      </c>
      <c r="U5" t="n">
        <v>0.41</v>
      </c>
      <c r="V5" t="n">
        <v>0.8100000000000001</v>
      </c>
      <c r="W5" t="n">
        <v>19.21</v>
      </c>
      <c r="X5" t="n">
        <v>6.46</v>
      </c>
      <c r="Y5" t="n">
        <v>1</v>
      </c>
      <c r="Z5" t="n">
        <v>10</v>
      </c>
      <c r="AA5" t="n">
        <v>841.5926384022051</v>
      </c>
      <c r="AB5" t="n">
        <v>1151.50417630871</v>
      </c>
      <c r="AC5" t="n">
        <v>1041.606233868067</v>
      </c>
      <c r="AD5" t="n">
        <v>841592.6384022051</v>
      </c>
      <c r="AE5" t="n">
        <v>1151504.17630871</v>
      </c>
      <c r="AF5" t="n">
        <v>1.998352669270867e-06</v>
      </c>
      <c r="AG5" t="n">
        <v>11</v>
      </c>
      <c r="AH5" t="n">
        <v>1041606.233868068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1.3237</v>
      </c>
      <c r="E6" t="n">
        <v>75.54000000000001</v>
      </c>
      <c r="F6" t="n">
        <v>70.37</v>
      </c>
      <c r="G6" t="n">
        <v>38.38</v>
      </c>
      <c r="H6" t="n">
        <v>0.64</v>
      </c>
      <c r="I6" t="n">
        <v>110</v>
      </c>
      <c r="J6" t="n">
        <v>138.6</v>
      </c>
      <c r="K6" t="n">
        <v>46.47</v>
      </c>
      <c r="L6" t="n">
        <v>5</v>
      </c>
      <c r="M6" t="n">
        <v>108</v>
      </c>
      <c r="N6" t="n">
        <v>22.13</v>
      </c>
      <c r="O6" t="n">
        <v>17327.69</v>
      </c>
      <c r="P6" t="n">
        <v>757.3</v>
      </c>
      <c r="Q6" t="n">
        <v>1226.53</v>
      </c>
      <c r="R6" t="n">
        <v>342.78</v>
      </c>
      <c r="S6" t="n">
        <v>159.11</v>
      </c>
      <c r="T6" t="n">
        <v>85146.8</v>
      </c>
      <c r="U6" t="n">
        <v>0.46</v>
      </c>
      <c r="V6" t="n">
        <v>0.83</v>
      </c>
      <c r="W6" t="n">
        <v>19.16</v>
      </c>
      <c r="X6" t="n">
        <v>5.04</v>
      </c>
      <c r="Y6" t="n">
        <v>1</v>
      </c>
      <c r="Z6" t="n">
        <v>10</v>
      </c>
      <c r="AA6" t="n">
        <v>802.8199708770925</v>
      </c>
      <c r="AB6" t="n">
        <v>1098.453702071482</v>
      </c>
      <c r="AC6" t="n">
        <v>993.6188224352331</v>
      </c>
      <c r="AD6" t="n">
        <v>802819.9708770924</v>
      </c>
      <c r="AE6" t="n">
        <v>1098453.702071482</v>
      </c>
      <c r="AF6" t="n">
        <v>2.058216175158612e-06</v>
      </c>
      <c r="AG6" t="n">
        <v>11</v>
      </c>
      <c r="AH6" t="n">
        <v>993618.8224352332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1.3502</v>
      </c>
      <c r="E7" t="n">
        <v>74.06</v>
      </c>
      <c r="F7" t="n">
        <v>69.43000000000001</v>
      </c>
      <c r="G7" t="n">
        <v>46.29</v>
      </c>
      <c r="H7" t="n">
        <v>0.76</v>
      </c>
      <c r="I7" t="n">
        <v>90</v>
      </c>
      <c r="J7" t="n">
        <v>139.95</v>
      </c>
      <c r="K7" t="n">
        <v>46.47</v>
      </c>
      <c r="L7" t="n">
        <v>6</v>
      </c>
      <c r="M7" t="n">
        <v>88</v>
      </c>
      <c r="N7" t="n">
        <v>22.49</v>
      </c>
      <c r="O7" t="n">
        <v>17494.97</v>
      </c>
      <c r="P7" t="n">
        <v>742.17</v>
      </c>
      <c r="Q7" t="n">
        <v>1226.63</v>
      </c>
      <c r="R7" t="n">
        <v>310.92</v>
      </c>
      <c r="S7" t="n">
        <v>159.11</v>
      </c>
      <c r="T7" t="n">
        <v>69320.25</v>
      </c>
      <c r="U7" t="n">
        <v>0.51</v>
      </c>
      <c r="V7" t="n">
        <v>0.84</v>
      </c>
      <c r="W7" t="n">
        <v>19.13</v>
      </c>
      <c r="X7" t="n">
        <v>4.1</v>
      </c>
      <c r="Y7" t="n">
        <v>1</v>
      </c>
      <c r="Z7" t="n">
        <v>10</v>
      </c>
      <c r="AA7" t="n">
        <v>776.9273779892594</v>
      </c>
      <c r="AB7" t="n">
        <v>1063.026314181771</v>
      </c>
      <c r="AC7" t="n">
        <v>961.5725747230645</v>
      </c>
      <c r="AD7" t="n">
        <v>776927.3779892594</v>
      </c>
      <c r="AE7" t="n">
        <v>1063026.314181771</v>
      </c>
      <c r="AF7" t="n">
        <v>2.099420925964461e-06</v>
      </c>
      <c r="AG7" t="n">
        <v>11</v>
      </c>
      <c r="AH7" t="n">
        <v>961572.5747230644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1.3696</v>
      </c>
      <c r="E8" t="n">
        <v>73.01000000000001</v>
      </c>
      <c r="F8" t="n">
        <v>68.77</v>
      </c>
      <c r="G8" t="n">
        <v>54.29</v>
      </c>
      <c r="H8" t="n">
        <v>0.88</v>
      </c>
      <c r="I8" t="n">
        <v>76</v>
      </c>
      <c r="J8" t="n">
        <v>141.31</v>
      </c>
      <c r="K8" t="n">
        <v>46.47</v>
      </c>
      <c r="L8" t="n">
        <v>7</v>
      </c>
      <c r="M8" t="n">
        <v>74</v>
      </c>
      <c r="N8" t="n">
        <v>22.85</v>
      </c>
      <c r="O8" t="n">
        <v>17662.75</v>
      </c>
      <c r="P8" t="n">
        <v>729.26</v>
      </c>
      <c r="Q8" t="n">
        <v>1226.58</v>
      </c>
      <c r="R8" t="n">
        <v>288.61</v>
      </c>
      <c r="S8" t="n">
        <v>159.11</v>
      </c>
      <c r="T8" t="n">
        <v>58232.61</v>
      </c>
      <c r="U8" t="n">
        <v>0.55</v>
      </c>
      <c r="V8" t="n">
        <v>0.85</v>
      </c>
      <c r="W8" t="n">
        <v>19.1</v>
      </c>
      <c r="X8" t="n">
        <v>3.44</v>
      </c>
      <c r="Y8" t="n">
        <v>1</v>
      </c>
      <c r="Z8" t="n">
        <v>10</v>
      </c>
      <c r="AA8" t="n">
        <v>757.5166752850581</v>
      </c>
      <c r="AB8" t="n">
        <v>1036.467734402116</v>
      </c>
      <c r="AC8" t="n">
        <v>937.5487085223792</v>
      </c>
      <c r="AD8" t="n">
        <v>757516.6752850581</v>
      </c>
      <c r="AE8" t="n">
        <v>1036467.734402116</v>
      </c>
      <c r="AF8" t="n">
        <v>2.129585913346857e-06</v>
      </c>
      <c r="AG8" t="n">
        <v>11</v>
      </c>
      <c r="AH8" t="n">
        <v>937548.7085223793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1.3835</v>
      </c>
      <c r="E9" t="n">
        <v>72.28</v>
      </c>
      <c r="F9" t="n">
        <v>68.31</v>
      </c>
      <c r="G9" t="n">
        <v>62.1</v>
      </c>
      <c r="H9" t="n">
        <v>0.99</v>
      </c>
      <c r="I9" t="n">
        <v>66</v>
      </c>
      <c r="J9" t="n">
        <v>142.68</v>
      </c>
      <c r="K9" t="n">
        <v>46.47</v>
      </c>
      <c r="L9" t="n">
        <v>8</v>
      </c>
      <c r="M9" t="n">
        <v>64</v>
      </c>
      <c r="N9" t="n">
        <v>23.21</v>
      </c>
      <c r="O9" t="n">
        <v>17831.04</v>
      </c>
      <c r="P9" t="n">
        <v>719.63</v>
      </c>
      <c r="Q9" t="n">
        <v>1226.44</v>
      </c>
      <c r="R9" t="n">
        <v>272.92</v>
      </c>
      <c r="S9" t="n">
        <v>159.11</v>
      </c>
      <c r="T9" t="n">
        <v>50438.72</v>
      </c>
      <c r="U9" t="n">
        <v>0.58</v>
      </c>
      <c r="V9" t="n">
        <v>0.85</v>
      </c>
      <c r="W9" t="n">
        <v>19.09</v>
      </c>
      <c r="X9" t="n">
        <v>2.98</v>
      </c>
      <c r="Y9" t="n">
        <v>1</v>
      </c>
      <c r="Z9" t="n">
        <v>10</v>
      </c>
      <c r="AA9" t="n">
        <v>743.7386156767135</v>
      </c>
      <c r="AB9" t="n">
        <v>1017.615985400889</v>
      </c>
      <c r="AC9" t="n">
        <v>920.4961439872333</v>
      </c>
      <c r="AD9" t="n">
        <v>743738.6156767135</v>
      </c>
      <c r="AE9" t="n">
        <v>1017615.985400889</v>
      </c>
      <c r="AF9" t="n">
        <v>2.151198971316717e-06</v>
      </c>
      <c r="AG9" t="n">
        <v>11</v>
      </c>
      <c r="AH9" t="n">
        <v>920496.1439872333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1.3947</v>
      </c>
      <c r="E10" t="n">
        <v>71.7</v>
      </c>
      <c r="F10" t="n">
        <v>67.94</v>
      </c>
      <c r="G10" t="n">
        <v>70.28</v>
      </c>
      <c r="H10" t="n">
        <v>1.11</v>
      </c>
      <c r="I10" t="n">
        <v>58</v>
      </c>
      <c r="J10" t="n">
        <v>144.05</v>
      </c>
      <c r="K10" t="n">
        <v>46.47</v>
      </c>
      <c r="L10" t="n">
        <v>9</v>
      </c>
      <c r="M10" t="n">
        <v>56</v>
      </c>
      <c r="N10" t="n">
        <v>23.58</v>
      </c>
      <c r="O10" t="n">
        <v>17999.83</v>
      </c>
      <c r="P10" t="n">
        <v>710.37</v>
      </c>
      <c r="Q10" t="n">
        <v>1226.46</v>
      </c>
      <c r="R10" t="n">
        <v>260.48</v>
      </c>
      <c r="S10" t="n">
        <v>159.11</v>
      </c>
      <c r="T10" t="n">
        <v>44259.64</v>
      </c>
      <c r="U10" t="n">
        <v>0.61</v>
      </c>
      <c r="V10" t="n">
        <v>0.86</v>
      </c>
      <c r="W10" t="n">
        <v>19.07</v>
      </c>
      <c r="X10" t="n">
        <v>2.61</v>
      </c>
      <c r="Y10" t="n">
        <v>1</v>
      </c>
      <c r="Z10" t="n">
        <v>10</v>
      </c>
      <c r="AA10" t="n">
        <v>722.002136353853</v>
      </c>
      <c r="AB10" t="n">
        <v>987.8751754455625</v>
      </c>
      <c r="AC10" t="n">
        <v>893.5937551925541</v>
      </c>
      <c r="AD10" t="n">
        <v>722002.1363538529</v>
      </c>
      <c r="AE10" t="n">
        <v>987875.1754455625</v>
      </c>
      <c r="AF10" t="n">
        <v>2.168613809393152e-06</v>
      </c>
      <c r="AG10" t="n">
        <v>10</v>
      </c>
      <c r="AH10" t="n">
        <v>893593.7551925541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1.4029</v>
      </c>
      <c r="E11" t="n">
        <v>71.28</v>
      </c>
      <c r="F11" t="n">
        <v>67.68000000000001</v>
      </c>
      <c r="G11" t="n">
        <v>78.09999999999999</v>
      </c>
      <c r="H11" t="n">
        <v>1.22</v>
      </c>
      <c r="I11" t="n">
        <v>52</v>
      </c>
      <c r="J11" t="n">
        <v>145.42</v>
      </c>
      <c r="K11" t="n">
        <v>46.47</v>
      </c>
      <c r="L11" t="n">
        <v>10</v>
      </c>
      <c r="M11" t="n">
        <v>50</v>
      </c>
      <c r="N11" t="n">
        <v>23.95</v>
      </c>
      <c r="O11" t="n">
        <v>18169.15</v>
      </c>
      <c r="P11" t="n">
        <v>701.4400000000001</v>
      </c>
      <c r="Q11" t="n">
        <v>1226.38</v>
      </c>
      <c r="R11" t="n">
        <v>251.92</v>
      </c>
      <c r="S11" t="n">
        <v>159.11</v>
      </c>
      <c r="T11" t="n">
        <v>40006.8</v>
      </c>
      <c r="U11" t="n">
        <v>0.63</v>
      </c>
      <c r="V11" t="n">
        <v>0.86</v>
      </c>
      <c r="W11" t="n">
        <v>19.07</v>
      </c>
      <c r="X11" t="n">
        <v>2.36</v>
      </c>
      <c r="Y11" t="n">
        <v>1</v>
      </c>
      <c r="Z11" t="n">
        <v>10</v>
      </c>
      <c r="AA11" t="n">
        <v>712.1493140341959</v>
      </c>
      <c r="AB11" t="n">
        <v>974.3941092719649</v>
      </c>
      <c r="AC11" t="n">
        <v>881.3993030537692</v>
      </c>
      <c r="AD11" t="n">
        <v>712149.3140341958</v>
      </c>
      <c r="AE11" t="n">
        <v>974394.1092719649</v>
      </c>
      <c r="AF11" t="n">
        <v>2.181363958699113e-06</v>
      </c>
      <c r="AG11" t="n">
        <v>10</v>
      </c>
      <c r="AH11" t="n">
        <v>881399.3030537693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1.4111</v>
      </c>
      <c r="E12" t="n">
        <v>70.87</v>
      </c>
      <c r="F12" t="n">
        <v>67.41</v>
      </c>
      <c r="G12" t="n">
        <v>86.05</v>
      </c>
      <c r="H12" t="n">
        <v>1.33</v>
      </c>
      <c r="I12" t="n">
        <v>47</v>
      </c>
      <c r="J12" t="n">
        <v>146.8</v>
      </c>
      <c r="K12" t="n">
        <v>46.47</v>
      </c>
      <c r="L12" t="n">
        <v>11</v>
      </c>
      <c r="M12" t="n">
        <v>45</v>
      </c>
      <c r="N12" t="n">
        <v>24.33</v>
      </c>
      <c r="O12" t="n">
        <v>18338.99</v>
      </c>
      <c r="P12" t="n">
        <v>693.2</v>
      </c>
      <c r="Q12" t="n">
        <v>1226.35</v>
      </c>
      <c r="R12" t="n">
        <v>242.76</v>
      </c>
      <c r="S12" t="n">
        <v>159.11</v>
      </c>
      <c r="T12" t="n">
        <v>35454.18</v>
      </c>
      <c r="U12" t="n">
        <v>0.66</v>
      </c>
      <c r="V12" t="n">
        <v>0.86</v>
      </c>
      <c r="W12" t="n">
        <v>19.05</v>
      </c>
      <c r="X12" t="n">
        <v>2.08</v>
      </c>
      <c r="Y12" t="n">
        <v>1</v>
      </c>
      <c r="Z12" t="n">
        <v>10</v>
      </c>
      <c r="AA12" t="n">
        <v>702.8108602836764</v>
      </c>
      <c r="AB12" t="n">
        <v>961.6168248670009</v>
      </c>
      <c r="AC12" t="n">
        <v>869.8414647393837</v>
      </c>
      <c r="AD12" t="n">
        <v>702810.8602836764</v>
      </c>
      <c r="AE12" t="n">
        <v>961616.8248670009</v>
      </c>
      <c r="AF12" t="n">
        <v>2.194114108005074e-06</v>
      </c>
      <c r="AG12" t="n">
        <v>10</v>
      </c>
      <c r="AH12" t="n">
        <v>869841.4647393837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1.4179</v>
      </c>
      <c r="E13" t="n">
        <v>70.53</v>
      </c>
      <c r="F13" t="n">
        <v>67.2</v>
      </c>
      <c r="G13" t="n">
        <v>96</v>
      </c>
      <c r="H13" t="n">
        <v>1.43</v>
      </c>
      <c r="I13" t="n">
        <v>42</v>
      </c>
      <c r="J13" t="n">
        <v>148.18</v>
      </c>
      <c r="K13" t="n">
        <v>46.47</v>
      </c>
      <c r="L13" t="n">
        <v>12</v>
      </c>
      <c r="M13" t="n">
        <v>40</v>
      </c>
      <c r="N13" t="n">
        <v>24.71</v>
      </c>
      <c r="O13" t="n">
        <v>18509.36</v>
      </c>
      <c r="P13" t="n">
        <v>685.89</v>
      </c>
      <c r="Q13" t="n">
        <v>1226.33</v>
      </c>
      <c r="R13" t="n">
        <v>236.09</v>
      </c>
      <c r="S13" t="n">
        <v>159.11</v>
      </c>
      <c r="T13" t="n">
        <v>32144.25</v>
      </c>
      <c r="U13" t="n">
        <v>0.67</v>
      </c>
      <c r="V13" t="n">
        <v>0.87</v>
      </c>
      <c r="W13" t="n">
        <v>19.04</v>
      </c>
      <c r="X13" t="n">
        <v>1.88</v>
      </c>
      <c r="Y13" t="n">
        <v>1</v>
      </c>
      <c r="Z13" t="n">
        <v>10</v>
      </c>
      <c r="AA13" t="n">
        <v>694.8917271428021</v>
      </c>
      <c r="AB13" t="n">
        <v>950.7815175361596</v>
      </c>
      <c r="AC13" t="n">
        <v>860.0402639327486</v>
      </c>
      <c r="AD13" t="n">
        <v>694891.7271428021</v>
      </c>
      <c r="AE13" t="n">
        <v>950781.5175361596</v>
      </c>
      <c r="AF13" t="n">
        <v>2.20468740255148e-06</v>
      </c>
      <c r="AG13" t="n">
        <v>10</v>
      </c>
      <c r="AH13" t="n">
        <v>860040.2639327487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1.4226</v>
      </c>
      <c r="E14" t="n">
        <v>70.29000000000001</v>
      </c>
      <c r="F14" t="n">
        <v>67.05</v>
      </c>
      <c r="G14" t="n">
        <v>103.15</v>
      </c>
      <c r="H14" t="n">
        <v>1.54</v>
      </c>
      <c r="I14" t="n">
        <v>39</v>
      </c>
      <c r="J14" t="n">
        <v>149.56</v>
      </c>
      <c r="K14" t="n">
        <v>46.47</v>
      </c>
      <c r="L14" t="n">
        <v>13</v>
      </c>
      <c r="M14" t="n">
        <v>37</v>
      </c>
      <c r="N14" t="n">
        <v>25.1</v>
      </c>
      <c r="O14" t="n">
        <v>18680.25</v>
      </c>
      <c r="P14" t="n">
        <v>678.6900000000001</v>
      </c>
      <c r="Q14" t="n">
        <v>1226.33</v>
      </c>
      <c r="R14" t="n">
        <v>230.68</v>
      </c>
      <c r="S14" t="n">
        <v>159.11</v>
      </c>
      <c r="T14" t="n">
        <v>29455.71</v>
      </c>
      <c r="U14" t="n">
        <v>0.6899999999999999</v>
      </c>
      <c r="V14" t="n">
        <v>0.87</v>
      </c>
      <c r="W14" t="n">
        <v>19.04</v>
      </c>
      <c r="X14" t="n">
        <v>1.72</v>
      </c>
      <c r="Y14" t="n">
        <v>1</v>
      </c>
      <c r="Z14" t="n">
        <v>10</v>
      </c>
      <c r="AA14" t="n">
        <v>688.1355919828227</v>
      </c>
      <c r="AB14" t="n">
        <v>941.5374753506286</v>
      </c>
      <c r="AC14" t="n">
        <v>851.6784601593101</v>
      </c>
      <c r="AD14" t="n">
        <v>688135.5919828226</v>
      </c>
      <c r="AE14" t="n">
        <v>941537.4753506286</v>
      </c>
      <c r="AF14" t="n">
        <v>2.211995414958556e-06</v>
      </c>
      <c r="AG14" t="n">
        <v>10</v>
      </c>
      <c r="AH14" t="n">
        <v>851678.4601593101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1.4267</v>
      </c>
      <c r="E15" t="n">
        <v>70.09</v>
      </c>
      <c r="F15" t="n">
        <v>66.93000000000001</v>
      </c>
      <c r="G15" t="n">
        <v>111.55</v>
      </c>
      <c r="H15" t="n">
        <v>1.64</v>
      </c>
      <c r="I15" t="n">
        <v>36</v>
      </c>
      <c r="J15" t="n">
        <v>150.95</v>
      </c>
      <c r="K15" t="n">
        <v>46.47</v>
      </c>
      <c r="L15" t="n">
        <v>14</v>
      </c>
      <c r="M15" t="n">
        <v>34</v>
      </c>
      <c r="N15" t="n">
        <v>25.49</v>
      </c>
      <c r="O15" t="n">
        <v>18851.69</v>
      </c>
      <c r="P15" t="n">
        <v>673.08</v>
      </c>
      <c r="Q15" t="n">
        <v>1226.35</v>
      </c>
      <c r="R15" t="n">
        <v>226.69</v>
      </c>
      <c r="S15" t="n">
        <v>159.11</v>
      </c>
      <c r="T15" t="n">
        <v>27475.51</v>
      </c>
      <c r="U15" t="n">
        <v>0.7</v>
      </c>
      <c r="V15" t="n">
        <v>0.87</v>
      </c>
      <c r="W15" t="n">
        <v>19.03</v>
      </c>
      <c r="X15" t="n">
        <v>1.61</v>
      </c>
      <c r="Y15" t="n">
        <v>1</v>
      </c>
      <c r="Z15" t="n">
        <v>10</v>
      </c>
      <c r="AA15" t="n">
        <v>682.7155154637621</v>
      </c>
      <c r="AB15" t="n">
        <v>934.1214875403498</v>
      </c>
      <c r="AC15" t="n">
        <v>844.9702438172402</v>
      </c>
      <c r="AD15" t="n">
        <v>682715.5154637621</v>
      </c>
      <c r="AE15" t="n">
        <v>934121.4875403498</v>
      </c>
      <c r="AF15" t="n">
        <v>2.218370489611536e-06</v>
      </c>
      <c r="AG15" t="n">
        <v>10</v>
      </c>
      <c r="AH15" t="n">
        <v>844970.2438172402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1.4312</v>
      </c>
      <c r="E16" t="n">
        <v>69.87</v>
      </c>
      <c r="F16" t="n">
        <v>66.79000000000001</v>
      </c>
      <c r="G16" t="n">
        <v>121.44</v>
      </c>
      <c r="H16" t="n">
        <v>1.74</v>
      </c>
      <c r="I16" t="n">
        <v>33</v>
      </c>
      <c r="J16" t="n">
        <v>152.35</v>
      </c>
      <c r="K16" t="n">
        <v>46.47</v>
      </c>
      <c r="L16" t="n">
        <v>15</v>
      </c>
      <c r="M16" t="n">
        <v>31</v>
      </c>
      <c r="N16" t="n">
        <v>25.88</v>
      </c>
      <c r="O16" t="n">
        <v>19023.66</v>
      </c>
      <c r="P16" t="n">
        <v>665.12</v>
      </c>
      <c r="Q16" t="n">
        <v>1226.32</v>
      </c>
      <c r="R16" t="n">
        <v>222.07</v>
      </c>
      <c r="S16" t="n">
        <v>159.11</v>
      </c>
      <c r="T16" t="n">
        <v>25179.5</v>
      </c>
      <c r="U16" t="n">
        <v>0.72</v>
      </c>
      <c r="V16" t="n">
        <v>0.87</v>
      </c>
      <c r="W16" t="n">
        <v>19.03</v>
      </c>
      <c r="X16" t="n">
        <v>1.47</v>
      </c>
      <c r="Y16" t="n">
        <v>1</v>
      </c>
      <c r="Z16" t="n">
        <v>10</v>
      </c>
      <c r="AA16" t="n">
        <v>675.684501636655</v>
      </c>
      <c r="AB16" t="n">
        <v>924.5013442356637</v>
      </c>
      <c r="AC16" t="n">
        <v>836.2682334875974</v>
      </c>
      <c r="AD16" t="n">
        <v>675684.501636655</v>
      </c>
      <c r="AE16" t="n">
        <v>924501.3442356638</v>
      </c>
      <c r="AF16" t="n">
        <v>2.225367522767247e-06</v>
      </c>
      <c r="AG16" t="n">
        <v>10</v>
      </c>
      <c r="AH16" t="n">
        <v>836268.2334875974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1.4341</v>
      </c>
      <c r="E17" t="n">
        <v>69.73</v>
      </c>
      <c r="F17" t="n">
        <v>66.7</v>
      </c>
      <c r="G17" t="n">
        <v>129.11</v>
      </c>
      <c r="H17" t="n">
        <v>1.84</v>
      </c>
      <c r="I17" t="n">
        <v>31</v>
      </c>
      <c r="J17" t="n">
        <v>153.75</v>
      </c>
      <c r="K17" t="n">
        <v>46.47</v>
      </c>
      <c r="L17" t="n">
        <v>16</v>
      </c>
      <c r="M17" t="n">
        <v>29</v>
      </c>
      <c r="N17" t="n">
        <v>26.28</v>
      </c>
      <c r="O17" t="n">
        <v>19196.18</v>
      </c>
      <c r="P17" t="n">
        <v>659.0599999999999</v>
      </c>
      <c r="Q17" t="n">
        <v>1226.31</v>
      </c>
      <c r="R17" t="n">
        <v>218.88</v>
      </c>
      <c r="S17" t="n">
        <v>159.11</v>
      </c>
      <c r="T17" t="n">
        <v>23595.28</v>
      </c>
      <c r="U17" t="n">
        <v>0.73</v>
      </c>
      <c r="V17" t="n">
        <v>0.87</v>
      </c>
      <c r="W17" t="n">
        <v>19.03</v>
      </c>
      <c r="X17" t="n">
        <v>1.38</v>
      </c>
      <c r="Y17" t="n">
        <v>1</v>
      </c>
      <c r="Z17" t="n">
        <v>10</v>
      </c>
      <c r="AA17" t="n">
        <v>670.6125667171773</v>
      </c>
      <c r="AB17" t="n">
        <v>917.5616991208578</v>
      </c>
      <c r="AC17" t="n">
        <v>829.9908983626952</v>
      </c>
      <c r="AD17" t="n">
        <v>670612.5667171773</v>
      </c>
      <c r="AE17" t="n">
        <v>917561.6991208579</v>
      </c>
      <c r="AF17" t="n">
        <v>2.229876721912038e-06</v>
      </c>
      <c r="AG17" t="n">
        <v>10</v>
      </c>
      <c r="AH17" t="n">
        <v>829990.8983626952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1.4374</v>
      </c>
      <c r="E18" t="n">
        <v>69.56999999999999</v>
      </c>
      <c r="F18" t="n">
        <v>66.59999999999999</v>
      </c>
      <c r="G18" t="n">
        <v>137.79</v>
      </c>
      <c r="H18" t="n">
        <v>1.94</v>
      </c>
      <c r="I18" t="n">
        <v>29</v>
      </c>
      <c r="J18" t="n">
        <v>155.15</v>
      </c>
      <c r="K18" t="n">
        <v>46.47</v>
      </c>
      <c r="L18" t="n">
        <v>17</v>
      </c>
      <c r="M18" t="n">
        <v>27</v>
      </c>
      <c r="N18" t="n">
        <v>26.68</v>
      </c>
      <c r="O18" t="n">
        <v>19369.26</v>
      </c>
      <c r="P18" t="n">
        <v>652.24</v>
      </c>
      <c r="Q18" t="n">
        <v>1226.38</v>
      </c>
      <c r="R18" t="n">
        <v>215.39</v>
      </c>
      <c r="S18" t="n">
        <v>159.11</v>
      </c>
      <c r="T18" t="n">
        <v>21858.8</v>
      </c>
      <c r="U18" t="n">
        <v>0.74</v>
      </c>
      <c r="V18" t="n">
        <v>0.88</v>
      </c>
      <c r="W18" t="n">
        <v>19.02</v>
      </c>
      <c r="X18" t="n">
        <v>1.27</v>
      </c>
      <c r="Y18" t="n">
        <v>1</v>
      </c>
      <c r="Z18" t="n">
        <v>10</v>
      </c>
      <c r="AA18" t="n">
        <v>664.918041235587</v>
      </c>
      <c r="AB18" t="n">
        <v>909.7701981322123</v>
      </c>
      <c r="AC18" t="n">
        <v>822.9430072929656</v>
      </c>
      <c r="AD18" t="n">
        <v>664918.041235587</v>
      </c>
      <c r="AE18" t="n">
        <v>909770.1981322123</v>
      </c>
      <c r="AF18" t="n">
        <v>2.235007879559559e-06</v>
      </c>
      <c r="AG18" t="n">
        <v>10</v>
      </c>
      <c r="AH18" t="n">
        <v>822943.0072929657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1.4402</v>
      </c>
      <c r="E19" t="n">
        <v>69.43000000000001</v>
      </c>
      <c r="F19" t="n">
        <v>66.52</v>
      </c>
      <c r="G19" t="n">
        <v>147.82</v>
      </c>
      <c r="H19" t="n">
        <v>2.04</v>
      </c>
      <c r="I19" t="n">
        <v>27</v>
      </c>
      <c r="J19" t="n">
        <v>156.56</v>
      </c>
      <c r="K19" t="n">
        <v>46.47</v>
      </c>
      <c r="L19" t="n">
        <v>18</v>
      </c>
      <c r="M19" t="n">
        <v>25</v>
      </c>
      <c r="N19" t="n">
        <v>27.09</v>
      </c>
      <c r="O19" t="n">
        <v>19542.89</v>
      </c>
      <c r="P19" t="n">
        <v>644.83</v>
      </c>
      <c r="Q19" t="n">
        <v>1226.32</v>
      </c>
      <c r="R19" t="n">
        <v>212.61</v>
      </c>
      <c r="S19" t="n">
        <v>159.11</v>
      </c>
      <c r="T19" t="n">
        <v>20477.5</v>
      </c>
      <c r="U19" t="n">
        <v>0.75</v>
      </c>
      <c r="V19" t="n">
        <v>0.88</v>
      </c>
      <c r="W19" t="n">
        <v>19.02</v>
      </c>
      <c r="X19" t="n">
        <v>1.19</v>
      </c>
      <c r="Y19" t="n">
        <v>1</v>
      </c>
      <c r="Z19" t="n">
        <v>10</v>
      </c>
      <c r="AA19" t="n">
        <v>659.1376614336554</v>
      </c>
      <c r="AB19" t="n">
        <v>901.8612274748504</v>
      </c>
      <c r="AC19" t="n">
        <v>815.7888576948326</v>
      </c>
      <c r="AD19" t="n">
        <v>659137.6614336553</v>
      </c>
      <c r="AE19" t="n">
        <v>901861.2274748504</v>
      </c>
      <c r="AF19" t="n">
        <v>2.239361589078667e-06</v>
      </c>
      <c r="AG19" t="n">
        <v>10</v>
      </c>
      <c r="AH19" t="n">
        <v>815788.8576948326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1.4434</v>
      </c>
      <c r="E20" t="n">
        <v>69.28</v>
      </c>
      <c r="F20" t="n">
        <v>66.42</v>
      </c>
      <c r="G20" t="n">
        <v>159.41</v>
      </c>
      <c r="H20" t="n">
        <v>2.13</v>
      </c>
      <c r="I20" t="n">
        <v>25</v>
      </c>
      <c r="J20" t="n">
        <v>157.97</v>
      </c>
      <c r="K20" t="n">
        <v>46.47</v>
      </c>
      <c r="L20" t="n">
        <v>19</v>
      </c>
      <c r="M20" t="n">
        <v>23</v>
      </c>
      <c r="N20" t="n">
        <v>27.5</v>
      </c>
      <c r="O20" t="n">
        <v>19717.08</v>
      </c>
      <c r="P20" t="n">
        <v>635.59</v>
      </c>
      <c r="Q20" t="n">
        <v>1226.29</v>
      </c>
      <c r="R20" t="n">
        <v>209.73</v>
      </c>
      <c r="S20" t="n">
        <v>159.11</v>
      </c>
      <c r="T20" t="n">
        <v>19048.72</v>
      </c>
      <c r="U20" t="n">
        <v>0.76</v>
      </c>
      <c r="V20" t="n">
        <v>0.88</v>
      </c>
      <c r="W20" t="n">
        <v>19.01</v>
      </c>
      <c r="X20" t="n">
        <v>1.1</v>
      </c>
      <c r="Y20" t="n">
        <v>1</v>
      </c>
      <c r="Z20" t="n">
        <v>10</v>
      </c>
      <c r="AA20" t="n">
        <v>652.0719125308885</v>
      </c>
      <c r="AB20" t="n">
        <v>892.1935581072433</v>
      </c>
      <c r="AC20" t="n">
        <v>807.0438571230108</v>
      </c>
      <c r="AD20" t="n">
        <v>652071.9125308886</v>
      </c>
      <c r="AE20" t="n">
        <v>892193.5581072434</v>
      </c>
      <c r="AF20" t="n">
        <v>2.244337257100506e-06</v>
      </c>
      <c r="AG20" t="n">
        <v>10</v>
      </c>
      <c r="AH20" t="n">
        <v>807043.8571230108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1.4452</v>
      </c>
      <c r="E21" t="n">
        <v>69.19</v>
      </c>
      <c r="F21" t="n">
        <v>66.36</v>
      </c>
      <c r="G21" t="n">
        <v>165.9</v>
      </c>
      <c r="H21" t="n">
        <v>2.22</v>
      </c>
      <c r="I21" t="n">
        <v>24</v>
      </c>
      <c r="J21" t="n">
        <v>159.39</v>
      </c>
      <c r="K21" t="n">
        <v>46.47</v>
      </c>
      <c r="L21" t="n">
        <v>20</v>
      </c>
      <c r="M21" t="n">
        <v>22</v>
      </c>
      <c r="N21" t="n">
        <v>27.92</v>
      </c>
      <c r="O21" t="n">
        <v>19891.97</v>
      </c>
      <c r="P21" t="n">
        <v>630.55</v>
      </c>
      <c r="Q21" t="n">
        <v>1226.26</v>
      </c>
      <c r="R21" t="n">
        <v>207.41</v>
      </c>
      <c r="S21" t="n">
        <v>159.11</v>
      </c>
      <c r="T21" t="n">
        <v>17891.75</v>
      </c>
      <c r="U21" t="n">
        <v>0.77</v>
      </c>
      <c r="V21" t="n">
        <v>0.88</v>
      </c>
      <c r="W21" t="n">
        <v>19.01</v>
      </c>
      <c r="X21" t="n">
        <v>1.03</v>
      </c>
      <c r="Y21" t="n">
        <v>1</v>
      </c>
      <c r="Z21" t="n">
        <v>10</v>
      </c>
      <c r="AA21" t="n">
        <v>648.1965862535031</v>
      </c>
      <c r="AB21" t="n">
        <v>886.8911657271955</v>
      </c>
      <c r="AC21" t="n">
        <v>802.2475176297601</v>
      </c>
      <c r="AD21" t="n">
        <v>648196.5862535031</v>
      </c>
      <c r="AE21" t="n">
        <v>886891.1657271954</v>
      </c>
      <c r="AF21" t="n">
        <v>2.24713607036279e-06</v>
      </c>
      <c r="AG21" t="n">
        <v>10</v>
      </c>
      <c r="AH21" t="n">
        <v>802247.5176297601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1.4461</v>
      </c>
      <c r="E22" t="n">
        <v>69.15000000000001</v>
      </c>
      <c r="F22" t="n">
        <v>66.34999999999999</v>
      </c>
      <c r="G22" t="n">
        <v>173.08</v>
      </c>
      <c r="H22" t="n">
        <v>2.31</v>
      </c>
      <c r="I22" t="n">
        <v>23</v>
      </c>
      <c r="J22" t="n">
        <v>160.81</v>
      </c>
      <c r="K22" t="n">
        <v>46.47</v>
      </c>
      <c r="L22" t="n">
        <v>21</v>
      </c>
      <c r="M22" t="n">
        <v>21</v>
      </c>
      <c r="N22" t="n">
        <v>28.34</v>
      </c>
      <c r="O22" t="n">
        <v>20067.32</v>
      </c>
      <c r="P22" t="n">
        <v>622.84</v>
      </c>
      <c r="Q22" t="n">
        <v>1226.29</v>
      </c>
      <c r="R22" t="n">
        <v>206.77</v>
      </c>
      <c r="S22" t="n">
        <v>159.11</v>
      </c>
      <c r="T22" t="n">
        <v>17580.74</v>
      </c>
      <c r="U22" t="n">
        <v>0.77</v>
      </c>
      <c r="V22" t="n">
        <v>0.88</v>
      </c>
      <c r="W22" t="n">
        <v>19.02</v>
      </c>
      <c r="X22" t="n">
        <v>1.02</v>
      </c>
      <c r="Y22" t="n">
        <v>1</v>
      </c>
      <c r="Z22" t="n">
        <v>10</v>
      </c>
      <c r="AA22" t="n">
        <v>643.1881364087199</v>
      </c>
      <c r="AB22" t="n">
        <v>880.0383836923503</v>
      </c>
      <c r="AC22" t="n">
        <v>796.0487554943803</v>
      </c>
      <c r="AD22" t="n">
        <v>643188.1364087198</v>
      </c>
      <c r="AE22" t="n">
        <v>880038.3836923502</v>
      </c>
      <c r="AF22" t="n">
        <v>2.248535476993932e-06</v>
      </c>
      <c r="AG22" t="n">
        <v>10</v>
      </c>
      <c r="AH22" t="n">
        <v>796048.7554943804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1.4478</v>
      </c>
      <c r="E23" t="n">
        <v>69.06999999999999</v>
      </c>
      <c r="F23" t="n">
        <v>66.29000000000001</v>
      </c>
      <c r="G23" t="n">
        <v>180.79</v>
      </c>
      <c r="H23" t="n">
        <v>2.4</v>
      </c>
      <c r="I23" t="n">
        <v>22</v>
      </c>
      <c r="J23" t="n">
        <v>162.24</v>
      </c>
      <c r="K23" t="n">
        <v>46.47</v>
      </c>
      <c r="L23" t="n">
        <v>22</v>
      </c>
      <c r="M23" t="n">
        <v>18</v>
      </c>
      <c r="N23" t="n">
        <v>28.77</v>
      </c>
      <c r="O23" t="n">
        <v>20243.25</v>
      </c>
      <c r="P23" t="n">
        <v>619.3</v>
      </c>
      <c r="Q23" t="n">
        <v>1226.26</v>
      </c>
      <c r="R23" t="n">
        <v>204.7</v>
      </c>
      <c r="S23" t="n">
        <v>159.11</v>
      </c>
      <c r="T23" t="n">
        <v>16546.55</v>
      </c>
      <c r="U23" t="n">
        <v>0.78</v>
      </c>
      <c r="V23" t="n">
        <v>0.88</v>
      </c>
      <c r="W23" t="n">
        <v>19.02</v>
      </c>
      <c r="X23" t="n">
        <v>0.96</v>
      </c>
      <c r="Y23" t="n">
        <v>1</v>
      </c>
      <c r="Z23" t="n">
        <v>10</v>
      </c>
      <c r="AA23" t="n">
        <v>640.2704077826568</v>
      </c>
      <c r="AB23" t="n">
        <v>876.0462186650684</v>
      </c>
      <c r="AC23" t="n">
        <v>792.4375970942637</v>
      </c>
      <c r="AD23" t="n">
        <v>640270.4077826567</v>
      </c>
      <c r="AE23" t="n">
        <v>876046.2186650684</v>
      </c>
      <c r="AF23" t="n">
        <v>2.251178800630534e-06</v>
      </c>
      <c r="AG23" t="n">
        <v>10</v>
      </c>
      <c r="AH23" t="n">
        <v>792437.5970942636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1.4493</v>
      </c>
      <c r="E24" t="n">
        <v>69</v>
      </c>
      <c r="F24" t="n">
        <v>66.25</v>
      </c>
      <c r="G24" t="n">
        <v>189.28</v>
      </c>
      <c r="H24" t="n">
        <v>2.49</v>
      </c>
      <c r="I24" t="n">
        <v>21</v>
      </c>
      <c r="J24" t="n">
        <v>163.67</v>
      </c>
      <c r="K24" t="n">
        <v>46.47</v>
      </c>
      <c r="L24" t="n">
        <v>23</v>
      </c>
      <c r="M24" t="n">
        <v>11</v>
      </c>
      <c r="N24" t="n">
        <v>29.2</v>
      </c>
      <c r="O24" t="n">
        <v>20419.76</v>
      </c>
      <c r="P24" t="n">
        <v>615.08</v>
      </c>
      <c r="Q24" t="n">
        <v>1226.3</v>
      </c>
      <c r="R24" t="n">
        <v>203.32</v>
      </c>
      <c r="S24" t="n">
        <v>159.11</v>
      </c>
      <c r="T24" t="n">
        <v>15862.33</v>
      </c>
      <c r="U24" t="n">
        <v>0.78</v>
      </c>
      <c r="V24" t="n">
        <v>0.88</v>
      </c>
      <c r="W24" t="n">
        <v>19.02</v>
      </c>
      <c r="X24" t="n">
        <v>0.92</v>
      </c>
      <c r="Y24" t="n">
        <v>1</v>
      </c>
      <c r="Z24" t="n">
        <v>10</v>
      </c>
      <c r="AA24" t="n">
        <v>637.0755250118262</v>
      </c>
      <c r="AB24" t="n">
        <v>871.6748391097379</v>
      </c>
      <c r="AC24" t="n">
        <v>788.4834158684241</v>
      </c>
      <c r="AD24" t="n">
        <v>637075.5250118262</v>
      </c>
      <c r="AE24" t="n">
        <v>871674.8391097379</v>
      </c>
      <c r="AF24" t="n">
        <v>2.25351114501577e-06</v>
      </c>
      <c r="AG24" t="n">
        <v>10</v>
      </c>
      <c r="AH24" t="n">
        <v>788483.4158684241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1.4512</v>
      </c>
      <c r="E25" t="n">
        <v>68.91</v>
      </c>
      <c r="F25" t="n">
        <v>66.19</v>
      </c>
      <c r="G25" t="n">
        <v>198.55</v>
      </c>
      <c r="H25" t="n">
        <v>2.58</v>
      </c>
      <c r="I25" t="n">
        <v>20</v>
      </c>
      <c r="J25" t="n">
        <v>165.1</v>
      </c>
      <c r="K25" t="n">
        <v>46.47</v>
      </c>
      <c r="L25" t="n">
        <v>24</v>
      </c>
      <c r="M25" t="n">
        <v>3</v>
      </c>
      <c r="N25" t="n">
        <v>29.64</v>
      </c>
      <c r="O25" t="n">
        <v>20596.86</v>
      </c>
      <c r="P25" t="n">
        <v>614.13</v>
      </c>
      <c r="Q25" t="n">
        <v>1226.32</v>
      </c>
      <c r="R25" t="n">
        <v>200.69</v>
      </c>
      <c r="S25" t="n">
        <v>159.11</v>
      </c>
      <c r="T25" t="n">
        <v>14553.46</v>
      </c>
      <c r="U25" t="n">
        <v>0.79</v>
      </c>
      <c r="V25" t="n">
        <v>0.88</v>
      </c>
      <c r="W25" t="n">
        <v>19.03</v>
      </c>
      <c r="X25" t="n">
        <v>0.86</v>
      </c>
      <c r="Y25" t="n">
        <v>1</v>
      </c>
      <c r="Z25" t="n">
        <v>10</v>
      </c>
      <c r="AA25" t="n">
        <v>635.6518258184979</v>
      </c>
      <c r="AB25" t="n">
        <v>869.7268710642502</v>
      </c>
      <c r="AC25" t="n">
        <v>786.7213591592076</v>
      </c>
      <c r="AD25" t="n">
        <v>635651.8258184978</v>
      </c>
      <c r="AE25" t="n">
        <v>869726.8710642502</v>
      </c>
      <c r="AF25" t="n">
        <v>2.256465447903737e-06</v>
      </c>
      <c r="AG25" t="n">
        <v>10</v>
      </c>
      <c r="AH25" t="n">
        <v>786721.3591592077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1.4509</v>
      </c>
      <c r="E26" t="n">
        <v>68.92</v>
      </c>
      <c r="F26" t="n">
        <v>66.2</v>
      </c>
      <c r="G26" t="n">
        <v>198.59</v>
      </c>
      <c r="H26" t="n">
        <v>2.66</v>
      </c>
      <c r="I26" t="n">
        <v>20</v>
      </c>
      <c r="J26" t="n">
        <v>166.54</v>
      </c>
      <c r="K26" t="n">
        <v>46.47</v>
      </c>
      <c r="L26" t="n">
        <v>25</v>
      </c>
      <c r="M26" t="n">
        <v>0</v>
      </c>
      <c r="N26" t="n">
        <v>30.08</v>
      </c>
      <c r="O26" t="n">
        <v>20774.56</v>
      </c>
      <c r="P26" t="n">
        <v>618.25</v>
      </c>
      <c r="Q26" t="n">
        <v>1226.29</v>
      </c>
      <c r="R26" t="n">
        <v>201.02</v>
      </c>
      <c r="S26" t="n">
        <v>159.11</v>
      </c>
      <c r="T26" t="n">
        <v>14718.68</v>
      </c>
      <c r="U26" t="n">
        <v>0.79</v>
      </c>
      <c r="V26" t="n">
        <v>0.88</v>
      </c>
      <c r="W26" t="n">
        <v>19.03</v>
      </c>
      <c r="X26" t="n">
        <v>0.87</v>
      </c>
      <c r="Y26" t="n">
        <v>1</v>
      </c>
      <c r="Z26" t="n">
        <v>10</v>
      </c>
      <c r="AA26" t="n">
        <v>638.2601728807389</v>
      </c>
      <c r="AB26" t="n">
        <v>873.2957265869595</v>
      </c>
      <c r="AC26" t="n">
        <v>789.9496081197497</v>
      </c>
      <c r="AD26" t="n">
        <v>638260.1728807389</v>
      </c>
      <c r="AE26" t="n">
        <v>873295.7265869596</v>
      </c>
      <c r="AF26" t="n">
        <v>2.25599897902669e-06</v>
      </c>
      <c r="AG26" t="n">
        <v>10</v>
      </c>
      <c r="AH26" t="n">
        <v>789949.6081197497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0.6745</v>
      </c>
      <c r="E2" t="n">
        <v>148.26</v>
      </c>
      <c r="F2" t="n">
        <v>115.18</v>
      </c>
      <c r="G2" t="n">
        <v>6.86</v>
      </c>
      <c r="H2" t="n">
        <v>0.12</v>
      </c>
      <c r="I2" t="n">
        <v>1008</v>
      </c>
      <c r="J2" t="n">
        <v>150.44</v>
      </c>
      <c r="K2" t="n">
        <v>49.1</v>
      </c>
      <c r="L2" t="n">
        <v>1</v>
      </c>
      <c r="M2" t="n">
        <v>1006</v>
      </c>
      <c r="N2" t="n">
        <v>25.34</v>
      </c>
      <c r="O2" t="n">
        <v>18787.76</v>
      </c>
      <c r="P2" t="n">
        <v>1373.98</v>
      </c>
      <c r="Q2" t="n">
        <v>1229.07</v>
      </c>
      <c r="R2" t="n">
        <v>1863.76</v>
      </c>
      <c r="S2" t="n">
        <v>159.11</v>
      </c>
      <c r="T2" t="n">
        <v>841146.1899999999</v>
      </c>
      <c r="U2" t="n">
        <v>0.09</v>
      </c>
      <c r="V2" t="n">
        <v>0.51</v>
      </c>
      <c r="W2" t="n">
        <v>20.65</v>
      </c>
      <c r="X2" t="n">
        <v>49.78</v>
      </c>
      <c r="Y2" t="n">
        <v>1</v>
      </c>
      <c r="Z2" t="n">
        <v>10</v>
      </c>
      <c r="AA2" t="n">
        <v>2648.25243047518</v>
      </c>
      <c r="AB2" t="n">
        <v>3623.455808027946</v>
      </c>
      <c r="AC2" t="n">
        <v>3277.638271261789</v>
      </c>
      <c r="AD2" t="n">
        <v>2648252.43047518</v>
      </c>
      <c r="AE2" t="n">
        <v>3623455.808027946</v>
      </c>
      <c r="AF2" t="n">
        <v>1.027593027535673e-06</v>
      </c>
      <c r="AG2" t="n">
        <v>21</v>
      </c>
      <c r="AH2" t="n">
        <v>3277638.271261789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1.0525</v>
      </c>
      <c r="E3" t="n">
        <v>95.01000000000001</v>
      </c>
      <c r="F3" t="n">
        <v>81.92</v>
      </c>
      <c r="G3" t="n">
        <v>13.88</v>
      </c>
      <c r="H3" t="n">
        <v>0.23</v>
      </c>
      <c r="I3" t="n">
        <v>354</v>
      </c>
      <c r="J3" t="n">
        <v>151.83</v>
      </c>
      <c r="K3" t="n">
        <v>49.1</v>
      </c>
      <c r="L3" t="n">
        <v>2</v>
      </c>
      <c r="M3" t="n">
        <v>352</v>
      </c>
      <c r="N3" t="n">
        <v>25.73</v>
      </c>
      <c r="O3" t="n">
        <v>18959.54</v>
      </c>
      <c r="P3" t="n">
        <v>974.79</v>
      </c>
      <c r="Q3" t="n">
        <v>1227.36</v>
      </c>
      <c r="R3" t="n">
        <v>733.34</v>
      </c>
      <c r="S3" t="n">
        <v>159.11</v>
      </c>
      <c r="T3" t="n">
        <v>279206.96</v>
      </c>
      <c r="U3" t="n">
        <v>0.22</v>
      </c>
      <c r="V3" t="n">
        <v>0.71</v>
      </c>
      <c r="W3" t="n">
        <v>19.56</v>
      </c>
      <c r="X3" t="n">
        <v>16.56</v>
      </c>
      <c r="Y3" t="n">
        <v>1</v>
      </c>
      <c r="Z3" t="n">
        <v>10</v>
      </c>
      <c r="AA3" t="n">
        <v>1250.521891240172</v>
      </c>
      <c r="AB3" t="n">
        <v>1711.019220727004</v>
      </c>
      <c r="AC3" t="n">
        <v>1547.721947731377</v>
      </c>
      <c r="AD3" t="n">
        <v>1250521.891240172</v>
      </c>
      <c r="AE3" t="n">
        <v>1711019.220727004</v>
      </c>
      <c r="AF3" t="n">
        <v>1.603471699749882e-06</v>
      </c>
      <c r="AG3" t="n">
        <v>14</v>
      </c>
      <c r="AH3" t="n">
        <v>1547721.947731377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1.1874</v>
      </c>
      <c r="E4" t="n">
        <v>84.22</v>
      </c>
      <c r="F4" t="n">
        <v>75.34</v>
      </c>
      <c r="G4" t="n">
        <v>20.93</v>
      </c>
      <c r="H4" t="n">
        <v>0.35</v>
      </c>
      <c r="I4" t="n">
        <v>216</v>
      </c>
      <c r="J4" t="n">
        <v>153.23</v>
      </c>
      <c r="K4" t="n">
        <v>49.1</v>
      </c>
      <c r="L4" t="n">
        <v>3</v>
      </c>
      <c r="M4" t="n">
        <v>214</v>
      </c>
      <c r="N4" t="n">
        <v>26.13</v>
      </c>
      <c r="O4" t="n">
        <v>19131.85</v>
      </c>
      <c r="P4" t="n">
        <v>892.55</v>
      </c>
      <c r="Q4" t="n">
        <v>1227.11</v>
      </c>
      <c r="R4" t="n">
        <v>511.21</v>
      </c>
      <c r="S4" t="n">
        <v>159.11</v>
      </c>
      <c r="T4" t="n">
        <v>168832.86</v>
      </c>
      <c r="U4" t="n">
        <v>0.31</v>
      </c>
      <c r="V4" t="n">
        <v>0.77</v>
      </c>
      <c r="W4" t="n">
        <v>19.32</v>
      </c>
      <c r="X4" t="n">
        <v>10</v>
      </c>
      <c r="Y4" t="n">
        <v>1</v>
      </c>
      <c r="Z4" t="n">
        <v>10</v>
      </c>
      <c r="AA4" t="n">
        <v>1022.720678570602</v>
      </c>
      <c r="AB4" t="n">
        <v>1399.33155167228</v>
      </c>
      <c r="AC4" t="n">
        <v>1265.781312354844</v>
      </c>
      <c r="AD4" t="n">
        <v>1022720.678570602</v>
      </c>
      <c r="AE4" t="n">
        <v>1399331.55167228</v>
      </c>
      <c r="AF4" t="n">
        <v>1.808990305257017e-06</v>
      </c>
      <c r="AG4" t="n">
        <v>12</v>
      </c>
      <c r="AH4" t="n">
        <v>1265781.312354844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1.2589</v>
      </c>
      <c r="E5" t="n">
        <v>79.44</v>
      </c>
      <c r="F5" t="n">
        <v>72.42</v>
      </c>
      <c r="G5" t="n">
        <v>28.03</v>
      </c>
      <c r="H5" t="n">
        <v>0.46</v>
      </c>
      <c r="I5" t="n">
        <v>155</v>
      </c>
      <c r="J5" t="n">
        <v>154.63</v>
      </c>
      <c r="K5" t="n">
        <v>49.1</v>
      </c>
      <c r="L5" t="n">
        <v>4</v>
      </c>
      <c r="M5" t="n">
        <v>153</v>
      </c>
      <c r="N5" t="n">
        <v>26.53</v>
      </c>
      <c r="O5" t="n">
        <v>19304.72</v>
      </c>
      <c r="P5" t="n">
        <v>853.61</v>
      </c>
      <c r="Q5" t="n">
        <v>1226.68</v>
      </c>
      <c r="R5" t="n">
        <v>412.81</v>
      </c>
      <c r="S5" t="n">
        <v>159.11</v>
      </c>
      <c r="T5" t="n">
        <v>119938.17</v>
      </c>
      <c r="U5" t="n">
        <v>0.39</v>
      </c>
      <c r="V5" t="n">
        <v>0.8</v>
      </c>
      <c r="W5" t="n">
        <v>19.22</v>
      </c>
      <c r="X5" t="n">
        <v>7.09</v>
      </c>
      <c r="Y5" t="n">
        <v>1</v>
      </c>
      <c r="Z5" t="n">
        <v>10</v>
      </c>
      <c r="AA5" t="n">
        <v>935.6777691940233</v>
      </c>
      <c r="AB5" t="n">
        <v>1280.235603001101</v>
      </c>
      <c r="AC5" t="n">
        <v>1158.051713872629</v>
      </c>
      <c r="AD5" t="n">
        <v>935677.7691940233</v>
      </c>
      <c r="AE5" t="n">
        <v>1280235.603001101</v>
      </c>
      <c r="AF5" t="n">
        <v>1.917919736641451e-06</v>
      </c>
      <c r="AG5" t="n">
        <v>12</v>
      </c>
      <c r="AH5" t="n">
        <v>1158051.713872629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1.301</v>
      </c>
      <c r="E6" t="n">
        <v>76.87</v>
      </c>
      <c r="F6" t="n">
        <v>70.89</v>
      </c>
      <c r="G6" t="n">
        <v>35.15</v>
      </c>
      <c r="H6" t="n">
        <v>0.57</v>
      </c>
      <c r="I6" t="n">
        <v>121</v>
      </c>
      <c r="J6" t="n">
        <v>156.03</v>
      </c>
      <c r="K6" t="n">
        <v>49.1</v>
      </c>
      <c r="L6" t="n">
        <v>5</v>
      </c>
      <c r="M6" t="n">
        <v>119</v>
      </c>
      <c r="N6" t="n">
        <v>26.94</v>
      </c>
      <c r="O6" t="n">
        <v>19478.15</v>
      </c>
      <c r="P6" t="n">
        <v>831.49</v>
      </c>
      <c r="Q6" t="n">
        <v>1226.69</v>
      </c>
      <c r="R6" t="n">
        <v>360.51</v>
      </c>
      <c r="S6" t="n">
        <v>159.11</v>
      </c>
      <c r="T6" t="n">
        <v>93957.84</v>
      </c>
      <c r="U6" t="n">
        <v>0.44</v>
      </c>
      <c r="V6" t="n">
        <v>0.82</v>
      </c>
      <c r="W6" t="n">
        <v>19.17</v>
      </c>
      <c r="X6" t="n">
        <v>5.56</v>
      </c>
      <c r="Y6" t="n">
        <v>1</v>
      </c>
      <c r="Z6" t="n">
        <v>10</v>
      </c>
      <c r="AA6" t="n">
        <v>879.9182762618112</v>
      </c>
      <c r="AB6" t="n">
        <v>1203.943004836034</v>
      </c>
      <c r="AC6" t="n">
        <v>1089.040374199102</v>
      </c>
      <c r="AD6" t="n">
        <v>879918.2762618113</v>
      </c>
      <c r="AE6" t="n">
        <v>1203943.004836034</v>
      </c>
      <c r="AF6" t="n">
        <v>1.982058604631446e-06</v>
      </c>
      <c r="AG6" t="n">
        <v>11</v>
      </c>
      <c r="AH6" t="n">
        <v>1089040.374199102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1.3314</v>
      </c>
      <c r="E7" t="n">
        <v>75.11</v>
      </c>
      <c r="F7" t="n">
        <v>69.81</v>
      </c>
      <c r="G7" t="n">
        <v>42.31</v>
      </c>
      <c r="H7" t="n">
        <v>0.67</v>
      </c>
      <c r="I7" t="n">
        <v>99</v>
      </c>
      <c r="J7" t="n">
        <v>157.44</v>
      </c>
      <c r="K7" t="n">
        <v>49.1</v>
      </c>
      <c r="L7" t="n">
        <v>6</v>
      </c>
      <c r="M7" t="n">
        <v>97</v>
      </c>
      <c r="N7" t="n">
        <v>27.35</v>
      </c>
      <c r="O7" t="n">
        <v>19652.13</v>
      </c>
      <c r="P7" t="n">
        <v>814.14</v>
      </c>
      <c r="Q7" t="n">
        <v>1226.57</v>
      </c>
      <c r="R7" t="n">
        <v>323.78</v>
      </c>
      <c r="S7" t="n">
        <v>159.11</v>
      </c>
      <c r="T7" t="n">
        <v>75702.19</v>
      </c>
      <c r="U7" t="n">
        <v>0.49</v>
      </c>
      <c r="V7" t="n">
        <v>0.84</v>
      </c>
      <c r="W7" t="n">
        <v>19.14</v>
      </c>
      <c r="X7" t="n">
        <v>4.48</v>
      </c>
      <c r="Y7" t="n">
        <v>1</v>
      </c>
      <c r="Z7" t="n">
        <v>10</v>
      </c>
      <c r="AA7" t="n">
        <v>847.9060833897898</v>
      </c>
      <c r="AB7" t="n">
        <v>1160.142510270258</v>
      </c>
      <c r="AC7" t="n">
        <v>1049.420137360304</v>
      </c>
      <c r="AD7" t="n">
        <v>847906.0833897898</v>
      </c>
      <c r="AE7" t="n">
        <v>1160142.510270258</v>
      </c>
      <c r="AF7" t="n">
        <v>2.028372656576716e-06</v>
      </c>
      <c r="AG7" t="n">
        <v>11</v>
      </c>
      <c r="AH7" t="n">
        <v>1049420.137360304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1.3512</v>
      </c>
      <c r="E8" t="n">
        <v>74.01000000000001</v>
      </c>
      <c r="F8" t="n">
        <v>69.16</v>
      </c>
      <c r="G8" t="n">
        <v>49.4</v>
      </c>
      <c r="H8" t="n">
        <v>0.78</v>
      </c>
      <c r="I8" t="n">
        <v>84</v>
      </c>
      <c r="J8" t="n">
        <v>158.86</v>
      </c>
      <c r="K8" t="n">
        <v>49.1</v>
      </c>
      <c r="L8" t="n">
        <v>7</v>
      </c>
      <c r="M8" t="n">
        <v>82</v>
      </c>
      <c r="N8" t="n">
        <v>27.77</v>
      </c>
      <c r="O8" t="n">
        <v>19826.68</v>
      </c>
      <c r="P8" t="n">
        <v>802.54</v>
      </c>
      <c r="Q8" t="n">
        <v>1226.4</v>
      </c>
      <c r="R8" t="n">
        <v>301.7</v>
      </c>
      <c r="S8" t="n">
        <v>159.11</v>
      </c>
      <c r="T8" t="n">
        <v>64738.13</v>
      </c>
      <c r="U8" t="n">
        <v>0.53</v>
      </c>
      <c r="V8" t="n">
        <v>0.84</v>
      </c>
      <c r="W8" t="n">
        <v>19.12</v>
      </c>
      <c r="X8" t="n">
        <v>3.83</v>
      </c>
      <c r="Y8" t="n">
        <v>1</v>
      </c>
      <c r="Z8" t="n">
        <v>10</v>
      </c>
      <c r="AA8" t="n">
        <v>827.790656276434</v>
      </c>
      <c r="AB8" t="n">
        <v>1132.619695463752</v>
      </c>
      <c r="AC8" t="n">
        <v>1024.524061370417</v>
      </c>
      <c r="AD8" t="n">
        <v>827790.656276434</v>
      </c>
      <c r="AE8" t="n">
        <v>1132619.695463752</v>
      </c>
      <c r="AF8" t="n">
        <v>2.058537729883174e-06</v>
      </c>
      <c r="AG8" t="n">
        <v>11</v>
      </c>
      <c r="AH8" t="n">
        <v>1024524.061370417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1.3687</v>
      </c>
      <c r="E9" t="n">
        <v>73.06</v>
      </c>
      <c r="F9" t="n">
        <v>68.58</v>
      </c>
      <c r="G9" t="n">
        <v>57.15</v>
      </c>
      <c r="H9" t="n">
        <v>0.88</v>
      </c>
      <c r="I9" t="n">
        <v>72</v>
      </c>
      <c r="J9" t="n">
        <v>160.28</v>
      </c>
      <c r="K9" t="n">
        <v>49.1</v>
      </c>
      <c r="L9" t="n">
        <v>8</v>
      </c>
      <c r="M9" t="n">
        <v>70</v>
      </c>
      <c r="N9" t="n">
        <v>28.19</v>
      </c>
      <c r="O9" t="n">
        <v>20001.93</v>
      </c>
      <c r="P9" t="n">
        <v>791.23</v>
      </c>
      <c r="Q9" t="n">
        <v>1226.4</v>
      </c>
      <c r="R9" t="n">
        <v>282.55</v>
      </c>
      <c r="S9" t="n">
        <v>159.11</v>
      </c>
      <c r="T9" t="n">
        <v>55223.81</v>
      </c>
      <c r="U9" t="n">
        <v>0.5600000000000001</v>
      </c>
      <c r="V9" t="n">
        <v>0.85</v>
      </c>
      <c r="W9" t="n">
        <v>19.09</v>
      </c>
      <c r="X9" t="n">
        <v>3.26</v>
      </c>
      <c r="Y9" t="n">
        <v>1</v>
      </c>
      <c r="Z9" t="n">
        <v>10</v>
      </c>
      <c r="AA9" t="n">
        <v>809.8080799677474</v>
      </c>
      <c r="AB9" t="n">
        <v>1108.015141222932</v>
      </c>
      <c r="AC9" t="n">
        <v>1002.267731253632</v>
      </c>
      <c r="AD9" t="n">
        <v>809808.0799677474</v>
      </c>
      <c r="AE9" t="n">
        <v>1108015.141222932</v>
      </c>
      <c r="AF9" t="n">
        <v>2.085198779522721e-06</v>
      </c>
      <c r="AG9" t="n">
        <v>11</v>
      </c>
      <c r="AH9" t="n">
        <v>1002267.731253632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1.3806</v>
      </c>
      <c r="E10" t="n">
        <v>72.43000000000001</v>
      </c>
      <c r="F10" t="n">
        <v>68.2</v>
      </c>
      <c r="G10" t="n">
        <v>63.94</v>
      </c>
      <c r="H10" t="n">
        <v>0.99</v>
      </c>
      <c r="I10" t="n">
        <v>64</v>
      </c>
      <c r="J10" t="n">
        <v>161.71</v>
      </c>
      <c r="K10" t="n">
        <v>49.1</v>
      </c>
      <c r="L10" t="n">
        <v>9</v>
      </c>
      <c r="M10" t="n">
        <v>62</v>
      </c>
      <c r="N10" t="n">
        <v>28.61</v>
      </c>
      <c r="O10" t="n">
        <v>20177.64</v>
      </c>
      <c r="P10" t="n">
        <v>782.61</v>
      </c>
      <c r="Q10" t="n">
        <v>1226.41</v>
      </c>
      <c r="R10" t="n">
        <v>270.07</v>
      </c>
      <c r="S10" t="n">
        <v>159.11</v>
      </c>
      <c r="T10" t="n">
        <v>49025.29</v>
      </c>
      <c r="U10" t="n">
        <v>0.59</v>
      </c>
      <c r="V10" t="n">
        <v>0.85</v>
      </c>
      <c r="W10" t="n">
        <v>19.06</v>
      </c>
      <c r="X10" t="n">
        <v>2.87</v>
      </c>
      <c r="Y10" t="n">
        <v>1</v>
      </c>
      <c r="Z10" t="n">
        <v>10</v>
      </c>
      <c r="AA10" t="n">
        <v>797.2946932871322</v>
      </c>
      <c r="AB10" t="n">
        <v>1090.893773514855</v>
      </c>
      <c r="AC10" t="n">
        <v>986.7804028496239</v>
      </c>
      <c r="AD10" t="n">
        <v>797294.6932871322</v>
      </c>
      <c r="AE10" t="n">
        <v>1090893.773514855</v>
      </c>
      <c r="AF10" t="n">
        <v>2.103328293277613e-06</v>
      </c>
      <c r="AG10" t="n">
        <v>11</v>
      </c>
      <c r="AH10" t="n">
        <v>986780.4028496239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1.3911</v>
      </c>
      <c r="E11" t="n">
        <v>71.89</v>
      </c>
      <c r="F11" t="n">
        <v>67.87</v>
      </c>
      <c r="G11" t="n">
        <v>71.44</v>
      </c>
      <c r="H11" t="n">
        <v>1.09</v>
      </c>
      <c r="I11" t="n">
        <v>57</v>
      </c>
      <c r="J11" t="n">
        <v>163.13</v>
      </c>
      <c r="K11" t="n">
        <v>49.1</v>
      </c>
      <c r="L11" t="n">
        <v>10</v>
      </c>
      <c r="M11" t="n">
        <v>55</v>
      </c>
      <c r="N11" t="n">
        <v>29.04</v>
      </c>
      <c r="O11" t="n">
        <v>20353.94</v>
      </c>
      <c r="P11" t="n">
        <v>774.22</v>
      </c>
      <c r="Q11" t="n">
        <v>1226.37</v>
      </c>
      <c r="R11" t="n">
        <v>258.38</v>
      </c>
      <c r="S11" t="n">
        <v>159.11</v>
      </c>
      <c r="T11" t="n">
        <v>43214</v>
      </c>
      <c r="U11" t="n">
        <v>0.62</v>
      </c>
      <c r="V11" t="n">
        <v>0.86</v>
      </c>
      <c r="W11" t="n">
        <v>19.06</v>
      </c>
      <c r="X11" t="n">
        <v>2.54</v>
      </c>
      <c r="Y11" t="n">
        <v>1</v>
      </c>
      <c r="Z11" t="n">
        <v>10</v>
      </c>
      <c r="AA11" t="n">
        <v>775.8678509387915</v>
      </c>
      <c r="AB11" t="n">
        <v>1061.576622528286</v>
      </c>
      <c r="AC11" t="n">
        <v>960.2612396063331</v>
      </c>
      <c r="AD11" t="n">
        <v>775867.8509387915</v>
      </c>
      <c r="AE11" t="n">
        <v>1061576.622528286</v>
      </c>
      <c r="AF11" t="n">
        <v>2.119324923061341e-06</v>
      </c>
      <c r="AG11" t="n">
        <v>10</v>
      </c>
      <c r="AH11" t="n">
        <v>960261.2396063331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1.3997</v>
      </c>
      <c r="E12" t="n">
        <v>71.44</v>
      </c>
      <c r="F12" t="n">
        <v>67.61</v>
      </c>
      <c r="G12" t="n">
        <v>79.54000000000001</v>
      </c>
      <c r="H12" t="n">
        <v>1.18</v>
      </c>
      <c r="I12" t="n">
        <v>51</v>
      </c>
      <c r="J12" t="n">
        <v>164.57</v>
      </c>
      <c r="K12" t="n">
        <v>49.1</v>
      </c>
      <c r="L12" t="n">
        <v>11</v>
      </c>
      <c r="M12" t="n">
        <v>49</v>
      </c>
      <c r="N12" t="n">
        <v>29.47</v>
      </c>
      <c r="O12" t="n">
        <v>20530.82</v>
      </c>
      <c r="P12" t="n">
        <v>766.46</v>
      </c>
      <c r="Q12" t="n">
        <v>1226.37</v>
      </c>
      <c r="R12" t="n">
        <v>249.49</v>
      </c>
      <c r="S12" t="n">
        <v>159.11</v>
      </c>
      <c r="T12" t="n">
        <v>38796.59</v>
      </c>
      <c r="U12" t="n">
        <v>0.64</v>
      </c>
      <c r="V12" t="n">
        <v>0.86</v>
      </c>
      <c r="W12" t="n">
        <v>19.06</v>
      </c>
      <c r="X12" t="n">
        <v>2.28</v>
      </c>
      <c r="Y12" t="n">
        <v>1</v>
      </c>
      <c r="Z12" t="n">
        <v>10</v>
      </c>
      <c r="AA12" t="n">
        <v>766.1829451535463</v>
      </c>
      <c r="AB12" t="n">
        <v>1048.325307165025</v>
      </c>
      <c r="AC12" t="n">
        <v>948.2746111830043</v>
      </c>
      <c r="AD12" t="n">
        <v>766182.9451535463</v>
      </c>
      <c r="AE12" t="n">
        <v>1048325.307165025</v>
      </c>
      <c r="AF12" t="n">
        <v>2.13242692459849e-06</v>
      </c>
      <c r="AG12" t="n">
        <v>10</v>
      </c>
      <c r="AH12" t="n">
        <v>948274.6111830042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1.405</v>
      </c>
      <c r="E13" t="n">
        <v>71.17</v>
      </c>
      <c r="F13" t="n">
        <v>67.45999999999999</v>
      </c>
      <c r="G13" t="n">
        <v>86.12</v>
      </c>
      <c r="H13" t="n">
        <v>1.28</v>
      </c>
      <c r="I13" t="n">
        <v>47</v>
      </c>
      <c r="J13" t="n">
        <v>166.01</v>
      </c>
      <c r="K13" t="n">
        <v>49.1</v>
      </c>
      <c r="L13" t="n">
        <v>12</v>
      </c>
      <c r="M13" t="n">
        <v>45</v>
      </c>
      <c r="N13" t="n">
        <v>29.91</v>
      </c>
      <c r="O13" t="n">
        <v>20708.3</v>
      </c>
      <c r="P13" t="n">
        <v>761.52</v>
      </c>
      <c r="Q13" t="n">
        <v>1226.36</v>
      </c>
      <c r="R13" t="n">
        <v>244.28</v>
      </c>
      <c r="S13" t="n">
        <v>159.11</v>
      </c>
      <c r="T13" t="n">
        <v>36213.17</v>
      </c>
      <c r="U13" t="n">
        <v>0.65</v>
      </c>
      <c r="V13" t="n">
        <v>0.86</v>
      </c>
      <c r="W13" t="n">
        <v>19.06</v>
      </c>
      <c r="X13" t="n">
        <v>2.13</v>
      </c>
      <c r="Y13" t="n">
        <v>1</v>
      </c>
      <c r="Z13" t="n">
        <v>10</v>
      </c>
      <c r="AA13" t="n">
        <v>760.2038777888649</v>
      </c>
      <c r="AB13" t="n">
        <v>1040.144483418832</v>
      </c>
      <c r="AC13" t="n">
        <v>940.8745537732897</v>
      </c>
      <c r="AD13" t="n">
        <v>760203.8777888649</v>
      </c>
      <c r="AE13" t="n">
        <v>1040144.483418832</v>
      </c>
      <c r="AF13" t="n">
        <v>2.140501413917895e-06</v>
      </c>
      <c r="AG13" t="n">
        <v>10</v>
      </c>
      <c r="AH13" t="n">
        <v>940874.5537732897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1.4116</v>
      </c>
      <c r="E14" t="n">
        <v>70.84</v>
      </c>
      <c r="F14" t="n">
        <v>67.25</v>
      </c>
      <c r="G14" t="n">
        <v>93.84</v>
      </c>
      <c r="H14" t="n">
        <v>1.38</v>
      </c>
      <c r="I14" t="n">
        <v>43</v>
      </c>
      <c r="J14" t="n">
        <v>167.45</v>
      </c>
      <c r="K14" t="n">
        <v>49.1</v>
      </c>
      <c r="L14" t="n">
        <v>13</v>
      </c>
      <c r="M14" t="n">
        <v>41</v>
      </c>
      <c r="N14" t="n">
        <v>30.36</v>
      </c>
      <c r="O14" t="n">
        <v>20886.38</v>
      </c>
      <c r="P14" t="n">
        <v>754.35</v>
      </c>
      <c r="Q14" t="n">
        <v>1226.4</v>
      </c>
      <c r="R14" t="n">
        <v>237.16</v>
      </c>
      <c r="S14" t="n">
        <v>159.11</v>
      </c>
      <c r="T14" t="n">
        <v>32672.14</v>
      </c>
      <c r="U14" t="n">
        <v>0.67</v>
      </c>
      <c r="V14" t="n">
        <v>0.87</v>
      </c>
      <c r="W14" t="n">
        <v>19.05</v>
      </c>
      <c r="X14" t="n">
        <v>1.92</v>
      </c>
      <c r="Y14" t="n">
        <v>1</v>
      </c>
      <c r="Z14" t="n">
        <v>10</v>
      </c>
      <c r="AA14" t="n">
        <v>752.1292318826021</v>
      </c>
      <c r="AB14" t="n">
        <v>1029.096396661648</v>
      </c>
      <c r="AC14" t="n">
        <v>930.8808809101234</v>
      </c>
      <c r="AD14" t="n">
        <v>752129.2318826021</v>
      </c>
      <c r="AE14" t="n">
        <v>1029096.396661648</v>
      </c>
      <c r="AF14" t="n">
        <v>2.150556438353381e-06</v>
      </c>
      <c r="AG14" t="n">
        <v>10</v>
      </c>
      <c r="AH14" t="n">
        <v>930880.8809101235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1.4161</v>
      </c>
      <c r="E15" t="n">
        <v>70.62</v>
      </c>
      <c r="F15" t="n">
        <v>67.12</v>
      </c>
      <c r="G15" t="n">
        <v>100.68</v>
      </c>
      <c r="H15" t="n">
        <v>1.47</v>
      </c>
      <c r="I15" t="n">
        <v>40</v>
      </c>
      <c r="J15" t="n">
        <v>168.9</v>
      </c>
      <c r="K15" t="n">
        <v>49.1</v>
      </c>
      <c r="L15" t="n">
        <v>14</v>
      </c>
      <c r="M15" t="n">
        <v>38</v>
      </c>
      <c r="N15" t="n">
        <v>30.81</v>
      </c>
      <c r="O15" t="n">
        <v>21065.06</v>
      </c>
      <c r="P15" t="n">
        <v>748.58</v>
      </c>
      <c r="Q15" t="n">
        <v>1226.42</v>
      </c>
      <c r="R15" t="n">
        <v>232.8</v>
      </c>
      <c r="S15" t="n">
        <v>159.11</v>
      </c>
      <c r="T15" t="n">
        <v>30508.69</v>
      </c>
      <c r="U15" t="n">
        <v>0.68</v>
      </c>
      <c r="V15" t="n">
        <v>0.87</v>
      </c>
      <c r="W15" t="n">
        <v>19.04</v>
      </c>
      <c r="X15" t="n">
        <v>1.79</v>
      </c>
      <c r="Y15" t="n">
        <v>1</v>
      </c>
      <c r="Z15" t="n">
        <v>10</v>
      </c>
      <c r="AA15" t="n">
        <v>746.1610712879747</v>
      </c>
      <c r="AB15" t="n">
        <v>1020.930496039416</v>
      </c>
      <c r="AC15" t="n">
        <v>923.4943223823639</v>
      </c>
      <c r="AD15" t="n">
        <v>746161.0712879747</v>
      </c>
      <c r="AE15" t="n">
        <v>1020930.496039416</v>
      </c>
      <c r="AF15" t="n">
        <v>2.157412136832122e-06</v>
      </c>
      <c r="AG15" t="n">
        <v>10</v>
      </c>
      <c r="AH15" t="n">
        <v>923494.3223823638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1.4206</v>
      </c>
      <c r="E16" t="n">
        <v>70.39</v>
      </c>
      <c r="F16" t="n">
        <v>66.98999999999999</v>
      </c>
      <c r="G16" t="n">
        <v>108.63</v>
      </c>
      <c r="H16" t="n">
        <v>1.56</v>
      </c>
      <c r="I16" t="n">
        <v>37</v>
      </c>
      <c r="J16" t="n">
        <v>170.35</v>
      </c>
      <c r="K16" t="n">
        <v>49.1</v>
      </c>
      <c r="L16" t="n">
        <v>15</v>
      </c>
      <c r="M16" t="n">
        <v>35</v>
      </c>
      <c r="N16" t="n">
        <v>31.26</v>
      </c>
      <c r="O16" t="n">
        <v>21244.37</v>
      </c>
      <c r="P16" t="n">
        <v>741.6900000000001</v>
      </c>
      <c r="Q16" t="n">
        <v>1226.35</v>
      </c>
      <c r="R16" t="n">
        <v>228.48</v>
      </c>
      <c r="S16" t="n">
        <v>159.11</v>
      </c>
      <c r="T16" t="n">
        <v>28361.52</v>
      </c>
      <c r="U16" t="n">
        <v>0.7</v>
      </c>
      <c r="V16" t="n">
        <v>0.87</v>
      </c>
      <c r="W16" t="n">
        <v>19.04</v>
      </c>
      <c r="X16" t="n">
        <v>1.66</v>
      </c>
      <c r="Y16" t="n">
        <v>1</v>
      </c>
      <c r="Z16" t="n">
        <v>10</v>
      </c>
      <c r="AA16" t="n">
        <v>739.5442513030564</v>
      </c>
      <c r="AB16" t="n">
        <v>1011.877071022555</v>
      </c>
      <c r="AC16" t="n">
        <v>915.3049435425503</v>
      </c>
      <c r="AD16" t="n">
        <v>739544.2513030564</v>
      </c>
      <c r="AE16" t="n">
        <v>1011877.071022555</v>
      </c>
      <c r="AF16" t="n">
        <v>2.164267835310863e-06</v>
      </c>
      <c r="AG16" t="n">
        <v>10</v>
      </c>
      <c r="AH16" t="n">
        <v>915304.9435425503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1.4254</v>
      </c>
      <c r="E17" t="n">
        <v>70.16</v>
      </c>
      <c r="F17" t="n">
        <v>66.84</v>
      </c>
      <c r="G17" t="n">
        <v>117.95</v>
      </c>
      <c r="H17" t="n">
        <v>1.65</v>
      </c>
      <c r="I17" t="n">
        <v>34</v>
      </c>
      <c r="J17" t="n">
        <v>171.81</v>
      </c>
      <c r="K17" t="n">
        <v>49.1</v>
      </c>
      <c r="L17" t="n">
        <v>16</v>
      </c>
      <c r="M17" t="n">
        <v>32</v>
      </c>
      <c r="N17" t="n">
        <v>31.72</v>
      </c>
      <c r="O17" t="n">
        <v>21424.29</v>
      </c>
      <c r="P17" t="n">
        <v>736.0599999999999</v>
      </c>
      <c r="Q17" t="n">
        <v>1226.3</v>
      </c>
      <c r="R17" t="n">
        <v>223.51</v>
      </c>
      <c r="S17" t="n">
        <v>159.11</v>
      </c>
      <c r="T17" t="n">
        <v>25894.72</v>
      </c>
      <c r="U17" t="n">
        <v>0.71</v>
      </c>
      <c r="V17" t="n">
        <v>0.87</v>
      </c>
      <c r="W17" t="n">
        <v>19.03</v>
      </c>
      <c r="X17" t="n">
        <v>1.51</v>
      </c>
      <c r="Y17" t="n">
        <v>1</v>
      </c>
      <c r="Z17" t="n">
        <v>10</v>
      </c>
      <c r="AA17" t="n">
        <v>733.5518333521663</v>
      </c>
      <c r="AB17" t="n">
        <v>1003.677980415325</v>
      </c>
      <c r="AC17" t="n">
        <v>907.8883626353788</v>
      </c>
      <c r="AD17" t="n">
        <v>733551.8333521663</v>
      </c>
      <c r="AE17" t="n">
        <v>1003677.980415325</v>
      </c>
      <c r="AF17" t="n">
        <v>2.171580580354853e-06</v>
      </c>
      <c r="AG17" t="n">
        <v>10</v>
      </c>
      <c r="AH17" t="n">
        <v>907888.3626353788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1.4289</v>
      </c>
      <c r="E18" t="n">
        <v>69.98</v>
      </c>
      <c r="F18" t="n">
        <v>66.73</v>
      </c>
      <c r="G18" t="n">
        <v>125.11</v>
      </c>
      <c r="H18" t="n">
        <v>1.74</v>
      </c>
      <c r="I18" t="n">
        <v>32</v>
      </c>
      <c r="J18" t="n">
        <v>173.28</v>
      </c>
      <c r="K18" t="n">
        <v>49.1</v>
      </c>
      <c r="L18" t="n">
        <v>17</v>
      </c>
      <c r="M18" t="n">
        <v>30</v>
      </c>
      <c r="N18" t="n">
        <v>32.18</v>
      </c>
      <c r="O18" t="n">
        <v>21604.83</v>
      </c>
      <c r="P18" t="n">
        <v>731.4299999999999</v>
      </c>
      <c r="Q18" t="n">
        <v>1226.28</v>
      </c>
      <c r="R18" t="n">
        <v>219.8</v>
      </c>
      <c r="S18" t="n">
        <v>159.11</v>
      </c>
      <c r="T18" t="n">
        <v>24049.59</v>
      </c>
      <c r="U18" t="n">
        <v>0.72</v>
      </c>
      <c r="V18" t="n">
        <v>0.87</v>
      </c>
      <c r="W18" t="n">
        <v>19.03</v>
      </c>
      <c r="X18" t="n">
        <v>1.4</v>
      </c>
      <c r="Y18" t="n">
        <v>1</v>
      </c>
      <c r="Z18" t="n">
        <v>10</v>
      </c>
      <c r="AA18" t="n">
        <v>728.8862622566672</v>
      </c>
      <c r="AB18" t="n">
        <v>997.2943402119934</v>
      </c>
      <c r="AC18" t="n">
        <v>902.1139680935578</v>
      </c>
      <c r="AD18" t="n">
        <v>728886.2622566673</v>
      </c>
      <c r="AE18" t="n">
        <v>997294.3402119933</v>
      </c>
      <c r="AF18" t="n">
        <v>2.176912790282762e-06</v>
      </c>
      <c r="AG18" t="n">
        <v>10</v>
      </c>
      <c r="AH18" t="n">
        <v>902113.9680935577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1.4317</v>
      </c>
      <c r="E19" t="n">
        <v>69.84999999999999</v>
      </c>
      <c r="F19" t="n">
        <v>66.65000000000001</v>
      </c>
      <c r="G19" t="n">
        <v>133.31</v>
      </c>
      <c r="H19" t="n">
        <v>1.83</v>
      </c>
      <c r="I19" t="n">
        <v>30</v>
      </c>
      <c r="J19" t="n">
        <v>174.75</v>
      </c>
      <c r="K19" t="n">
        <v>49.1</v>
      </c>
      <c r="L19" t="n">
        <v>18</v>
      </c>
      <c r="M19" t="n">
        <v>28</v>
      </c>
      <c r="N19" t="n">
        <v>32.65</v>
      </c>
      <c r="O19" t="n">
        <v>21786.02</v>
      </c>
      <c r="P19" t="n">
        <v>725.4400000000001</v>
      </c>
      <c r="Q19" t="n">
        <v>1226.38</v>
      </c>
      <c r="R19" t="n">
        <v>217.26</v>
      </c>
      <c r="S19" t="n">
        <v>159.11</v>
      </c>
      <c r="T19" t="n">
        <v>22787.77</v>
      </c>
      <c r="U19" t="n">
        <v>0.73</v>
      </c>
      <c r="V19" t="n">
        <v>0.87</v>
      </c>
      <c r="W19" t="n">
        <v>19.02</v>
      </c>
      <c r="X19" t="n">
        <v>1.33</v>
      </c>
      <c r="Y19" t="n">
        <v>1</v>
      </c>
      <c r="Z19" t="n">
        <v>10</v>
      </c>
      <c r="AA19" t="n">
        <v>723.8015973329652</v>
      </c>
      <c r="AB19" t="n">
        <v>990.3372773437997</v>
      </c>
      <c r="AC19" t="n">
        <v>895.8208775412052</v>
      </c>
      <c r="AD19" t="n">
        <v>723801.5973329652</v>
      </c>
      <c r="AE19" t="n">
        <v>990337.2773437997</v>
      </c>
      <c r="AF19" t="n">
        <v>2.181178558225089e-06</v>
      </c>
      <c r="AG19" t="n">
        <v>10</v>
      </c>
      <c r="AH19" t="n">
        <v>895820.8775412051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1.433</v>
      </c>
      <c r="E20" t="n">
        <v>69.78</v>
      </c>
      <c r="F20" t="n">
        <v>66.62</v>
      </c>
      <c r="G20" t="n">
        <v>137.83</v>
      </c>
      <c r="H20" t="n">
        <v>1.91</v>
      </c>
      <c r="I20" t="n">
        <v>29</v>
      </c>
      <c r="J20" t="n">
        <v>176.22</v>
      </c>
      <c r="K20" t="n">
        <v>49.1</v>
      </c>
      <c r="L20" t="n">
        <v>19</v>
      </c>
      <c r="M20" t="n">
        <v>27</v>
      </c>
      <c r="N20" t="n">
        <v>33.13</v>
      </c>
      <c r="O20" t="n">
        <v>21967.84</v>
      </c>
      <c r="P20" t="n">
        <v>722.1</v>
      </c>
      <c r="Q20" t="n">
        <v>1226.34</v>
      </c>
      <c r="R20" t="n">
        <v>216.19</v>
      </c>
      <c r="S20" t="n">
        <v>159.11</v>
      </c>
      <c r="T20" t="n">
        <v>22260.07</v>
      </c>
      <c r="U20" t="n">
        <v>0.74</v>
      </c>
      <c r="V20" t="n">
        <v>0.87</v>
      </c>
      <c r="W20" t="n">
        <v>19.02</v>
      </c>
      <c r="X20" t="n">
        <v>1.29</v>
      </c>
      <c r="Y20" t="n">
        <v>1</v>
      </c>
      <c r="Z20" t="n">
        <v>10</v>
      </c>
      <c r="AA20" t="n">
        <v>721.1273032987282</v>
      </c>
      <c r="AB20" t="n">
        <v>986.6781902646305</v>
      </c>
      <c r="AC20" t="n">
        <v>892.5110085973109</v>
      </c>
      <c r="AD20" t="n">
        <v>721127.3032987282</v>
      </c>
      <c r="AE20" t="n">
        <v>986678.1902646305</v>
      </c>
      <c r="AF20" t="n">
        <v>2.18315909334117e-06</v>
      </c>
      <c r="AG20" t="n">
        <v>10</v>
      </c>
      <c r="AH20" t="n">
        <v>892511.008597311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1.4364</v>
      </c>
      <c r="E21" t="n">
        <v>69.62</v>
      </c>
      <c r="F21" t="n">
        <v>66.52</v>
      </c>
      <c r="G21" t="n">
        <v>147.82</v>
      </c>
      <c r="H21" t="n">
        <v>2</v>
      </c>
      <c r="I21" t="n">
        <v>27</v>
      </c>
      <c r="J21" t="n">
        <v>177.7</v>
      </c>
      <c r="K21" t="n">
        <v>49.1</v>
      </c>
      <c r="L21" t="n">
        <v>20</v>
      </c>
      <c r="M21" t="n">
        <v>25</v>
      </c>
      <c r="N21" t="n">
        <v>33.61</v>
      </c>
      <c r="O21" t="n">
        <v>22150.3</v>
      </c>
      <c r="P21" t="n">
        <v>715.0599999999999</v>
      </c>
      <c r="Q21" t="n">
        <v>1226.39</v>
      </c>
      <c r="R21" t="n">
        <v>212.93</v>
      </c>
      <c r="S21" t="n">
        <v>159.11</v>
      </c>
      <c r="T21" t="n">
        <v>20638.67</v>
      </c>
      <c r="U21" t="n">
        <v>0.75</v>
      </c>
      <c r="V21" t="n">
        <v>0.88</v>
      </c>
      <c r="W21" t="n">
        <v>19.01</v>
      </c>
      <c r="X21" t="n">
        <v>1.19</v>
      </c>
      <c r="Y21" t="n">
        <v>1</v>
      </c>
      <c r="Z21" t="n">
        <v>10</v>
      </c>
      <c r="AA21" t="n">
        <v>715.1255184759626</v>
      </c>
      <c r="AB21" t="n">
        <v>978.4662834900631</v>
      </c>
      <c r="AC21" t="n">
        <v>885.0828346798251</v>
      </c>
      <c r="AD21" t="n">
        <v>715125.5184759626</v>
      </c>
      <c r="AE21" t="n">
        <v>978466.2834900632</v>
      </c>
      <c r="AF21" t="n">
        <v>2.188338954413996e-06</v>
      </c>
      <c r="AG21" t="n">
        <v>10</v>
      </c>
      <c r="AH21" t="n">
        <v>885082.834679825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1.4378</v>
      </c>
      <c r="E22" t="n">
        <v>69.55</v>
      </c>
      <c r="F22" t="n">
        <v>66.48</v>
      </c>
      <c r="G22" t="n">
        <v>153.41</v>
      </c>
      <c r="H22" t="n">
        <v>2.08</v>
      </c>
      <c r="I22" t="n">
        <v>26</v>
      </c>
      <c r="J22" t="n">
        <v>179.18</v>
      </c>
      <c r="K22" t="n">
        <v>49.1</v>
      </c>
      <c r="L22" t="n">
        <v>21</v>
      </c>
      <c r="M22" t="n">
        <v>24</v>
      </c>
      <c r="N22" t="n">
        <v>34.09</v>
      </c>
      <c r="O22" t="n">
        <v>22333.43</v>
      </c>
      <c r="P22" t="n">
        <v>708.13</v>
      </c>
      <c r="Q22" t="n">
        <v>1226.36</v>
      </c>
      <c r="R22" t="n">
        <v>211.22</v>
      </c>
      <c r="S22" t="n">
        <v>159.11</v>
      </c>
      <c r="T22" t="n">
        <v>19787.11</v>
      </c>
      <c r="U22" t="n">
        <v>0.75</v>
      </c>
      <c r="V22" t="n">
        <v>0.88</v>
      </c>
      <c r="W22" t="n">
        <v>19.02</v>
      </c>
      <c r="X22" t="n">
        <v>1.15</v>
      </c>
      <c r="Y22" t="n">
        <v>1</v>
      </c>
      <c r="Z22" t="n">
        <v>10</v>
      </c>
      <c r="AA22" t="n">
        <v>710.2243851764104</v>
      </c>
      <c r="AB22" t="n">
        <v>971.7603366868749</v>
      </c>
      <c r="AC22" t="n">
        <v>879.0168940276774</v>
      </c>
      <c r="AD22" t="n">
        <v>710224.3851764103</v>
      </c>
      <c r="AE22" t="n">
        <v>971760.3366868749</v>
      </c>
      <c r="AF22" t="n">
        <v>2.19047183838516e-06</v>
      </c>
      <c r="AG22" t="n">
        <v>10</v>
      </c>
      <c r="AH22" t="n">
        <v>879016.8940276774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1.4415</v>
      </c>
      <c r="E23" t="n">
        <v>69.37</v>
      </c>
      <c r="F23" t="n">
        <v>66.36</v>
      </c>
      <c r="G23" t="n">
        <v>165.91</v>
      </c>
      <c r="H23" t="n">
        <v>2.16</v>
      </c>
      <c r="I23" t="n">
        <v>24</v>
      </c>
      <c r="J23" t="n">
        <v>180.67</v>
      </c>
      <c r="K23" t="n">
        <v>49.1</v>
      </c>
      <c r="L23" t="n">
        <v>22</v>
      </c>
      <c r="M23" t="n">
        <v>22</v>
      </c>
      <c r="N23" t="n">
        <v>34.58</v>
      </c>
      <c r="O23" t="n">
        <v>22517.21</v>
      </c>
      <c r="P23" t="n">
        <v>702.85</v>
      </c>
      <c r="Q23" t="n">
        <v>1226.26</v>
      </c>
      <c r="R23" t="n">
        <v>207.62</v>
      </c>
      <c r="S23" t="n">
        <v>159.11</v>
      </c>
      <c r="T23" t="n">
        <v>17997.78</v>
      </c>
      <c r="U23" t="n">
        <v>0.77</v>
      </c>
      <c r="V23" t="n">
        <v>0.88</v>
      </c>
      <c r="W23" t="n">
        <v>19.01</v>
      </c>
      <c r="X23" t="n">
        <v>1.04</v>
      </c>
      <c r="Y23" t="n">
        <v>1</v>
      </c>
      <c r="Z23" t="n">
        <v>10</v>
      </c>
      <c r="AA23" t="n">
        <v>705.1524081253067</v>
      </c>
      <c r="AB23" t="n">
        <v>964.8206339257198</v>
      </c>
      <c r="AC23" t="n">
        <v>872.739506758113</v>
      </c>
      <c r="AD23" t="n">
        <v>705152.4081253067</v>
      </c>
      <c r="AE23" t="n">
        <v>964820.6339257198</v>
      </c>
      <c r="AF23" t="n">
        <v>2.196108746023236e-06</v>
      </c>
      <c r="AG23" t="n">
        <v>10</v>
      </c>
      <c r="AH23" t="n">
        <v>872739.5067581129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1.443</v>
      </c>
      <c r="E24" t="n">
        <v>69.3</v>
      </c>
      <c r="F24" t="n">
        <v>66.31999999999999</v>
      </c>
      <c r="G24" t="n">
        <v>173.01</v>
      </c>
      <c r="H24" t="n">
        <v>2.24</v>
      </c>
      <c r="I24" t="n">
        <v>23</v>
      </c>
      <c r="J24" t="n">
        <v>182.17</v>
      </c>
      <c r="K24" t="n">
        <v>49.1</v>
      </c>
      <c r="L24" t="n">
        <v>23</v>
      </c>
      <c r="M24" t="n">
        <v>21</v>
      </c>
      <c r="N24" t="n">
        <v>35.08</v>
      </c>
      <c r="O24" t="n">
        <v>22701.78</v>
      </c>
      <c r="P24" t="n">
        <v>698.3200000000001</v>
      </c>
      <c r="Q24" t="n">
        <v>1226.34</v>
      </c>
      <c r="R24" t="n">
        <v>206.13</v>
      </c>
      <c r="S24" t="n">
        <v>159.11</v>
      </c>
      <c r="T24" t="n">
        <v>17256.79</v>
      </c>
      <c r="U24" t="n">
        <v>0.77</v>
      </c>
      <c r="V24" t="n">
        <v>0.88</v>
      </c>
      <c r="W24" t="n">
        <v>19.01</v>
      </c>
      <c r="X24" t="n">
        <v>0.99</v>
      </c>
      <c r="Y24" t="n">
        <v>1</v>
      </c>
      <c r="Z24" t="n">
        <v>10</v>
      </c>
      <c r="AA24" t="n">
        <v>701.6850091791609</v>
      </c>
      <c r="AB24" t="n">
        <v>960.0763857167576</v>
      </c>
      <c r="AC24" t="n">
        <v>868.44804293962</v>
      </c>
      <c r="AD24" t="n">
        <v>701685.0091791609</v>
      </c>
      <c r="AE24" t="n">
        <v>960076.3857167576</v>
      </c>
      <c r="AF24" t="n">
        <v>2.198393978849483e-06</v>
      </c>
      <c r="AG24" t="n">
        <v>10</v>
      </c>
      <c r="AH24" t="n">
        <v>868448.04293962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1.445</v>
      </c>
      <c r="E25" t="n">
        <v>69.2</v>
      </c>
      <c r="F25" t="n">
        <v>66.25</v>
      </c>
      <c r="G25" t="n">
        <v>180.69</v>
      </c>
      <c r="H25" t="n">
        <v>2.32</v>
      </c>
      <c r="I25" t="n">
        <v>22</v>
      </c>
      <c r="J25" t="n">
        <v>183.67</v>
      </c>
      <c r="K25" t="n">
        <v>49.1</v>
      </c>
      <c r="L25" t="n">
        <v>24</v>
      </c>
      <c r="M25" t="n">
        <v>20</v>
      </c>
      <c r="N25" t="n">
        <v>35.58</v>
      </c>
      <c r="O25" t="n">
        <v>22886.92</v>
      </c>
      <c r="P25" t="n">
        <v>694.87</v>
      </c>
      <c r="Q25" t="n">
        <v>1226.27</v>
      </c>
      <c r="R25" t="n">
        <v>203.87</v>
      </c>
      <c r="S25" t="n">
        <v>159.11</v>
      </c>
      <c r="T25" t="n">
        <v>16132.1</v>
      </c>
      <c r="U25" t="n">
        <v>0.78</v>
      </c>
      <c r="V25" t="n">
        <v>0.88</v>
      </c>
      <c r="W25" t="n">
        <v>19.01</v>
      </c>
      <c r="X25" t="n">
        <v>0.93</v>
      </c>
      <c r="Y25" t="n">
        <v>1</v>
      </c>
      <c r="Z25" t="n">
        <v>10</v>
      </c>
      <c r="AA25" t="n">
        <v>698.5889988921202</v>
      </c>
      <c r="AB25" t="n">
        <v>955.8402878556944</v>
      </c>
      <c r="AC25" t="n">
        <v>864.6162323130159</v>
      </c>
      <c r="AD25" t="n">
        <v>698588.9988921202</v>
      </c>
      <c r="AE25" t="n">
        <v>955840.2878556944</v>
      </c>
      <c r="AF25" t="n">
        <v>2.201440955951145e-06</v>
      </c>
      <c r="AG25" t="n">
        <v>10</v>
      </c>
      <c r="AH25" t="n">
        <v>864616.2323130158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1.4457</v>
      </c>
      <c r="E26" t="n">
        <v>69.17</v>
      </c>
      <c r="F26" t="n">
        <v>66.25</v>
      </c>
      <c r="G26" t="n">
        <v>189.3</v>
      </c>
      <c r="H26" t="n">
        <v>2.4</v>
      </c>
      <c r="I26" t="n">
        <v>21</v>
      </c>
      <c r="J26" t="n">
        <v>185.18</v>
      </c>
      <c r="K26" t="n">
        <v>49.1</v>
      </c>
      <c r="L26" t="n">
        <v>25</v>
      </c>
      <c r="M26" t="n">
        <v>19</v>
      </c>
      <c r="N26" t="n">
        <v>36.08</v>
      </c>
      <c r="O26" t="n">
        <v>23072.73</v>
      </c>
      <c r="P26" t="n">
        <v>688.96</v>
      </c>
      <c r="Q26" t="n">
        <v>1226.36</v>
      </c>
      <c r="R26" t="n">
        <v>203.75</v>
      </c>
      <c r="S26" t="n">
        <v>159.11</v>
      </c>
      <c r="T26" t="n">
        <v>16077.61</v>
      </c>
      <c r="U26" t="n">
        <v>0.78</v>
      </c>
      <c r="V26" t="n">
        <v>0.88</v>
      </c>
      <c r="W26" t="n">
        <v>19.01</v>
      </c>
      <c r="X26" t="n">
        <v>0.93</v>
      </c>
      <c r="Y26" t="n">
        <v>1</v>
      </c>
      <c r="Z26" t="n">
        <v>10</v>
      </c>
      <c r="AA26" t="n">
        <v>694.7408330954695</v>
      </c>
      <c r="AB26" t="n">
        <v>950.5750576436239</v>
      </c>
      <c r="AC26" t="n">
        <v>859.8535082825883</v>
      </c>
      <c r="AD26" t="n">
        <v>694740.8330954695</v>
      </c>
      <c r="AE26" t="n">
        <v>950575.0576436239</v>
      </c>
      <c r="AF26" t="n">
        <v>2.202507397936727e-06</v>
      </c>
      <c r="AG26" t="n">
        <v>10</v>
      </c>
      <c r="AH26" t="n">
        <v>859853.5082825883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1.4477</v>
      </c>
      <c r="E27" t="n">
        <v>69.08</v>
      </c>
      <c r="F27" t="n">
        <v>66.19</v>
      </c>
      <c r="G27" t="n">
        <v>198.57</v>
      </c>
      <c r="H27" t="n">
        <v>2.47</v>
      </c>
      <c r="I27" t="n">
        <v>20</v>
      </c>
      <c r="J27" t="n">
        <v>186.69</v>
      </c>
      <c r="K27" t="n">
        <v>49.1</v>
      </c>
      <c r="L27" t="n">
        <v>26</v>
      </c>
      <c r="M27" t="n">
        <v>18</v>
      </c>
      <c r="N27" t="n">
        <v>36.6</v>
      </c>
      <c r="O27" t="n">
        <v>23259.24</v>
      </c>
      <c r="P27" t="n">
        <v>683.12</v>
      </c>
      <c r="Q27" t="n">
        <v>1226.3</v>
      </c>
      <c r="R27" t="n">
        <v>201.57</v>
      </c>
      <c r="S27" t="n">
        <v>159.11</v>
      </c>
      <c r="T27" t="n">
        <v>14992.31</v>
      </c>
      <c r="U27" t="n">
        <v>0.79</v>
      </c>
      <c r="V27" t="n">
        <v>0.88</v>
      </c>
      <c r="W27" t="n">
        <v>19.01</v>
      </c>
      <c r="X27" t="n">
        <v>0.86</v>
      </c>
      <c r="Y27" t="n">
        <v>1</v>
      </c>
      <c r="Z27" t="n">
        <v>10</v>
      </c>
      <c r="AA27" t="n">
        <v>690.2494837576551</v>
      </c>
      <c r="AB27" t="n">
        <v>944.4297953352775</v>
      </c>
      <c r="AC27" t="n">
        <v>854.2947411840207</v>
      </c>
      <c r="AD27" t="n">
        <v>690249.483757655</v>
      </c>
      <c r="AE27" t="n">
        <v>944429.7953352774</v>
      </c>
      <c r="AF27" t="n">
        <v>2.205554375038389e-06</v>
      </c>
      <c r="AG27" t="n">
        <v>10</v>
      </c>
      <c r="AH27" t="n">
        <v>854294.7411840208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1.4492</v>
      </c>
      <c r="E28" t="n">
        <v>69</v>
      </c>
      <c r="F28" t="n">
        <v>66.15000000000001</v>
      </c>
      <c r="G28" t="n">
        <v>208.88</v>
      </c>
      <c r="H28" t="n">
        <v>2.55</v>
      </c>
      <c r="I28" t="n">
        <v>19</v>
      </c>
      <c r="J28" t="n">
        <v>188.21</v>
      </c>
      <c r="K28" t="n">
        <v>49.1</v>
      </c>
      <c r="L28" t="n">
        <v>27</v>
      </c>
      <c r="M28" t="n">
        <v>16</v>
      </c>
      <c r="N28" t="n">
        <v>37.11</v>
      </c>
      <c r="O28" t="n">
        <v>23446.45</v>
      </c>
      <c r="P28" t="n">
        <v>676.26</v>
      </c>
      <c r="Q28" t="n">
        <v>1226.34</v>
      </c>
      <c r="R28" t="n">
        <v>200.06</v>
      </c>
      <c r="S28" t="n">
        <v>159.11</v>
      </c>
      <c r="T28" t="n">
        <v>14242.14</v>
      </c>
      <c r="U28" t="n">
        <v>0.8</v>
      </c>
      <c r="V28" t="n">
        <v>0.88</v>
      </c>
      <c r="W28" t="n">
        <v>19.01</v>
      </c>
      <c r="X28" t="n">
        <v>0.82</v>
      </c>
      <c r="Y28" t="n">
        <v>1</v>
      </c>
      <c r="Z28" t="n">
        <v>10</v>
      </c>
      <c r="AA28" t="n">
        <v>685.4124257625551</v>
      </c>
      <c r="AB28" t="n">
        <v>937.8115191904437</v>
      </c>
      <c r="AC28" t="n">
        <v>848.3081040256409</v>
      </c>
      <c r="AD28" t="n">
        <v>685412.4257625551</v>
      </c>
      <c r="AE28" t="n">
        <v>937811.5191904437</v>
      </c>
      <c r="AF28" t="n">
        <v>2.207839607864636e-06</v>
      </c>
      <c r="AG28" t="n">
        <v>10</v>
      </c>
      <c r="AH28" t="n">
        <v>848308.1040256409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1.4494</v>
      </c>
      <c r="E29" t="n">
        <v>68.98999999999999</v>
      </c>
      <c r="F29" t="n">
        <v>66.14</v>
      </c>
      <c r="G29" t="n">
        <v>208.85</v>
      </c>
      <c r="H29" t="n">
        <v>2.62</v>
      </c>
      <c r="I29" t="n">
        <v>19</v>
      </c>
      <c r="J29" t="n">
        <v>189.73</v>
      </c>
      <c r="K29" t="n">
        <v>49.1</v>
      </c>
      <c r="L29" t="n">
        <v>28</v>
      </c>
      <c r="M29" t="n">
        <v>15</v>
      </c>
      <c r="N29" t="n">
        <v>37.64</v>
      </c>
      <c r="O29" t="n">
        <v>23634.36</v>
      </c>
      <c r="P29" t="n">
        <v>674.67</v>
      </c>
      <c r="Q29" t="n">
        <v>1226.3</v>
      </c>
      <c r="R29" t="n">
        <v>199.87</v>
      </c>
      <c r="S29" t="n">
        <v>159.11</v>
      </c>
      <c r="T29" t="n">
        <v>14151.04</v>
      </c>
      <c r="U29" t="n">
        <v>0.8</v>
      </c>
      <c r="V29" t="n">
        <v>0.88</v>
      </c>
      <c r="W29" t="n">
        <v>19</v>
      </c>
      <c r="X29" t="n">
        <v>0.8100000000000001</v>
      </c>
      <c r="Y29" t="n">
        <v>1</v>
      </c>
      <c r="Z29" t="n">
        <v>10</v>
      </c>
      <c r="AA29" t="n">
        <v>684.3500726329773</v>
      </c>
      <c r="AB29" t="n">
        <v>936.3579607708433</v>
      </c>
      <c r="AC29" t="n">
        <v>846.9932711815252</v>
      </c>
      <c r="AD29" t="n">
        <v>684350.0726329774</v>
      </c>
      <c r="AE29" t="n">
        <v>936357.9607708433</v>
      </c>
      <c r="AF29" t="n">
        <v>2.208144305574802e-06</v>
      </c>
      <c r="AG29" t="n">
        <v>10</v>
      </c>
      <c r="AH29" t="n">
        <v>846993.2711815252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1.4507</v>
      </c>
      <c r="E30" t="n">
        <v>68.93000000000001</v>
      </c>
      <c r="F30" t="n">
        <v>66.11</v>
      </c>
      <c r="G30" t="n">
        <v>220.35</v>
      </c>
      <c r="H30" t="n">
        <v>2.69</v>
      </c>
      <c r="I30" t="n">
        <v>18</v>
      </c>
      <c r="J30" t="n">
        <v>191.26</v>
      </c>
      <c r="K30" t="n">
        <v>49.1</v>
      </c>
      <c r="L30" t="n">
        <v>29</v>
      </c>
      <c r="M30" t="n">
        <v>8</v>
      </c>
      <c r="N30" t="n">
        <v>38.17</v>
      </c>
      <c r="O30" t="n">
        <v>23822.99</v>
      </c>
      <c r="P30" t="n">
        <v>672.52</v>
      </c>
      <c r="Q30" t="n">
        <v>1226.3</v>
      </c>
      <c r="R30" t="n">
        <v>198.42</v>
      </c>
      <c r="S30" t="n">
        <v>159.11</v>
      </c>
      <c r="T30" t="n">
        <v>13431.04</v>
      </c>
      <c r="U30" t="n">
        <v>0.8</v>
      </c>
      <c r="V30" t="n">
        <v>0.88</v>
      </c>
      <c r="W30" t="n">
        <v>19.01</v>
      </c>
      <c r="X30" t="n">
        <v>0.78</v>
      </c>
      <c r="Y30" t="n">
        <v>1</v>
      </c>
      <c r="Z30" t="n">
        <v>10</v>
      </c>
      <c r="AA30" t="n">
        <v>682.4580015929261</v>
      </c>
      <c r="AB30" t="n">
        <v>933.769145701562</v>
      </c>
      <c r="AC30" t="n">
        <v>844.6515289890314</v>
      </c>
      <c r="AD30" t="n">
        <v>682458.0015929261</v>
      </c>
      <c r="AE30" t="n">
        <v>933769.1457015621</v>
      </c>
      <c r="AF30" t="n">
        <v>2.210124840690883e-06</v>
      </c>
      <c r="AG30" t="n">
        <v>10</v>
      </c>
      <c r="AH30" t="n">
        <v>844651.5289890313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1.4505</v>
      </c>
      <c r="E31" t="n">
        <v>68.94</v>
      </c>
      <c r="F31" t="n">
        <v>66.11</v>
      </c>
      <c r="G31" t="n">
        <v>220.38</v>
      </c>
      <c r="H31" t="n">
        <v>2.76</v>
      </c>
      <c r="I31" t="n">
        <v>18</v>
      </c>
      <c r="J31" t="n">
        <v>192.8</v>
      </c>
      <c r="K31" t="n">
        <v>49.1</v>
      </c>
      <c r="L31" t="n">
        <v>30</v>
      </c>
      <c r="M31" t="n">
        <v>5</v>
      </c>
      <c r="N31" t="n">
        <v>38.7</v>
      </c>
      <c r="O31" t="n">
        <v>24012.34</v>
      </c>
      <c r="P31" t="n">
        <v>674.61</v>
      </c>
      <c r="Q31" t="n">
        <v>1226.35</v>
      </c>
      <c r="R31" t="n">
        <v>198.7</v>
      </c>
      <c r="S31" t="n">
        <v>159.11</v>
      </c>
      <c r="T31" t="n">
        <v>13567.49</v>
      </c>
      <c r="U31" t="n">
        <v>0.8</v>
      </c>
      <c r="V31" t="n">
        <v>0.88</v>
      </c>
      <c r="W31" t="n">
        <v>19.01</v>
      </c>
      <c r="X31" t="n">
        <v>0.79</v>
      </c>
      <c r="Y31" t="n">
        <v>1</v>
      </c>
      <c r="Z31" t="n">
        <v>10</v>
      </c>
      <c r="AA31" t="n">
        <v>683.7925864907369</v>
      </c>
      <c r="AB31" t="n">
        <v>935.595183636477</v>
      </c>
      <c r="AC31" t="n">
        <v>846.3032924262985</v>
      </c>
      <c r="AD31" t="n">
        <v>683792.5864907369</v>
      </c>
      <c r="AE31" t="n">
        <v>935595.183636477</v>
      </c>
      <c r="AF31" t="n">
        <v>2.209820142980717e-06</v>
      </c>
      <c r="AG31" t="n">
        <v>10</v>
      </c>
      <c r="AH31" t="n">
        <v>846303.2924262985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1.4504</v>
      </c>
      <c r="E32" t="n">
        <v>68.95</v>
      </c>
      <c r="F32" t="n">
        <v>66.12</v>
      </c>
      <c r="G32" t="n">
        <v>220.4</v>
      </c>
      <c r="H32" t="n">
        <v>2.83</v>
      </c>
      <c r="I32" t="n">
        <v>18</v>
      </c>
      <c r="J32" t="n">
        <v>194.34</v>
      </c>
      <c r="K32" t="n">
        <v>49.1</v>
      </c>
      <c r="L32" t="n">
        <v>31</v>
      </c>
      <c r="M32" t="n">
        <v>2</v>
      </c>
      <c r="N32" t="n">
        <v>39.24</v>
      </c>
      <c r="O32" t="n">
        <v>24202.42</v>
      </c>
      <c r="P32" t="n">
        <v>678.24</v>
      </c>
      <c r="Q32" t="n">
        <v>1226.37</v>
      </c>
      <c r="R32" t="n">
        <v>198.76</v>
      </c>
      <c r="S32" t="n">
        <v>159.11</v>
      </c>
      <c r="T32" t="n">
        <v>13599.37</v>
      </c>
      <c r="U32" t="n">
        <v>0.8</v>
      </c>
      <c r="V32" t="n">
        <v>0.88</v>
      </c>
      <c r="W32" t="n">
        <v>19.02</v>
      </c>
      <c r="X32" t="n">
        <v>0.8</v>
      </c>
      <c r="Y32" t="n">
        <v>1</v>
      </c>
      <c r="Z32" t="n">
        <v>10</v>
      </c>
      <c r="AA32" t="n">
        <v>686.0385601884611</v>
      </c>
      <c r="AB32" t="n">
        <v>938.6682239350695</v>
      </c>
      <c r="AC32" t="n">
        <v>849.0830460718324</v>
      </c>
      <c r="AD32" t="n">
        <v>686038.5601884611</v>
      </c>
      <c r="AE32" t="n">
        <v>938668.2239350695</v>
      </c>
      <c r="AF32" t="n">
        <v>2.209667794125634e-06</v>
      </c>
      <c r="AG32" t="n">
        <v>10</v>
      </c>
      <c r="AH32" t="n">
        <v>849083.0460718324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1.4504</v>
      </c>
      <c r="E33" t="n">
        <v>68.95</v>
      </c>
      <c r="F33" t="n">
        <v>66.12</v>
      </c>
      <c r="G33" t="n">
        <v>220.4</v>
      </c>
      <c r="H33" t="n">
        <v>2.9</v>
      </c>
      <c r="I33" t="n">
        <v>18</v>
      </c>
      <c r="J33" t="n">
        <v>195.89</v>
      </c>
      <c r="K33" t="n">
        <v>49.1</v>
      </c>
      <c r="L33" t="n">
        <v>32</v>
      </c>
      <c r="M33" t="n">
        <v>1</v>
      </c>
      <c r="N33" t="n">
        <v>39.79</v>
      </c>
      <c r="O33" t="n">
        <v>24393.24</v>
      </c>
      <c r="P33" t="n">
        <v>681.64</v>
      </c>
      <c r="Q33" t="n">
        <v>1226.32</v>
      </c>
      <c r="R33" t="n">
        <v>198.68</v>
      </c>
      <c r="S33" t="n">
        <v>159.11</v>
      </c>
      <c r="T33" t="n">
        <v>13556.46</v>
      </c>
      <c r="U33" t="n">
        <v>0.8</v>
      </c>
      <c r="V33" t="n">
        <v>0.88</v>
      </c>
      <c r="W33" t="n">
        <v>19.02</v>
      </c>
      <c r="X33" t="n">
        <v>0.79</v>
      </c>
      <c r="Y33" t="n">
        <v>1</v>
      </c>
      <c r="Z33" t="n">
        <v>10</v>
      </c>
      <c r="AA33" t="n">
        <v>688.0796698550535</v>
      </c>
      <c r="AB33" t="n">
        <v>941.4609602283044</v>
      </c>
      <c r="AC33" t="n">
        <v>851.6092475328711</v>
      </c>
      <c r="AD33" t="n">
        <v>688079.6698550534</v>
      </c>
      <c r="AE33" t="n">
        <v>941460.9602283044</v>
      </c>
      <c r="AF33" t="n">
        <v>2.209667794125634e-06</v>
      </c>
      <c r="AG33" t="n">
        <v>10</v>
      </c>
      <c r="AH33" t="n">
        <v>851609.2475328711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1.4503</v>
      </c>
      <c r="E34" t="n">
        <v>68.95</v>
      </c>
      <c r="F34" t="n">
        <v>66.12</v>
      </c>
      <c r="G34" t="n">
        <v>220.41</v>
      </c>
      <c r="H34" t="n">
        <v>2.97</v>
      </c>
      <c r="I34" t="n">
        <v>18</v>
      </c>
      <c r="J34" t="n">
        <v>197.44</v>
      </c>
      <c r="K34" t="n">
        <v>49.1</v>
      </c>
      <c r="L34" t="n">
        <v>33</v>
      </c>
      <c r="M34" t="n">
        <v>0</v>
      </c>
      <c r="N34" t="n">
        <v>40.34</v>
      </c>
      <c r="O34" t="n">
        <v>24584.81</v>
      </c>
      <c r="P34" t="n">
        <v>686.46</v>
      </c>
      <c r="Q34" t="n">
        <v>1226.36</v>
      </c>
      <c r="R34" t="n">
        <v>198.68</v>
      </c>
      <c r="S34" t="n">
        <v>159.11</v>
      </c>
      <c r="T34" t="n">
        <v>13558.16</v>
      </c>
      <c r="U34" t="n">
        <v>0.8</v>
      </c>
      <c r="V34" t="n">
        <v>0.88</v>
      </c>
      <c r="W34" t="n">
        <v>19.02</v>
      </c>
      <c r="X34" t="n">
        <v>0.8</v>
      </c>
      <c r="Y34" t="n">
        <v>1</v>
      </c>
      <c r="Z34" t="n">
        <v>10</v>
      </c>
      <c r="AA34" t="n">
        <v>691.013830262146</v>
      </c>
      <c r="AB34" t="n">
        <v>945.47560794331</v>
      </c>
      <c r="AC34" t="n">
        <v>855.24074290455</v>
      </c>
      <c r="AD34" t="n">
        <v>691013.8302621461</v>
      </c>
      <c r="AE34" t="n">
        <v>945475.6079433101</v>
      </c>
      <c r="AF34" t="n">
        <v>2.20951544527055e-06</v>
      </c>
      <c r="AG34" t="n">
        <v>10</v>
      </c>
      <c r="AH34" t="n">
        <v>855240.7429045499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0.5382</v>
      </c>
      <c r="E2" t="n">
        <v>185.81</v>
      </c>
      <c r="F2" t="n">
        <v>133.39</v>
      </c>
      <c r="G2" t="n">
        <v>5.96</v>
      </c>
      <c r="H2" t="n">
        <v>0.1</v>
      </c>
      <c r="I2" t="n">
        <v>1342</v>
      </c>
      <c r="J2" t="n">
        <v>185.69</v>
      </c>
      <c r="K2" t="n">
        <v>53.44</v>
      </c>
      <c r="L2" t="n">
        <v>1</v>
      </c>
      <c r="M2" t="n">
        <v>1340</v>
      </c>
      <c r="N2" t="n">
        <v>36.26</v>
      </c>
      <c r="O2" t="n">
        <v>23136.14</v>
      </c>
      <c r="P2" t="n">
        <v>1820.44</v>
      </c>
      <c r="Q2" t="n">
        <v>1230.32</v>
      </c>
      <c r="R2" t="n">
        <v>2487.64</v>
      </c>
      <c r="S2" t="n">
        <v>159.11</v>
      </c>
      <c r="T2" t="n">
        <v>1151419.65</v>
      </c>
      <c r="U2" t="n">
        <v>0.06</v>
      </c>
      <c r="V2" t="n">
        <v>0.44</v>
      </c>
      <c r="W2" t="n">
        <v>21.16</v>
      </c>
      <c r="X2" t="n">
        <v>67.95999999999999</v>
      </c>
      <c r="Y2" t="n">
        <v>1</v>
      </c>
      <c r="Z2" t="n">
        <v>10</v>
      </c>
      <c r="AA2" t="n">
        <v>4273.403685357505</v>
      </c>
      <c r="AB2" t="n">
        <v>5847.059451571344</v>
      </c>
      <c r="AC2" t="n">
        <v>5289.024303912634</v>
      </c>
      <c r="AD2" t="n">
        <v>4273403.685357505</v>
      </c>
      <c r="AE2" t="n">
        <v>5847059.451571343</v>
      </c>
      <c r="AF2" t="n">
        <v>7.914265060087281e-07</v>
      </c>
      <c r="AG2" t="n">
        <v>26</v>
      </c>
      <c r="AH2" t="n">
        <v>5289024.303912634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0.9661</v>
      </c>
      <c r="E3" t="n">
        <v>103.51</v>
      </c>
      <c r="F3" t="n">
        <v>85.3</v>
      </c>
      <c r="G3" t="n">
        <v>12.1</v>
      </c>
      <c r="H3" t="n">
        <v>0.19</v>
      </c>
      <c r="I3" t="n">
        <v>423</v>
      </c>
      <c r="J3" t="n">
        <v>187.21</v>
      </c>
      <c r="K3" t="n">
        <v>53.44</v>
      </c>
      <c r="L3" t="n">
        <v>2</v>
      </c>
      <c r="M3" t="n">
        <v>421</v>
      </c>
      <c r="N3" t="n">
        <v>36.77</v>
      </c>
      <c r="O3" t="n">
        <v>23322.88</v>
      </c>
      <c r="P3" t="n">
        <v>1163.93</v>
      </c>
      <c r="Q3" t="n">
        <v>1227.4</v>
      </c>
      <c r="R3" t="n">
        <v>847.92</v>
      </c>
      <c r="S3" t="n">
        <v>159.11</v>
      </c>
      <c r="T3" t="n">
        <v>336152.87</v>
      </c>
      <c r="U3" t="n">
        <v>0.19</v>
      </c>
      <c r="V3" t="n">
        <v>0.68</v>
      </c>
      <c r="W3" t="n">
        <v>19.68</v>
      </c>
      <c r="X3" t="n">
        <v>19.94</v>
      </c>
      <c r="Y3" t="n">
        <v>1</v>
      </c>
      <c r="Z3" t="n">
        <v>10</v>
      </c>
      <c r="AA3" t="n">
        <v>1582.93451941837</v>
      </c>
      <c r="AB3" t="n">
        <v>2165.840843610564</v>
      </c>
      <c r="AC3" t="n">
        <v>1959.136033273087</v>
      </c>
      <c r="AD3" t="n">
        <v>1582934.51941837</v>
      </c>
      <c r="AE3" t="n">
        <v>2165840.843610564</v>
      </c>
      <c r="AF3" t="n">
        <v>1.420656163981851e-06</v>
      </c>
      <c r="AG3" t="n">
        <v>15</v>
      </c>
      <c r="AH3" t="n">
        <v>1959136.033273087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1.1228</v>
      </c>
      <c r="E4" t="n">
        <v>89.06</v>
      </c>
      <c r="F4" t="n">
        <v>77.14</v>
      </c>
      <c r="G4" t="n">
        <v>18.22</v>
      </c>
      <c r="H4" t="n">
        <v>0.28</v>
      </c>
      <c r="I4" t="n">
        <v>254</v>
      </c>
      <c r="J4" t="n">
        <v>188.73</v>
      </c>
      <c r="K4" t="n">
        <v>53.44</v>
      </c>
      <c r="L4" t="n">
        <v>3</v>
      </c>
      <c r="M4" t="n">
        <v>252</v>
      </c>
      <c r="N4" t="n">
        <v>37.29</v>
      </c>
      <c r="O4" t="n">
        <v>23510.33</v>
      </c>
      <c r="P4" t="n">
        <v>1050.14</v>
      </c>
      <c r="Q4" t="n">
        <v>1226.85</v>
      </c>
      <c r="R4" t="n">
        <v>572.2</v>
      </c>
      <c r="S4" t="n">
        <v>159.11</v>
      </c>
      <c r="T4" t="n">
        <v>199138.32</v>
      </c>
      <c r="U4" t="n">
        <v>0.28</v>
      </c>
      <c r="V4" t="n">
        <v>0.76</v>
      </c>
      <c r="W4" t="n">
        <v>19.39</v>
      </c>
      <c r="X4" t="n">
        <v>11.8</v>
      </c>
      <c r="Y4" t="n">
        <v>1</v>
      </c>
      <c r="Z4" t="n">
        <v>10</v>
      </c>
      <c r="AA4" t="n">
        <v>1243.993580905014</v>
      </c>
      <c r="AB4" t="n">
        <v>1702.086898517715</v>
      </c>
      <c r="AC4" t="n">
        <v>1539.642113817149</v>
      </c>
      <c r="AD4" t="n">
        <v>1243993.580905014</v>
      </c>
      <c r="AE4" t="n">
        <v>1702086.898517715</v>
      </c>
      <c r="AF4" t="n">
        <v>1.651084505660721e-06</v>
      </c>
      <c r="AG4" t="n">
        <v>13</v>
      </c>
      <c r="AH4" t="n">
        <v>1539642.11381715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1.2072</v>
      </c>
      <c r="E5" t="n">
        <v>82.84</v>
      </c>
      <c r="F5" t="n">
        <v>73.63</v>
      </c>
      <c r="G5" t="n">
        <v>24.41</v>
      </c>
      <c r="H5" t="n">
        <v>0.37</v>
      </c>
      <c r="I5" t="n">
        <v>181</v>
      </c>
      <c r="J5" t="n">
        <v>190.25</v>
      </c>
      <c r="K5" t="n">
        <v>53.44</v>
      </c>
      <c r="L5" t="n">
        <v>4</v>
      </c>
      <c r="M5" t="n">
        <v>179</v>
      </c>
      <c r="N5" t="n">
        <v>37.82</v>
      </c>
      <c r="O5" t="n">
        <v>23698.48</v>
      </c>
      <c r="P5" t="n">
        <v>999.88</v>
      </c>
      <c r="Q5" t="n">
        <v>1226.78</v>
      </c>
      <c r="R5" t="n">
        <v>453.5</v>
      </c>
      <c r="S5" t="n">
        <v>159.11</v>
      </c>
      <c r="T5" t="n">
        <v>140151.54</v>
      </c>
      <c r="U5" t="n">
        <v>0.35</v>
      </c>
      <c r="V5" t="n">
        <v>0.79</v>
      </c>
      <c r="W5" t="n">
        <v>19.26</v>
      </c>
      <c r="X5" t="n">
        <v>8.289999999999999</v>
      </c>
      <c r="Y5" t="n">
        <v>1</v>
      </c>
      <c r="Z5" t="n">
        <v>10</v>
      </c>
      <c r="AA5" t="n">
        <v>1107.536870425488</v>
      </c>
      <c r="AB5" t="n">
        <v>1515.380807194434</v>
      </c>
      <c r="AC5" t="n">
        <v>1370.754989806117</v>
      </c>
      <c r="AD5" t="n">
        <v>1107536.870425488</v>
      </c>
      <c r="AE5" t="n">
        <v>1515380.807194434</v>
      </c>
      <c r="AF5" t="n">
        <v>1.775195239787693e-06</v>
      </c>
      <c r="AG5" t="n">
        <v>12</v>
      </c>
      <c r="AH5" t="n">
        <v>1370754.989806117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1.2578</v>
      </c>
      <c r="E6" t="n">
        <v>79.5</v>
      </c>
      <c r="F6" t="n">
        <v>71.79000000000001</v>
      </c>
      <c r="G6" t="n">
        <v>30.55</v>
      </c>
      <c r="H6" t="n">
        <v>0.46</v>
      </c>
      <c r="I6" t="n">
        <v>141</v>
      </c>
      <c r="J6" t="n">
        <v>191.78</v>
      </c>
      <c r="K6" t="n">
        <v>53.44</v>
      </c>
      <c r="L6" t="n">
        <v>5</v>
      </c>
      <c r="M6" t="n">
        <v>139</v>
      </c>
      <c r="N6" t="n">
        <v>38.35</v>
      </c>
      <c r="O6" t="n">
        <v>23887.36</v>
      </c>
      <c r="P6" t="n">
        <v>971.79</v>
      </c>
      <c r="Q6" t="n">
        <v>1226.7</v>
      </c>
      <c r="R6" t="n">
        <v>390.71</v>
      </c>
      <c r="S6" t="n">
        <v>159.11</v>
      </c>
      <c r="T6" t="n">
        <v>108960.05</v>
      </c>
      <c r="U6" t="n">
        <v>0.41</v>
      </c>
      <c r="V6" t="n">
        <v>0.8100000000000001</v>
      </c>
      <c r="W6" t="n">
        <v>19.21</v>
      </c>
      <c r="X6" t="n">
        <v>6.45</v>
      </c>
      <c r="Y6" t="n">
        <v>1</v>
      </c>
      <c r="Z6" t="n">
        <v>10</v>
      </c>
      <c r="AA6" t="n">
        <v>1042.395041223325</v>
      </c>
      <c r="AB6" t="n">
        <v>1426.250882625357</v>
      </c>
      <c r="AC6" t="n">
        <v>1290.131500143278</v>
      </c>
      <c r="AD6" t="n">
        <v>1042395.041223325</v>
      </c>
      <c r="AE6" t="n">
        <v>1426250.882625357</v>
      </c>
      <c r="AF6" t="n">
        <v>1.849602860010736e-06</v>
      </c>
      <c r="AG6" t="n">
        <v>12</v>
      </c>
      <c r="AH6" t="n">
        <v>1290131.500143278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1.2938</v>
      </c>
      <c r="E7" t="n">
        <v>77.29000000000001</v>
      </c>
      <c r="F7" t="n">
        <v>70.54000000000001</v>
      </c>
      <c r="G7" t="n">
        <v>36.8</v>
      </c>
      <c r="H7" t="n">
        <v>0.55</v>
      </c>
      <c r="I7" t="n">
        <v>115</v>
      </c>
      <c r="J7" t="n">
        <v>193.32</v>
      </c>
      <c r="K7" t="n">
        <v>53.44</v>
      </c>
      <c r="L7" t="n">
        <v>6</v>
      </c>
      <c r="M7" t="n">
        <v>113</v>
      </c>
      <c r="N7" t="n">
        <v>38.89</v>
      </c>
      <c r="O7" t="n">
        <v>24076.95</v>
      </c>
      <c r="P7" t="n">
        <v>952.15</v>
      </c>
      <c r="Q7" t="n">
        <v>1226.49</v>
      </c>
      <c r="R7" t="n">
        <v>349.11</v>
      </c>
      <c r="S7" t="n">
        <v>159.11</v>
      </c>
      <c r="T7" t="n">
        <v>88286.61</v>
      </c>
      <c r="U7" t="n">
        <v>0.46</v>
      </c>
      <c r="V7" t="n">
        <v>0.83</v>
      </c>
      <c r="W7" t="n">
        <v>19.15</v>
      </c>
      <c r="X7" t="n">
        <v>5.21</v>
      </c>
      <c r="Y7" t="n">
        <v>1</v>
      </c>
      <c r="Z7" t="n">
        <v>10</v>
      </c>
      <c r="AA7" t="n">
        <v>989.155366861052</v>
      </c>
      <c r="AB7" t="n">
        <v>1353.40601139423</v>
      </c>
      <c r="AC7" t="n">
        <v>1224.238841184031</v>
      </c>
      <c r="AD7" t="n">
        <v>989155.366861052</v>
      </c>
      <c r="AE7" t="n">
        <v>1353406.01139423</v>
      </c>
      <c r="AF7" t="n">
        <v>1.902541087837407e-06</v>
      </c>
      <c r="AG7" t="n">
        <v>11</v>
      </c>
      <c r="AH7" t="n">
        <v>1224238.841184031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1.3179</v>
      </c>
      <c r="E8" t="n">
        <v>75.88</v>
      </c>
      <c r="F8" t="n">
        <v>69.76000000000001</v>
      </c>
      <c r="G8" t="n">
        <v>42.71</v>
      </c>
      <c r="H8" t="n">
        <v>0.64</v>
      </c>
      <c r="I8" t="n">
        <v>98</v>
      </c>
      <c r="J8" t="n">
        <v>194.86</v>
      </c>
      <c r="K8" t="n">
        <v>53.44</v>
      </c>
      <c r="L8" t="n">
        <v>7</v>
      </c>
      <c r="M8" t="n">
        <v>96</v>
      </c>
      <c r="N8" t="n">
        <v>39.43</v>
      </c>
      <c r="O8" t="n">
        <v>24267.28</v>
      </c>
      <c r="P8" t="n">
        <v>938.87</v>
      </c>
      <c r="Q8" t="n">
        <v>1226.61</v>
      </c>
      <c r="R8" t="n">
        <v>322.74</v>
      </c>
      <c r="S8" t="n">
        <v>159.11</v>
      </c>
      <c r="T8" t="n">
        <v>75190.32000000001</v>
      </c>
      <c r="U8" t="n">
        <v>0.49</v>
      </c>
      <c r="V8" t="n">
        <v>0.84</v>
      </c>
      <c r="W8" t="n">
        <v>19.12</v>
      </c>
      <c r="X8" t="n">
        <v>4.43</v>
      </c>
      <c r="Y8" t="n">
        <v>1</v>
      </c>
      <c r="Z8" t="n">
        <v>10</v>
      </c>
      <c r="AA8" t="n">
        <v>961.8951830813214</v>
      </c>
      <c r="AB8" t="n">
        <v>1316.107425312372</v>
      </c>
      <c r="AC8" t="n">
        <v>1190.499979808931</v>
      </c>
      <c r="AD8" t="n">
        <v>961895.1830813214</v>
      </c>
      <c r="AE8" t="n">
        <v>1316107.425312372</v>
      </c>
      <c r="AF8" t="n">
        <v>1.937980290354706e-06</v>
      </c>
      <c r="AG8" t="n">
        <v>11</v>
      </c>
      <c r="AH8" t="n">
        <v>1190499.979808931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1.3364</v>
      </c>
      <c r="E9" t="n">
        <v>74.83</v>
      </c>
      <c r="F9" t="n">
        <v>69.19</v>
      </c>
      <c r="G9" t="n">
        <v>48.84</v>
      </c>
      <c r="H9" t="n">
        <v>0.72</v>
      </c>
      <c r="I9" t="n">
        <v>85</v>
      </c>
      <c r="J9" t="n">
        <v>196.41</v>
      </c>
      <c r="K9" t="n">
        <v>53.44</v>
      </c>
      <c r="L9" t="n">
        <v>8</v>
      </c>
      <c r="M9" t="n">
        <v>83</v>
      </c>
      <c r="N9" t="n">
        <v>39.98</v>
      </c>
      <c r="O9" t="n">
        <v>24458.36</v>
      </c>
      <c r="P9" t="n">
        <v>928.36</v>
      </c>
      <c r="Q9" t="n">
        <v>1226.52</v>
      </c>
      <c r="R9" t="n">
        <v>302.71</v>
      </c>
      <c r="S9" t="n">
        <v>159.11</v>
      </c>
      <c r="T9" t="n">
        <v>65239.88</v>
      </c>
      <c r="U9" t="n">
        <v>0.53</v>
      </c>
      <c r="V9" t="n">
        <v>0.84</v>
      </c>
      <c r="W9" t="n">
        <v>19.13</v>
      </c>
      <c r="X9" t="n">
        <v>3.87</v>
      </c>
      <c r="Y9" t="n">
        <v>1</v>
      </c>
      <c r="Z9" t="n">
        <v>10</v>
      </c>
      <c r="AA9" t="n">
        <v>941.5222624400865</v>
      </c>
      <c r="AB9" t="n">
        <v>1288.232296501209</v>
      </c>
      <c r="AC9" t="n">
        <v>1165.285214168517</v>
      </c>
      <c r="AD9" t="n">
        <v>941522.2624400865</v>
      </c>
      <c r="AE9" t="n">
        <v>1288232.296501209</v>
      </c>
      <c r="AF9" t="n">
        <v>1.965184657432301e-06</v>
      </c>
      <c r="AG9" t="n">
        <v>11</v>
      </c>
      <c r="AH9" t="n">
        <v>1165285.214168517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1.3518</v>
      </c>
      <c r="E10" t="n">
        <v>73.98</v>
      </c>
      <c r="F10" t="n">
        <v>68.72</v>
      </c>
      <c r="G10" t="n">
        <v>54.97</v>
      </c>
      <c r="H10" t="n">
        <v>0.8100000000000001</v>
      </c>
      <c r="I10" t="n">
        <v>75</v>
      </c>
      <c r="J10" t="n">
        <v>197.97</v>
      </c>
      <c r="K10" t="n">
        <v>53.44</v>
      </c>
      <c r="L10" t="n">
        <v>9</v>
      </c>
      <c r="M10" t="n">
        <v>73</v>
      </c>
      <c r="N10" t="n">
        <v>40.53</v>
      </c>
      <c r="O10" t="n">
        <v>24650.18</v>
      </c>
      <c r="P10" t="n">
        <v>919.03</v>
      </c>
      <c r="Q10" t="n">
        <v>1226.6</v>
      </c>
      <c r="R10" t="n">
        <v>287.04</v>
      </c>
      <c r="S10" t="n">
        <v>159.11</v>
      </c>
      <c r="T10" t="n">
        <v>57451.2</v>
      </c>
      <c r="U10" t="n">
        <v>0.55</v>
      </c>
      <c r="V10" t="n">
        <v>0.85</v>
      </c>
      <c r="W10" t="n">
        <v>19.09</v>
      </c>
      <c r="X10" t="n">
        <v>3.39</v>
      </c>
      <c r="Y10" t="n">
        <v>1</v>
      </c>
      <c r="Z10" t="n">
        <v>10</v>
      </c>
      <c r="AA10" t="n">
        <v>924.6282978053227</v>
      </c>
      <c r="AB10" t="n">
        <v>1265.117228778807</v>
      </c>
      <c r="AC10" t="n">
        <v>1144.37621606734</v>
      </c>
      <c r="AD10" t="n">
        <v>924628.2978053228</v>
      </c>
      <c r="AE10" t="n">
        <v>1265117.228778807</v>
      </c>
      <c r="AF10" t="n">
        <v>1.987830454891487e-06</v>
      </c>
      <c r="AG10" t="n">
        <v>11</v>
      </c>
      <c r="AH10" t="n">
        <v>1144376.21606734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1.3643</v>
      </c>
      <c r="E11" t="n">
        <v>73.3</v>
      </c>
      <c r="F11" t="n">
        <v>68.34</v>
      </c>
      <c r="G11" t="n">
        <v>61.2</v>
      </c>
      <c r="H11" t="n">
        <v>0.89</v>
      </c>
      <c r="I11" t="n">
        <v>67</v>
      </c>
      <c r="J11" t="n">
        <v>199.53</v>
      </c>
      <c r="K11" t="n">
        <v>53.44</v>
      </c>
      <c r="L11" t="n">
        <v>10</v>
      </c>
      <c r="M11" t="n">
        <v>65</v>
      </c>
      <c r="N11" t="n">
        <v>41.1</v>
      </c>
      <c r="O11" t="n">
        <v>24842.77</v>
      </c>
      <c r="P11" t="n">
        <v>911.59</v>
      </c>
      <c r="Q11" t="n">
        <v>1226.41</v>
      </c>
      <c r="R11" t="n">
        <v>274.54</v>
      </c>
      <c r="S11" t="n">
        <v>159.11</v>
      </c>
      <c r="T11" t="n">
        <v>51244.17</v>
      </c>
      <c r="U11" t="n">
        <v>0.58</v>
      </c>
      <c r="V11" t="n">
        <v>0.85</v>
      </c>
      <c r="W11" t="n">
        <v>19.07</v>
      </c>
      <c r="X11" t="n">
        <v>3.01</v>
      </c>
      <c r="Y11" t="n">
        <v>1</v>
      </c>
      <c r="Z11" t="n">
        <v>10</v>
      </c>
      <c r="AA11" t="n">
        <v>911.2856669746911</v>
      </c>
      <c r="AB11" t="n">
        <v>1246.861252641008</v>
      </c>
      <c r="AC11" t="n">
        <v>1127.862564669709</v>
      </c>
      <c r="AD11" t="n">
        <v>911285.6669746911</v>
      </c>
      <c r="AE11" t="n">
        <v>1246861.252641008</v>
      </c>
      <c r="AF11" t="n">
        <v>2.00621178399797e-06</v>
      </c>
      <c r="AG11" t="n">
        <v>11</v>
      </c>
      <c r="AH11" t="n">
        <v>1127862.564669709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1.3749</v>
      </c>
      <c r="E12" t="n">
        <v>72.73</v>
      </c>
      <c r="F12" t="n">
        <v>68.03</v>
      </c>
      <c r="G12" t="n">
        <v>68.03</v>
      </c>
      <c r="H12" t="n">
        <v>0.97</v>
      </c>
      <c r="I12" t="n">
        <v>60</v>
      </c>
      <c r="J12" t="n">
        <v>201.1</v>
      </c>
      <c r="K12" t="n">
        <v>53.44</v>
      </c>
      <c r="L12" t="n">
        <v>11</v>
      </c>
      <c r="M12" t="n">
        <v>58</v>
      </c>
      <c r="N12" t="n">
        <v>41.66</v>
      </c>
      <c r="O12" t="n">
        <v>25036.12</v>
      </c>
      <c r="P12" t="n">
        <v>904.67</v>
      </c>
      <c r="Q12" t="n">
        <v>1226.39</v>
      </c>
      <c r="R12" t="n">
        <v>264.17</v>
      </c>
      <c r="S12" t="n">
        <v>159.11</v>
      </c>
      <c r="T12" t="n">
        <v>46091.16</v>
      </c>
      <c r="U12" t="n">
        <v>0.6</v>
      </c>
      <c r="V12" t="n">
        <v>0.86</v>
      </c>
      <c r="W12" t="n">
        <v>19.06</v>
      </c>
      <c r="X12" t="n">
        <v>2.7</v>
      </c>
      <c r="Y12" t="n">
        <v>1</v>
      </c>
      <c r="Z12" t="n">
        <v>10</v>
      </c>
      <c r="AA12" t="n">
        <v>899.8122726887792</v>
      </c>
      <c r="AB12" t="n">
        <v>1231.162848408592</v>
      </c>
      <c r="AC12" t="n">
        <v>1113.662394104385</v>
      </c>
      <c r="AD12" t="n">
        <v>899812.2726887792</v>
      </c>
      <c r="AE12" t="n">
        <v>1231162.848408592</v>
      </c>
      <c r="AF12" t="n">
        <v>2.021799151080268e-06</v>
      </c>
      <c r="AG12" t="n">
        <v>11</v>
      </c>
      <c r="AH12" t="n">
        <v>1113662.394104385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1.383</v>
      </c>
      <c r="E13" t="n">
        <v>72.31</v>
      </c>
      <c r="F13" t="n">
        <v>67.79000000000001</v>
      </c>
      <c r="G13" t="n">
        <v>73.95</v>
      </c>
      <c r="H13" t="n">
        <v>1.05</v>
      </c>
      <c r="I13" t="n">
        <v>55</v>
      </c>
      <c r="J13" t="n">
        <v>202.67</v>
      </c>
      <c r="K13" t="n">
        <v>53.44</v>
      </c>
      <c r="L13" t="n">
        <v>12</v>
      </c>
      <c r="M13" t="n">
        <v>53</v>
      </c>
      <c r="N13" t="n">
        <v>42.24</v>
      </c>
      <c r="O13" t="n">
        <v>25230.25</v>
      </c>
      <c r="P13" t="n">
        <v>898.6</v>
      </c>
      <c r="Q13" t="n">
        <v>1226.42</v>
      </c>
      <c r="R13" t="n">
        <v>255.84</v>
      </c>
      <c r="S13" t="n">
        <v>159.11</v>
      </c>
      <c r="T13" t="n">
        <v>41954.08</v>
      </c>
      <c r="U13" t="n">
        <v>0.62</v>
      </c>
      <c r="V13" t="n">
        <v>0.86</v>
      </c>
      <c r="W13" t="n">
        <v>19.06</v>
      </c>
      <c r="X13" t="n">
        <v>2.46</v>
      </c>
      <c r="Y13" t="n">
        <v>1</v>
      </c>
      <c r="Z13" t="n">
        <v>10</v>
      </c>
      <c r="AA13" t="n">
        <v>890.6614438016506</v>
      </c>
      <c r="AB13" t="n">
        <v>1218.642280619144</v>
      </c>
      <c r="AC13" t="n">
        <v>1102.336771732035</v>
      </c>
      <c r="AD13" t="n">
        <v>890661.4438016507</v>
      </c>
      <c r="AE13" t="n">
        <v>1218642.280619144</v>
      </c>
      <c r="AF13" t="n">
        <v>2.033710252341269e-06</v>
      </c>
      <c r="AG13" t="n">
        <v>11</v>
      </c>
      <c r="AH13" t="n">
        <v>1102336.771732035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1.3894</v>
      </c>
      <c r="E14" t="n">
        <v>71.98</v>
      </c>
      <c r="F14" t="n">
        <v>67.61</v>
      </c>
      <c r="G14" t="n">
        <v>79.54000000000001</v>
      </c>
      <c r="H14" t="n">
        <v>1.13</v>
      </c>
      <c r="I14" t="n">
        <v>51</v>
      </c>
      <c r="J14" t="n">
        <v>204.25</v>
      </c>
      <c r="K14" t="n">
        <v>53.44</v>
      </c>
      <c r="L14" t="n">
        <v>13</v>
      </c>
      <c r="M14" t="n">
        <v>49</v>
      </c>
      <c r="N14" t="n">
        <v>42.82</v>
      </c>
      <c r="O14" t="n">
        <v>25425.3</v>
      </c>
      <c r="P14" t="n">
        <v>892.6900000000001</v>
      </c>
      <c r="Q14" t="n">
        <v>1226.44</v>
      </c>
      <c r="R14" t="n">
        <v>249.28</v>
      </c>
      <c r="S14" t="n">
        <v>159.11</v>
      </c>
      <c r="T14" t="n">
        <v>38693.21</v>
      </c>
      <c r="U14" t="n">
        <v>0.64</v>
      </c>
      <c r="V14" t="n">
        <v>0.86</v>
      </c>
      <c r="W14" t="n">
        <v>19.06</v>
      </c>
      <c r="X14" t="n">
        <v>2.28</v>
      </c>
      <c r="Y14" t="n">
        <v>1</v>
      </c>
      <c r="Z14" t="n">
        <v>10</v>
      </c>
      <c r="AA14" t="n">
        <v>872.4154592188322</v>
      </c>
      <c r="AB14" t="n">
        <v>1193.677319556903</v>
      </c>
      <c r="AC14" t="n">
        <v>1079.754431515031</v>
      </c>
      <c r="AD14" t="n">
        <v>872415.4592188322</v>
      </c>
      <c r="AE14" t="n">
        <v>1193677.319556903</v>
      </c>
      <c r="AF14" t="n">
        <v>2.043121492843788e-06</v>
      </c>
      <c r="AG14" t="n">
        <v>10</v>
      </c>
      <c r="AH14" t="n">
        <v>1079754.431515031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1.3952</v>
      </c>
      <c r="E15" t="n">
        <v>71.68000000000001</v>
      </c>
      <c r="F15" t="n">
        <v>67.45999999999999</v>
      </c>
      <c r="G15" t="n">
        <v>86.12</v>
      </c>
      <c r="H15" t="n">
        <v>1.21</v>
      </c>
      <c r="I15" t="n">
        <v>47</v>
      </c>
      <c r="J15" t="n">
        <v>205.84</v>
      </c>
      <c r="K15" t="n">
        <v>53.44</v>
      </c>
      <c r="L15" t="n">
        <v>14</v>
      </c>
      <c r="M15" t="n">
        <v>45</v>
      </c>
      <c r="N15" t="n">
        <v>43.4</v>
      </c>
      <c r="O15" t="n">
        <v>25621.03</v>
      </c>
      <c r="P15" t="n">
        <v>888.6900000000001</v>
      </c>
      <c r="Q15" t="n">
        <v>1226.43</v>
      </c>
      <c r="R15" t="n">
        <v>244.37</v>
      </c>
      <c r="S15" t="n">
        <v>159.11</v>
      </c>
      <c r="T15" t="n">
        <v>36257</v>
      </c>
      <c r="U15" t="n">
        <v>0.65</v>
      </c>
      <c r="V15" t="n">
        <v>0.86</v>
      </c>
      <c r="W15" t="n">
        <v>19.05</v>
      </c>
      <c r="X15" t="n">
        <v>2.13</v>
      </c>
      <c r="Y15" t="n">
        <v>1</v>
      </c>
      <c r="Z15" t="n">
        <v>10</v>
      </c>
      <c r="AA15" t="n">
        <v>866.2737865082659</v>
      </c>
      <c r="AB15" t="n">
        <v>1185.274012002829</v>
      </c>
      <c r="AC15" t="n">
        <v>1072.153123839802</v>
      </c>
      <c r="AD15" t="n">
        <v>866273.7865082659</v>
      </c>
      <c r="AE15" t="n">
        <v>1185274.012002829</v>
      </c>
      <c r="AF15" t="n">
        <v>2.051650429549196e-06</v>
      </c>
      <c r="AG15" t="n">
        <v>10</v>
      </c>
      <c r="AH15" t="n">
        <v>1072153.123839802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1.4003</v>
      </c>
      <c r="E16" t="n">
        <v>71.42</v>
      </c>
      <c r="F16" t="n">
        <v>67.31</v>
      </c>
      <c r="G16" t="n">
        <v>91.78</v>
      </c>
      <c r="H16" t="n">
        <v>1.28</v>
      </c>
      <c r="I16" t="n">
        <v>44</v>
      </c>
      <c r="J16" t="n">
        <v>207.43</v>
      </c>
      <c r="K16" t="n">
        <v>53.44</v>
      </c>
      <c r="L16" t="n">
        <v>15</v>
      </c>
      <c r="M16" t="n">
        <v>42</v>
      </c>
      <c r="N16" t="n">
        <v>44</v>
      </c>
      <c r="O16" t="n">
        <v>25817.56</v>
      </c>
      <c r="P16" t="n">
        <v>883.5700000000001</v>
      </c>
      <c r="Q16" t="n">
        <v>1226.33</v>
      </c>
      <c r="R16" t="n">
        <v>239.38</v>
      </c>
      <c r="S16" t="n">
        <v>159.11</v>
      </c>
      <c r="T16" t="n">
        <v>33778.92</v>
      </c>
      <c r="U16" t="n">
        <v>0.66</v>
      </c>
      <c r="V16" t="n">
        <v>0.87</v>
      </c>
      <c r="W16" t="n">
        <v>19.05</v>
      </c>
      <c r="X16" t="n">
        <v>1.98</v>
      </c>
      <c r="Y16" t="n">
        <v>1</v>
      </c>
      <c r="Z16" t="n">
        <v>10</v>
      </c>
      <c r="AA16" t="n">
        <v>859.8637107730399</v>
      </c>
      <c r="AB16" t="n">
        <v>1176.503463589309</v>
      </c>
      <c r="AC16" t="n">
        <v>1064.219624257327</v>
      </c>
      <c r="AD16" t="n">
        <v>859863.7107730398</v>
      </c>
      <c r="AE16" t="n">
        <v>1176503.463589309</v>
      </c>
      <c r="AF16" t="n">
        <v>2.059150011824641e-06</v>
      </c>
      <c r="AG16" t="n">
        <v>10</v>
      </c>
      <c r="AH16" t="n">
        <v>1064219.624257327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1.4052</v>
      </c>
      <c r="E17" t="n">
        <v>71.16</v>
      </c>
      <c r="F17" t="n">
        <v>67.17</v>
      </c>
      <c r="G17" t="n">
        <v>98.29000000000001</v>
      </c>
      <c r="H17" t="n">
        <v>1.36</v>
      </c>
      <c r="I17" t="n">
        <v>41</v>
      </c>
      <c r="J17" t="n">
        <v>209.03</v>
      </c>
      <c r="K17" t="n">
        <v>53.44</v>
      </c>
      <c r="L17" t="n">
        <v>16</v>
      </c>
      <c r="M17" t="n">
        <v>39</v>
      </c>
      <c r="N17" t="n">
        <v>44.6</v>
      </c>
      <c r="O17" t="n">
        <v>26014.91</v>
      </c>
      <c r="P17" t="n">
        <v>879.36</v>
      </c>
      <c r="Q17" t="n">
        <v>1226.4</v>
      </c>
      <c r="R17" t="n">
        <v>234.56</v>
      </c>
      <c r="S17" t="n">
        <v>159.11</v>
      </c>
      <c r="T17" t="n">
        <v>31385.85</v>
      </c>
      <c r="U17" t="n">
        <v>0.68</v>
      </c>
      <c r="V17" t="n">
        <v>0.87</v>
      </c>
      <c r="W17" t="n">
        <v>19.04</v>
      </c>
      <c r="X17" t="n">
        <v>1.84</v>
      </c>
      <c r="Y17" t="n">
        <v>1</v>
      </c>
      <c r="Z17" t="n">
        <v>10</v>
      </c>
      <c r="AA17" t="n">
        <v>854.2007773319417</v>
      </c>
      <c r="AB17" t="n">
        <v>1168.755188224208</v>
      </c>
      <c r="AC17" t="n">
        <v>1057.210833418298</v>
      </c>
      <c r="AD17" t="n">
        <v>854200.7773319418</v>
      </c>
      <c r="AE17" t="n">
        <v>1168755.188224208</v>
      </c>
      <c r="AF17" t="n">
        <v>2.066355492834383e-06</v>
      </c>
      <c r="AG17" t="n">
        <v>10</v>
      </c>
      <c r="AH17" t="n">
        <v>1057210.833418298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1.4107</v>
      </c>
      <c r="E18" t="n">
        <v>70.89</v>
      </c>
      <c r="F18" t="n">
        <v>67</v>
      </c>
      <c r="G18" t="n">
        <v>105.79</v>
      </c>
      <c r="H18" t="n">
        <v>1.43</v>
      </c>
      <c r="I18" t="n">
        <v>38</v>
      </c>
      <c r="J18" t="n">
        <v>210.64</v>
      </c>
      <c r="K18" t="n">
        <v>53.44</v>
      </c>
      <c r="L18" t="n">
        <v>17</v>
      </c>
      <c r="M18" t="n">
        <v>36</v>
      </c>
      <c r="N18" t="n">
        <v>45.21</v>
      </c>
      <c r="O18" t="n">
        <v>26213.09</v>
      </c>
      <c r="P18" t="n">
        <v>875.5700000000001</v>
      </c>
      <c r="Q18" t="n">
        <v>1226.4</v>
      </c>
      <c r="R18" t="n">
        <v>229.11</v>
      </c>
      <c r="S18" t="n">
        <v>159.11</v>
      </c>
      <c r="T18" t="n">
        <v>28671.62</v>
      </c>
      <c r="U18" t="n">
        <v>0.6899999999999999</v>
      </c>
      <c r="V18" t="n">
        <v>0.87</v>
      </c>
      <c r="W18" t="n">
        <v>19.03</v>
      </c>
      <c r="X18" t="n">
        <v>1.68</v>
      </c>
      <c r="Y18" t="n">
        <v>1</v>
      </c>
      <c r="Z18" t="n">
        <v>10</v>
      </c>
      <c r="AA18" t="n">
        <v>848.4298752246001</v>
      </c>
      <c r="AB18" t="n">
        <v>1160.859185366711</v>
      </c>
      <c r="AC18" t="n">
        <v>1050.068413991411</v>
      </c>
      <c r="AD18" t="n">
        <v>848429.8752246001</v>
      </c>
      <c r="AE18" t="n">
        <v>1160859.185366711</v>
      </c>
      <c r="AF18" t="n">
        <v>2.074443277641235e-06</v>
      </c>
      <c r="AG18" t="n">
        <v>10</v>
      </c>
      <c r="AH18" t="n">
        <v>1050068.413991411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1.4138</v>
      </c>
      <c r="E19" t="n">
        <v>70.73</v>
      </c>
      <c r="F19" t="n">
        <v>66.92</v>
      </c>
      <c r="G19" t="n">
        <v>111.54</v>
      </c>
      <c r="H19" t="n">
        <v>1.51</v>
      </c>
      <c r="I19" t="n">
        <v>36</v>
      </c>
      <c r="J19" t="n">
        <v>212.25</v>
      </c>
      <c r="K19" t="n">
        <v>53.44</v>
      </c>
      <c r="L19" t="n">
        <v>18</v>
      </c>
      <c r="M19" t="n">
        <v>34</v>
      </c>
      <c r="N19" t="n">
        <v>45.82</v>
      </c>
      <c r="O19" t="n">
        <v>26412.11</v>
      </c>
      <c r="P19" t="n">
        <v>870.9</v>
      </c>
      <c r="Q19" t="n">
        <v>1226.4</v>
      </c>
      <c r="R19" t="n">
        <v>226.31</v>
      </c>
      <c r="S19" t="n">
        <v>159.11</v>
      </c>
      <c r="T19" t="n">
        <v>27285.53</v>
      </c>
      <c r="U19" t="n">
        <v>0.7</v>
      </c>
      <c r="V19" t="n">
        <v>0.87</v>
      </c>
      <c r="W19" t="n">
        <v>19.03</v>
      </c>
      <c r="X19" t="n">
        <v>1.59</v>
      </c>
      <c r="Y19" t="n">
        <v>1</v>
      </c>
      <c r="Z19" t="n">
        <v>10</v>
      </c>
      <c r="AA19" t="n">
        <v>843.6841365079949</v>
      </c>
      <c r="AB19" t="n">
        <v>1154.365856287436</v>
      </c>
      <c r="AC19" t="n">
        <v>1044.194799126017</v>
      </c>
      <c r="AD19" t="n">
        <v>843684.136507995</v>
      </c>
      <c r="AE19" t="n">
        <v>1154365.856287436</v>
      </c>
      <c r="AF19" t="n">
        <v>2.079001847259643e-06</v>
      </c>
      <c r="AG19" t="n">
        <v>10</v>
      </c>
      <c r="AH19" t="n">
        <v>1044194.799126017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1.4173</v>
      </c>
      <c r="E20" t="n">
        <v>70.56</v>
      </c>
      <c r="F20" t="n">
        <v>66.81999999999999</v>
      </c>
      <c r="G20" t="n">
        <v>117.93</v>
      </c>
      <c r="H20" t="n">
        <v>1.58</v>
      </c>
      <c r="I20" t="n">
        <v>34</v>
      </c>
      <c r="J20" t="n">
        <v>213.87</v>
      </c>
      <c r="K20" t="n">
        <v>53.44</v>
      </c>
      <c r="L20" t="n">
        <v>19</v>
      </c>
      <c r="M20" t="n">
        <v>32</v>
      </c>
      <c r="N20" t="n">
        <v>46.44</v>
      </c>
      <c r="O20" t="n">
        <v>26611.98</v>
      </c>
      <c r="P20" t="n">
        <v>866.09</v>
      </c>
      <c r="Q20" t="n">
        <v>1226.42</v>
      </c>
      <c r="R20" t="n">
        <v>223.12</v>
      </c>
      <c r="S20" t="n">
        <v>159.11</v>
      </c>
      <c r="T20" t="n">
        <v>25699.52</v>
      </c>
      <c r="U20" t="n">
        <v>0.71</v>
      </c>
      <c r="V20" t="n">
        <v>0.87</v>
      </c>
      <c r="W20" t="n">
        <v>19.03</v>
      </c>
      <c r="X20" t="n">
        <v>1.5</v>
      </c>
      <c r="Y20" t="n">
        <v>1</v>
      </c>
      <c r="Z20" t="n">
        <v>10</v>
      </c>
      <c r="AA20" t="n">
        <v>838.606093395229</v>
      </c>
      <c r="AB20" t="n">
        <v>1147.417853673098</v>
      </c>
      <c r="AC20" t="n">
        <v>1037.909904129609</v>
      </c>
      <c r="AD20" t="n">
        <v>838606.093395229</v>
      </c>
      <c r="AE20" t="n">
        <v>1147417.853673098</v>
      </c>
      <c r="AF20" t="n">
        <v>2.084148619409458e-06</v>
      </c>
      <c r="AG20" t="n">
        <v>10</v>
      </c>
      <c r="AH20" t="n">
        <v>1037909.904129609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1.4207</v>
      </c>
      <c r="E21" t="n">
        <v>70.39</v>
      </c>
      <c r="F21" t="n">
        <v>66.73</v>
      </c>
      <c r="G21" t="n">
        <v>125.12</v>
      </c>
      <c r="H21" t="n">
        <v>1.65</v>
      </c>
      <c r="I21" t="n">
        <v>32</v>
      </c>
      <c r="J21" t="n">
        <v>215.5</v>
      </c>
      <c r="K21" t="n">
        <v>53.44</v>
      </c>
      <c r="L21" t="n">
        <v>20</v>
      </c>
      <c r="M21" t="n">
        <v>30</v>
      </c>
      <c r="N21" t="n">
        <v>47.07</v>
      </c>
      <c r="O21" t="n">
        <v>26812.71</v>
      </c>
      <c r="P21" t="n">
        <v>863.5599999999999</v>
      </c>
      <c r="Q21" t="n">
        <v>1226.35</v>
      </c>
      <c r="R21" t="n">
        <v>220.04</v>
      </c>
      <c r="S21" t="n">
        <v>159.11</v>
      </c>
      <c r="T21" t="n">
        <v>24169.78</v>
      </c>
      <c r="U21" t="n">
        <v>0.72</v>
      </c>
      <c r="V21" t="n">
        <v>0.87</v>
      </c>
      <c r="W21" t="n">
        <v>19.02</v>
      </c>
      <c r="X21" t="n">
        <v>1.4</v>
      </c>
      <c r="Y21" t="n">
        <v>1</v>
      </c>
      <c r="Z21" t="n">
        <v>10</v>
      </c>
      <c r="AA21" t="n">
        <v>835.0316443459137</v>
      </c>
      <c r="AB21" t="n">
        <v>1142.527134790262</v>
      </c>
      <c r="AC21" t="n">
        <v>1033.485948592784</v>
      </c>
      <c r="AD21" t="n">
        <v>835031.6443459137</v>
      </c>
      <c r="AE21" t="n">
        <v>1142527.134790262</v>
      </c>
      <c r="AF21" t="n">
        <v>2.089148340926421e-06</v>
      </c>
      <c r="AG21" t="n">
        <v>10</v>
      </c>
      <c r="AH21" t="n">
        <v>1033485.948592784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1.4216</v>
      </c>
      <c r="E22" t="n">
        <v>70.34</v>
      </c>
      <c r="F22" t="n">
        <v>66.72</v>
      </c>
      <c r="G22" t="n">
        <v>129.13</v>
      </c>
      <c r="H22" t="n">
        <v>1.72</v>
      </c>
      <c r="I22" t="n">
        <v>31</v>
      </c>
      <c r="J22" t="n">
        <v>217.14</v>
      </c>
      <c r="K22" t="n">
        <v>53.44</v>
      </c>
      <c r="L22" t="n">
        <v>21</v>
      </c>
      <c r="M22" t="n">
        <v>29</v>
      </c>
      <c r="N22" t="n">
        <v>47.7</v>
      </c>
      <c r="O22" t="n">
        <v>27014.3</v>
      </c>
      <c r="P22" t="n">
        <v>860.95</v>
      </c>
      <c r="Q22" t="n">
        <v>1226.28</v>
      </c>
      <c r="R22" t="n">
        <v>219.43</v>
      </c>
      <c r="S22" t="n">
        <v>159.11</v>
      </c>
      <c r="T22" t="n">
        <v>23869.05</v>
      </c>
      <c r="U22" t="n">
        <v>0.73</v>
      </c>
      <c r="V22" t="n">
        <v>0.87</v>
      </c>
      <c r="W22" t="n">
        <v>19.03</v>
      </c>
      <c r="X22" t="n">
        <v>1.39</v>
      </c>
      <c r="Y22" t="n">
        <v>1</v>
      </c>
      <c r="Z22" t="n">
        <v>10</v>
      </c>
      <c r="AA22" t="n">
        <v>832.9413444028967</v>
      </c>
      <c r="AB22" t="n">
        <v>1139.667094190701</v>
      </c>
      <c r="AC22" t="n">
        <v>1030.898866253953</v>
      </c>
      <c r="AD22" t="n">
        <v>832941.3444028967</v>
      </c>
      <c r="AE22" t="n">
        <v>1139667.094190701</v>
      </c>
      <c r="AF22" t="n">
        <v>2.090471796622088e-06</v>
      </c>
      <c r="AG22" t="n">
        <v>10</v>
      </c>
      <c r="AH22" t="n">
        <v>1030898.866253953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1.4256</v>
      </c>
      <c r="E23" t="n">
        <v>70.15000000000001</v>
      </c>
      <c r="F23" t="n">
        <v>66.59999999999999</v>
      </c>
      <c r="G23" t="n">
        <v>137.79</v>
      </c>
      <c r="H23" t="n">
        <v>1.79</v>
      </c>
      <c r="I23" t="n">
        <v>29</v>
      </c>
      <c r="J23" t="n">
        <v>218.78</v>
      </c>
      <c r="K23" t="n">
        <v>53.44</v>
      </c>
      <c r="L23" t="n">
        <v>22</v>
      </c>
      <c r="M23" t="n">
        <v>27</v>
      </c>
      <c r="N23" t="n">
        <v>48.34</v>
      </c>
      <c r="O23" t="n">
        <v>27216.79</v>
      </c>
      <c r="P23" t="n">
        <v>856.83</v>
      </c>
      <c r="Q23" t="n">
        <v>1226.29</v>
      </c>
      <c r="R23" t="n">
        <v>215.33</v>
      </c>
      <c r="S23" t="n">
        <v>159.11</v>
      </c>
      <c r="T23" t="n">
        <v>21830.15</v>
      </c>
      <c r="U23" t="n">
        <v>0.74</v>
      </c>
      <c r="V23" t="n">
        <v>0.88</v>
      </c>
      <c r="W23" t="n">
        <v>19.02</v>
      </c>
      <c r="X23" t="n">
        <v>1.27</v>
      </c>
      <c r="Y23" t="n">
        <v>1</v>
      </c>
      <c r="Z23" t="n">
        <v>10</v>
      </c>
      <c r="AA23" t="n">
        <v>828.0258395358776</v>
      </c>
      <c r="AB23" t="n">
        <v>1132.941483574876</v>
      </c>
      <c r="AC23" t="n">
        <v>1024.815138475848</v>
      </c>
      <c r="AD23" t="n">
        <v>828025.8395358776</v>
      </c>
      <c r="AE23" t="n">
        <v>1132941.483574876</v>
      </c>
      <c r="AF23" t="n">
        <v>2.096353821936162e-06</v>
      </c>
      <c r="AG23" t="n">
        <v>10</v>
      </c>
      <c r="AH23" t="n">
        <v>1024815.138475848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1.4273</v>
      </c>
      <c r="E24" t="n">
        <v>70.06</v>
      </c>
      <c r="F24" t="n">
        <v>66.55</v>
      </c>
      <c r="G24" t="n">
        <v>142.61</v>
      </c>
      <c r="H24" t="n">
        <v>1.85</v>
      </c>
      <c r="I24" t="n">
        <v>28</v>
      </c>
      <c r="J24" t="n">
        <v>220.43</v>
      </c>
      <c r="K24" t="n">
        <v>53.44</v>
      </c>
      <c r="L24" t="n">
        <v>23</v>
      </c>
      <c r="M24" t="n">
        <v>26</v>
      </c>
      <c r="N24" t="n">
        <v>48.99</v>
      </c>
      <c r="O24" t="n">
        <v>27420.16</v>
      </c>
      <c r="P24" t="n">
        <v>852.48</v>
      </c>
      <c r="Q24" t="n">
        <v>1226.31</v>
      </c>
      <c r="R24" t="n">
        <v>214.04</v>
      </c>
      <c r="S24" t="n">
        <v>159.11</v>
      </c>
      <c r="T24" t="n">
        <v>21187.86</v>
      </c>
      <c r="U24" t="n">
        <v>0.74</v>
      </c>
      <c r="V24" t="n">
        <v>0.88</v>
      </c>
      <c r="W24" t="n">
        <v>19.02</v>
      </c>
      <c r="X24" t="n">
        <v>1.23</v>
      </c>
      <c r="Y24" t="n">
        <v>1</v>
      </c>
      <c r="Z24" t="n">
        <v>10</v>
      </c>
      <c r="AA24" t="n">
        <v>824.3625775371771</v>
      </c>
      <c r="AB24" t="n">
        <v>1127.929246896541</v>
      </c>
      <c r="AC24" t="n">
        <v>1020.281262631375</v>
      </c>
      <c r="AD24" t="n">
        <v>824362.5775371771</v>
      </c>
      <c r="AE24" t="n">
        <v>1127929.246896541</v>
      </c>
      <c r="AF24" t="n">
        <v>2.098853682694644e-06</v>
      </c>
      <c r="AG24" t="n">
        <v>10</v>
      </c>
      <c r="AH24" t="n">
        <v>1020281.262631375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1.4286</v>
      </c>
      <c r="E25" t="n">
        <v>70</v>
      </c>
      <c r="F25" t="n">
        <v>66.53</v>
      </c>
      <c r="G25" t="n">
        <v>147.84</v>
      </c>
      <c r="H25" t="n">
        <v>1.92</v>
      </c>
      <c r="I25" t="n">
        <v>27</v>
      </c>
      <c r="J25" t="n">
        <v>222.08</v>
      </c>
      <c r="K25" t="n">
        <v>53.44</v>
      </c>
      <c r="L25" t="n">
        <v>24</v>
      </c>
      <c r="M25" t="n">
        <v>25</v>
      </c>
      <c r="N25" t="n">
        <v>49.65</v>
      </c>
      <c r="O25" t="n">
        <v>27624.44</v>
      </c>
      <c r="P25" t="n">
        <v>851.55</v>
      </c>
      <c r="Q25" t="n">
        <v>1226.31</v>
      </c>
      <c r="R25" t="n">
        <v>212.61</v>
      </c>
      <c r="S25" t="n">
        <v>159.11</v>
      </c>
      <c r="T25" t="n">
        <v>20480.32</v>
      </c>
      <c r="U25" t="n">
        <v>0.75</v>
      </c>
      <c r="V25" t="n">
        <v>0.88</v>
      </c>
      <c r="W25" t="n">
        <v>19.03</v>
      </c>
      <c r="X25" t="n">
        <v>1.2</v>
      </c>
      <c r="Y25" t="n">
        <v>1</v>
      </c>
      <c r="Z25" t="n">
        <v>10</v>
      </c>
      <c r="AA25" t="n">
        <v>823.0821359343216</v>
      </c>
      <c r="AB25" t="n">
        <v>1126.177290206417</v>
      </c>
      <c r="AC25" t="n">
        <v>1018.69651022887</v>
      </c>
      <c r="AD25" t="n">
        <v>823082.1359343217</v>
      </c>
      <c r="AE25" t="n">
        <v>1126177.290206417</v>
      </c>
      <c r="AF25" t="n">
        <v>2.100765340921719e-06</v>
      </c>
      <c r="AG25" t="n">
        <v>10</v>
      </c>
      <c r="AH25" t="n">
        <v>1018696.51022887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1.4306</v>
      </c>
      <c r="E26" t="n">
        <v>69.90000000000001</v>
      </c>
      <c r="F26" t="n">
        <v>66.45999999999999</v>
      </c>
      <c r="G26" t="n">
        <v>153.38</v>
      </c>
      <c r="H26" t="n">
        <v>1.99</v>
      </c>
      <c r="I26" t="n">
        <v>26</v>
      </c>
      <c r="J26" t="n">
        <v>223.75</v>
      </c>
      <c r="K26" t="n">
        <v>53.44</v>
      </c>
      <c r="L26" t="n">
        <v>25</v>
      </c>
      <c r="M26" t="n">
        <v>24</v>
      </c>
      <c r="N26" t="n">
        <v>50.31</v>
      </c>
      <c r="O26" t="n">
        <v>27829.77</v>
      </c>
      <c r="P26" t="n">
        <v>846.58</v>
      </c>
      <c r="Q26" t="n">
        <v>1226.29</v>
      </c>
      <c r="R26" t="n">
        <v>210.95</v>
      </c>
      <c r="S26" t="n">
        <v>159.11</v>
      </c>
      <c r="T26" t="n">
        <v>19653.16</v>
      </c>
      <c r="U26" t="n">
        <v>0.75</v>
      </c>
      <c r="V26" t="n">
        <v>0.88</v>
      </c>
      <c r="W26" t="n">
        <v>19.01</v>
      </c>
      <c r="X26" t="n">
        <v>1.14</v>
      </c>
      <c r="Y26" t="n">
        <v>1</v>
      </c>
      <c r="Z26" t="n">
        <v>10</v>
      </c>
      <c r="AA26" t="n">
        <v>818.8458513935711</v>
      </c>
      <c r="AB26" t="n">
        <v>1120.381018806079</v>
      </c>
      <c r="AC26" t="n">
        <v>1013.453426835862</v>
      </c>
      <c r="AD26" t="n">
        <v>818845.8513935711</v>
      </c>
      <c r="AE26" t="n">
        <v>1120381.018806079</v>
      </c>
      <c r="AF26" t="n">
        <v>2.103706353578756e-06</v>
      </c>
      <c r="AG26" t="n">
        <v>10</v>
      </c>
      <c r="AH26" t="n">
        <v>1013453.426835862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1.4319</v>
      </c>
      <c r="E27" t="n">
        <v>69.84</v>
      </c>
      <c r="F27" t="n">
        <v>66.44</v>
      </c>
      <c r="G27" t="n">
        <v>159.45</v>
      </c>
      <c r="H27" t="n">
        <v>2.05</v>
      </c>
      <c r="I27" t="n">
        <v>25</v>
      </c>
      <c r="J27" t="n">
        <v>225.42</v>
      </c>
      <c r="K27" t="n">
        <v>53.44</v>
      </c>
      <c r="L27" t="n">
        <v>26</v>
      </c>
      <c r="M27" t="n">
        <v>23</v>
      </c>
      <c r="N27" t="n">
        <v>50.98</v>
      </c>
      <c r="O27" t="n">
        <v>28035.92</v>
      </c>
      <c r="P27" t="n">
        <v>843.41</v>
      </c>
      <c r="Q27" t="n">
        <v>1226.37</v>
      </c>
      <c r="R27" t="n">
        <v>209.81</v>
      </c>
      <c r="S27" t="n">
        <v>159.11</v>
      </c>
      <c r="T27" t="n">
        <v>19087.51</v>
      </c>
      <c r="U27" t="n">
        <v>0.76</v>
      </c>
      <c r="V27" t="n">
        <v>0.88</v>
      </c>
      <c r="W27" t="n">
        <v>19.02</v>
      </c>
      <c r="X27" t="n">
        <v>1.11</v>
      </c>
      <c r="Y27" t="n">
        <v>1</v>
      </c>
      <c r="Z27" t="n">
        <v>10</v>
      </c>
      <c r="AA27" t="n">
        <v>816.2112644250324</v>
      </c>
      <c r="AB27" t="n">
        <v>1116.77626068595</v>
      </c>
      <c r="AC27" t="n">
        <v>1010.192701771408</v>
      </c>
      <c r="AD27" t="n">
        <v>816211.2644250324</v>
      </c>
      <c r="AE27" t="n">
        <v>1116776.26068595</v>
      </c>
      <c r="AF27" t="n">
        <v>2.10561801180583e-06</v>
      </c>
      <c r="AG27" t="n">
        <v>10</v>
      </c>
      <c r="AH27" t="n">
        <v>1010192.701771408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1.4339</v>
      </c>
      <c r="E28" t="n">
        <v>69.73999999999999</v>
      </c>
      <c r="F28" t="n">
        <v>66.38</v>
      </c>
      <c r="G28" t="n">
        <v>165.94</v>
      </c>
      <c r="H28" t="n">
        <v>2.11</v>
      </c>
      <c r="I28" t="n">
        <v>24</v>
      </c>
      <c r="J28" t="n">
        <v>227.1</v>
      </c>
      <c r="K28" t="n">
        <v>53.44</v>
      </c>
      <c r="L28" t="n">
        <v>27</v>
      </c>
      <c r="M28" t="n">
        <v>22</v>
      </c>
      <c r="N28" t="n">
        <v>51.66</v>
      </c>
      <c r="O28" t="n">
        <v>28243</v>
      </c>
      <c r="P28" t="n">
        <v>840.51</v>
      </c>
      <c r="Q28" t="n">
        <v>1226.34</v>
      </c>
      <c r="R28" t="n">
        <v>208.24</v>
      </c>
      <c r="S28" t="n">
        <v>159.11</v>
      </c>
      <c r="T28" t="n">
        <v>18306.96</v>
      </c>
      <c r="U28" t="n">
        <v>0.76</v>
      </c>
      <c r="V28" t="n">
        <v>0.88</v>
      </c>
      <c r="W28" t="n">
        <v>19.01</v>
      </c>
      <c r="X28" t="n">
        <v>1.05</v>
      </c>
      <c r="Y28" t="n">
        <v>1</v>
      </c>
      <c r="Z28" t="n">
        <v>10</v>
      </c>
      <c r="AA28" t="n">
        <v>813.280996665318</v>
      </c>
      <c r="AB28" t="n">
        <v>1112.766939062819</v>
      </c>
      <c r="AC28" t="n">
        <v>1006.56602417687</v>
      </c>
      <c r="AD28" t="n">
        <v>813280.9966653179</v>
      </c>
      <c r="AE28" t="n">
        <v>1112766.939062819</v>
      </c>
      <c r="AF28" t="n">
        <v>2.108559024462867e-06</v>
      </c>
      <c r="AG28" t="n">
        <v>10</v>
      </c>
      <c r="AH28" t="n">
        <v>1006566.02417687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1.4359</v>
      </c>
      <c r="E29" t="n">
        <v>69.64</v>
      </c>
      <c r="F29" t="n">
        <v>66.31999999999999</v>
      </c>
      <c r="G29" t="n">
        <v>173</v>
      </c>
      <c r="H29" t="n">
        <v>2.18</v>
      </c>
      <c r="I29" t="n">
        <v>23</v>
      </c>
      <c r="J29" t="n">
        <v>228.79</v>
      </c>
      <c r="K29" t="n">
        <v>53.44</v>
      </c>
      <c r="L29" t="n">
        <v>28</v>
      </c>
      <c r="M29" t="n">
        <v>21</v>
      </c>
      <c r="N29" t="n">
        <v>52.35</v>
      </c>
      <c r="O29" t="n">
        <v>28451.04</v>
      </c>
      <c r="P29" t="n">
        <v>837.22</v>
      </c>
      <c r="Q29" t="n">
        <v>1226.29</v>
      </c>
      <c r="R29" t="n">
        <v>205.93</v>
      </c>
      <c r="S29" t="n">
        <v>159.11</v>
      </c>
      <c r="T29" t="n">
        <v>17160.02</v>
      </c>
      <c r="U29" t="n">
        <v>0.77</v>
      </c>
      <c r="V29" t="n">
        <v>0.88</v>
      </c>
      <c r="W29" t="n">
        <v>19.01</v>
      </c>
      <c r="X29" t="n">
        <v>0.99</v>
      </c>
      <c r="Y29" t="n">
        <v>1</v>
      </c>
      <c r="Z29" t="n">
        <v>10</v>
      </c>
      <c r="AA29" t="n">
        <v>810.1224002312257</v>
      </c>
      <c r="AB29" t="n">
        <v>1108.445208074254</v>
      </c>
      <c r="AC29" t="n">
        <v>1002.656753128266</v>
      </c>
      <c r="AD29" t="n">
        <v>810122.4002312256</v>
      </c>
      <c r="AE29" t="n">
        <v>1108445.208074254</v>
      </c>
      <c r="AF29" t="n">
        <v>2.111500037119904e-06</v>
      </c>
      <c r="AG29" t="n">
        <v>10</v>
      </c>
      <c r="AH29" t="n">
        <v>1002656.753128266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1.4376</v>
      </c>
      <c r="E30" t="n">
        <v>69.56</v>
      </c>
      <c r="F30" t="n">
        <v>66.27</v>
      </c>
      <c r="G30" t="n">
        <v>180.74</v>
      </c>
      <c r="H30" t="n">
        <v>2.24</v>
      </c>
      <c r="I30" t="n">
        <v>22</v>
      </c>
      <c r="J30" t="n">
        <v>230.48</v>
      </c>
      <c r="K30" t="n">
        <v>53.44</v>
      </c>
      <c r="L30" t="n">
        <v>29</v>
      </c>
      <c r="M30" t="n">
        <v>20</v>
      </c>
      <c r="N30" t="n">
        <v>53.05</v>
      </c>
      <c r="O30" t="n">
        <v>28660.06</v>
      </c>
      <c r="P30" t="n">
        <v>835.87</v>
      </c>
      <c r="Q30" t="n">
        <v>1226.29</v>
      </c>
      <c r="R30" t="n">
        <v>204.39</v>
      </c>
      <c r="S30" t="n">
        <v>159.11</v>
      </c>
      <c r="T30" t="n">
        <v>16395.11</v>
      </c>
      <c r="U30" t="n">
        <v>0.78</v>
      </c>
      <c r="V30" t="n">
        <v>0.88</v>
      </c>
      <c r="W30" t="n">
        <v>19.01</v>
      </c>
      <c r="X30" t="n">
        <v>0.95</v>
      </c>
      <c r="Y30" t="n">
        <v>1</v>
      </c>
      <c r="Z30" t="n">
        <v>10</v>
      </c>
      <c r="AA30" t="n">
        <v>808.3235703120635</v>
      </c>
      <c r="AB30" t="n">
        <v>1105.983969620081</v>
      </c>
      <c r="AC30" t="n">
        <v>1000.43041181779</v>
      </c>
      <c r="AD30" t="n">
        <v>808323.5703120634</v>
      </c>
      <c r="AE30" t="n">
        <v>1105983.969620081</v>
      </c>
      <c r="AF30" t="n">
        <v>2.113999897878386e-06</v>
      </c>
      <c r="AG30" t="n">
        <v>10</v>
      </c>
      <c r="AH30" t="n">
        <v>1000430.41181779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1.4387</v>
      </c>
      <c r="E31" t="n">
        <v>69.51000000000001</v>
      </c>
      <c r="F31" t="n">
        <v>66.26000000000001</v>
      </c>
      <c r="G31" t="n">
        <v>189.3</v>
      </c>
      <c r="H31" t="n">
        <v>2.3</v>
      </c>
      <c r="I31" t="n">
        <v>21</v>
      </c>
      <c r="J31" t="n">
        <v>232.18</v>
      </c>
      <c r="K31" t="n">
        <v>53.44</v>
      </c>
      <c r="L31" t="n">
        <v>30</v>
      </c>
      <c r="M31" t="n">
        <v>19</v>
      </c>
      <c r="N31" t="n">
        <v>53.75</v>
      </c>
      <c r="O31" t="n">
        <v>28870.05</v>
      </c>
      <c r="P31" t="n">
        <v>830.89</v>
      </c>
      <c r="Q31" t="n">
        <v>1226.27</v>
      </c>
      <c r="R31" t="n">
        <v>204.05</v>
      </c>
      <c r="S31" t="n">
        <v>159.11</v>
      </c>
      <c r="T31" t="n">
        <v>16226.11</v>
      </c>
      <c r="U31" t="n">
        <v>0.78</v>
      </c>
      <c r="V31" t="n">
        <v>0.88</v>
      </c>
      <c r="W31" t="n">
        <v>19.01</v>
      </c>
      <c r="X31" t="n">
        <v>0.93</v>
      </c>
      <c r="Y31" t="n">
        <v>1</v>
      </c>
      <c r="Z31" t="n">
        <v>10</v>
      </c>
      <c r="AA31" t="n">
        <v>804.7428023153159</v>
      </c>
      <c r="AB31" t="n">
        <v>1101.084604874596</v>
      </c>
      <c r="AC31" t="n">
        <v>995.9986355673125</v>
      </c>
      <c r="AD31" t="n">
        <v>804742.8023153159</v>
      </c>
      <c r="AE31" t="n">
        <v>1101084.604874596</v>
      </c>
      <c r="AF31" t="n">
        <v>2.115617454839757e-06</v>
      </c>
      <c r="AG31" t="n">
        <v>10</v>
      </c>
      <c r="AH31" t="n">
        <v>995998.6355673125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1.4389</v>
      </c>
      <c r="E32" t="n">
        <v>69.5</v>
      </c>
      <c r="F32" t="n">
        <v>66.25</v>
      </c>
      <c r="G32" t="n">
        <v>189.28</v>
      </c>
      <c r="H32" t="n">
        <v>2.36</v>
      </c>
      <c r="I32" t="n">
        <v>21</v>
      </c>
      <c r="J32" t="n">
        <v>233.89</v>
      </c>
      <c r="K32" t="n">
        <v>53.44</v>
      </c>
      <c r="L32" t="n">
        <v>31</v>
      </c>
      <c r="M32" t="n">
        <v>19</v>
      </c>
      <c r="N32" t="n">
        <v>54.46</v>
      </c>
      <c r="O32" t="n">
        <v>29081.05</v>
      </c>
      <c r="P32" t="n">
        <v>830.8</v>
      </c>
      <c r="Q32" t="n">
        <v>1226.3</v>
      </c>
      <c r="R32" t="n">
        <v>203.68</v>
      </c>
      <c r="S32" t="n">
        <v>159.11</v>
      </c>
      <c r="T32" t="n">
        <v>16043.76</v>
      </c>
      <c r="U32" t="n">
        <v>0.78</v>
      </c>
      <c r="V32" t="n">
        <v>0.88</v>
      </c>
      <c r="W32" t="n">
        <v>19.01</v>
      </c>
      <c r="X32" t="n">
        <v>0.92</v>
      </c>
      <c r="Y32" t="n">
        <v>1</v>
      </c>
      <c r="Z32" t="n">
        <v>10</v>
      </c>
      <c r="AA32" t="n">
        <v>804.5615705072125</v>
      </c>
      <c r="AB32" t="n">
        <v>1100.836635519366</v>
      </c>
      <c r="AC32" t="n">
        <v>995.7743320593186</v>
      </c>
      <c r="AD32" t="n">
        <v>804561.5705072125</v>
      </c>
      <c r="AE32" t="n">
        <v>1100836.635519366</v>
      </c>
      <c r="AF32" t="n">
        <v>2.115911556105461e-06</v>
      </c>
      <c r="AG32" t="n">
        <v>10</v>
      </c>
      <c r="AH32" t="n">
        <v>995774.3320593185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1.4409</v>
      </c>
      <c r="E33" t="n">
        <v>69.40000000000001</v>
      </c>
      <c r="F33" t="n">
        <v>66.19</v>
      </c>
      <c r="G33" t="n">
        <v>198.56</v>
      </c>
      <c r="H33" t="n">
        <v>2.41</v>
      </c>
      <c r="I33" t="n">
        <v>20</v>
      </c>
      <c r="J33" t="n">
        <v>235.61</v>
      </c>
      <c r="K33" t="n">
        <v>53.44</v>
      </c>
      <c r="L33" t="n">
        <v>32</v>
      </c>
      <c r="M33" t="n">
        <v>18</v>
      </c>
      <c r="N33" t="n">
        <v>55.18</v>
      </c>
      <c r="O33" t="n">
        <v>29293.06</v>
      </c>
      <c r="P33" t="n">
        <v>828.14</v>
      </c>
      <c r="Q33" t="n">
        <v>1226.25</v>
      </c>
      <c r="R33" t="n">
        <v>201.4</v>
      </c>
      <c r="S33" t="n">
        <v>159.11</v>
      </c>
      <c r="T33" t="n">
        <v>14908.32</v>
      </c>
      <c r="U33" t="n">
        <v>0.79</v>
      </c>
      <c r="V33" t="n">
        <v>0.88</v>
      </c>
      <c r="W33" t="n">
        <v>19.01</v>
      </c>
      <c r="X33" t="n">
        <v>0.86</v>
      </c>
      <c r="Y33" t="n">
        <v>1</v>
      </c>
      <c r="Z33" t="n">
        <v>10</v>
      </c>
      <c r="AA33" t="n">
        <v>801.8067364841382</v>
      </c>
      <c r="AB33" t="n">
        <v>1097.067350074296</v>
      </c>
      <c r="AC33" t="n">
        <v>992.3647819269007</v>
      </c>
      <c r="AD33" t="n">
        <v>801806.7364841383</v>
      </c>
      <c r="AE33" t="n">
        <v>1097067.350074296</v>
      </c>
      <c r="AF33" t="n">
        <v>2.118852568762498e-06</v>
      </c>
      <c r="AG33" t="n">
        <v>10</v>
      </c>
      <c r="AH33" t="n">
        <v>992364.7819269007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1.4426</v>
      </c>
      <c r="E34" t="n">
        <v>69.31999999999999</v>
      </c>
      <c r="F34" t="n">
        <v>66.14</v>
      </c>
      <c r="G34" t="n">
        <v>208.87</v>
      </c>
      <c r="H34" t="n">
        <v>2.47</v>
      </c>
      <c r="I34" t="n">
        <v>19</v>
      </c>
      <c r="J34" t="n">
        <v>237.34</v>
      </c>
      <c r="K34" t="n">
        <v>53.44</v>
      </c>
      <c r="L34" t="n">
        <v>33</v>
      </c>
      <c r="M34" t="n">
        <v>17</v>
      </c>
      <c r="N34" t="n">
        <v>55.91</v>
      </c>
      <c r="O34" t="n">
        <v>29506.09</v>
      </c>
      <c r="P34" t="n">
        <v>822.23</v>
      </c>
      <c r="Q34" t="n">
        <v>1226.27</v>
      </c>
      <c r="R34" t="n">
        <v>199.86</v>
      </c>
      <c r="S34" t="n">
        <v>159.11</v>
      </c>
      <c r="T34" t="n">
        <v>14145.7</v>
      </c>
      <c r="U34" t="n">
        <v>0.8</v>
      </c>
      <c r="V34" t="n">
        <v>0.88</v>
      </c>
      <c r="W34" t="n">
        <v>19.01</v>
      </c>
      <c r="X34" t="n">
        <v>0.82</v>
      </c>
      <c r="Y34" t="n">
        <v>1</v>
      </c>
      <c r="Z34" t="n">
        <v>10</v>
      </c>
      <c r="AA34" t="n">
        <v>797.2716510593012</v>
      </c>
      <c r="AB34" t="n">
        <v>1090.862246122186</v>
      </c>
      <c r="AC34" t="n">
        <v>986.7518843870618</v>
      </c>
      <c r="AD34" t="n">
        <v>797271.6510593012</v>
      </c>
      <c r="AE34" t="n">
        <v>1090862.246122186</v>
      </c>
      <c r="AF34" t="n">
        <v>2.121352429520979e-06</v>
      </c>
      <c r="AG34" t="n">
        <v>10</v>
      </c>
      <c r="AH34" t="n">
        <v>986751.8843870617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1.4424</v>
      </c>
      <c r="E35" t="n">
        <v>69.33</v>
      </c>
      <c r="F35" t="n">
        <v>66.15000000000001</v>
      </c>
      <c r="G35" t="n">
        <v>208.9</v>
      </c>
      <c r="H35" t="n">
        <v>2.53</v>
      </c>
      <c r="I35" t="n">
        <v>19</v>
      </c>
      <c r="J35" t="n">
        <v>239.08</v>
      </c>
      <c r="K35" t="n">
        <v>53.44</v>
      </c>
      <c r="L35" t="n">
        <v>34</v>
      </c>
      <c r="M35" t="n">
        <v>17</v>
      </c>
      <c r="N35" t="n">
        <v>56.64</v>
      </c>
      <c r="O35" t="n">
        <v>29720.17</v>
      </c>
      <c r="P35" t="n">
        <v>821.5</v>
      </c>
      <c r="Q35" t="n">
        <v>1226.33</v>
      </c>
      <c r="R35" t="n">
        <v>200.31</v>
      </c>
      <c r="S35" t="n">
        <v>159.11</v>
      </c>
      <c r="T35" t="n">
        <v>14368.76</v>
      </c>
      <c r="U35" t="n">
        <v>0.79</v>
      </c>
      <c r="V35" t="n">
        <v>0.88</v>
      </c>
      <c r="W35" t="n">
        <v>19</v>
      </c>
      <c r="X35" t="n">
        <v>0.83</v>
      </c>
      <c r="Y35" t="n">
        <v>1</v>
      </c>
      <c r="Z35" t="n">
        <v>10</v>
      </c>
      <c r="AA35" t="n">
        <v>796.9564092778566</v>
      </c>
      <c r="AB35" t="n">
        <v>1090.430918409327</v>
      </c>
      <c r="AC35" t="n">
        <v>986.3617219857462</v>
      </c>
      <c r="AD35" t="n">
        <v>796956.4092778566</v>
      </c>
      <c r="AE35" t="n">
        <v>1090430.918409327</v>
      </c>
      <c r="AF35" t="n">
        <v>2.121058328255275e-06</v>
      </c>
      <c r="AG35" t="n">
        <v>10</v>
      </c>
      <c r="AH35" t="n">
        <v>986361.7219857462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1.4441</v>
      </c>
      <c r="E36" t="n">
        <v>69.25</v>
      </c>
      <c r="F36" t="n">
        <v>66.11</v>
      </c>
      <c r="G36" t="n">
        <v>220.36</v>
      </c>
      <c r="H36" t="n">
        <v>2.58</v>
      </c>
      <c r="I36" t="n">
        <v>18</v>
      </c>
      <c r="J36" t="n">
        <v>240.82</v>
      </c>
      <c r="K36" t="n">
        <v>53.44</v>
      </c>
      <c r="L36" t="n">
        <v>35</v>
      </c>
      <c r="M36" t="n">
        <v>16</v>
      </c>
      <c r="N36" t="n">
        <v>57.39</v>
      </c>
      <c r="O36" t="n">
        <v>29935.43</v>
      </c>
      <c r="P36" t="n">
        <v>818.45</v>
      </c>
      <c r="Q36" t="n">
        <v>1226.29</v>
      </c>
      <c r="R36" t="n">
        <v>198.87</v>
      </c>
      <c r="S36" t="n">
        <v>159.11</v>
      </c>
      <c r="T36" t="n">
        <v>13651.69</v>
      </c>
      <c r="U36" t="n">
        <v>0.8</v>
      </c>
      <c r="V36" t="n">
        <v>0.88</v>
      </c>
      <c r="W36" t="n">
        <v>19</v>
      </c>
      <c r="X36" t="n">
        <v>0.78</v>
      </c>
      <c r="Y36" t="n">
        <v>1</v>
      </c>
      <c r="Z36" t="n">
        <v>10</v>
      </c>
      <c r="AA36" t="n">
        <v>794.1856668539029</v>
      </c>
      <c r="AB36" t="n">
        <v>1086.639866388345</v>
      </c>
      <c r="AC36" t="n">
        <v>982.9324826488718</v>
      </c>
      <c r="AD36" t="n">
        <v>794185.666853903</v>
      </c>
      <c r="AE36" t="n">
        <v>1086639.866388345</v>
      </c>
      <c r="AF36" t="n">
        <v>2.123558189013757e-06</v>
      </c>
      <c r="AG36" t="n">
        <v>10</v>
      </c>
      <c r="AH36" t="n">
        <v>982932.4826488717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1.4445</v>
      </c>
      <c r="E37" t="n">
        <v>69.23</v>
      </c>
      <c r="F37" t="n">
        <v>66.09</v>
      </c>
      <c r="G37" t="n">
        <v>220.3</v>
      </c>
      <c r="H37" t="n">
        <v>2.64</v>
      </c>
      <c r="I37" t="n">
        <v>18</v>
      </c>
      <c r="J37" t="n">
        <v>242.57</v>
      </c>
      <c r="K37" t="n">
        <v>53.44</v>
      </c>
      <c r="L37" t="n">
        <v>36</v>
      </c>
      <c r="M37" t="n">
        <v>16</v>
      </c>
      <c r="N37" t="n">
        <v>58.14</v>
      </c>
      <c r="O37" t="n">
        <v>30151.65</v>
      </c>
      <c r="P37" t="n">
        <v>815.1</v>
      </c>
      <c r="Q37" t="n">
        <v>1226.33</v>
      </c>
      <c r="R37" t="n">
        <v>198.18</v>
      </c>
      <c r="S37" t="n">
        <v>159.11</v>
      </c>
      <c r="T37" t="n">
        <v>13309.28</v>
      </c>
      <c r="U37" t="n">
        <v>0.8</v>
      </c>
      <c r="V37" t="n">
        <v>0.88</v>
      </c>
      <c r="W37" t="n">
        <v>19</v>
      </c>
      <c r="X37" t="n">
        <v>0.76</v>
      </c>
      <c r="Y37" t="n">
        <v>1</v>
      </c>
      <c r="Z37" t="n">
        <v>10</v>
      </c>
      <c r="AA37" t="n">
        <v>791.9167243628427</v>
      </c>
      <c r="AB37" t="n">
        <v>1083.535399173398</v>
      </c>
      <c r="AC37" t="n">
        <v>980.1243014277723</v>
      </c>
      <c r="AD37" t="n">
        <v>791916.7243628427</v>
      </c>
      <c r="AE37" t="n">
        <v>1083535.399173398</v>
      </c>
      <c r="AF37" t="n">
        <v>2.124146391545165e-06</v>
      </c>
      <c r="AG37" t="n">
        <v>10</v>
      </c>
      <c r="AH37" t="n">
        <v>980124.3014277723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1.4462</v>
      </c>
      <c r="E38" t="n">
        <v>69.15000000000001</v>
      </c>
      <c r="F38" t="n">
        <v>66.04000000000001</v>
      </c>
      <c r="G38" t="n">
        <v>233.1</v>
      </c>
      <c r="H38" t="n">
        <v>2.69</v>
      </c>
      <c r="I38" t="n">
        <v>17</v>
      </c>
      <c r="J38" t="n">
        <v>244.34</v>
      </c>
      <c r="K38" t="n">
        <v>53.44</v>
      </c>
      <c r="L38" t="n">
        <v>37</v>
      </c>
      <c r="M38" t="n">
        <v>15</v>
      </c>
      <c r="N38" t="n">
        <v>58.9</v>
      </c>
      <c r="O38" t="n">
        <v>30368.96</v>
      </c>
      <c r="P38" t="n">
        <v>812.24</v>
      </c>
      <c r="Q38" t="n">
        <v>1226.25</v>
      </c>
      <c r="R38" t="n">
        <v>196.8</v>
      </c>
      <c r="S38" t="n">
        <v>159.11</v>
      </c>
      <c r="T38" t="n">
        <v>12624.44</v>
      </c>
      <c r="U38" t="n">
        <v>0.8100000000000001</v>
      </c>
      <c r="V38" t="n">
        <v>0.88</v>
      </c>
      <c r="W38" t="n">
        <v>19</v>
      </c>
      <c r="X38" t="n">
        <v>0.72</v>
      </c>
      <c r="Y38" t="n">
        <v>1</v>
      </c>
      <c r="Z38" t="n">
        <v>10</v>
      </c>
      <c r="AA38" t="n">
        <v>789.2408666442782</v>
      </c>
      <c r="AB38" t="n">
        <v>1079.874172592347</v>
      </c>
      <c r="AC38" t="n">
        <v>976.8124971730531</v>
      </c>
      <c r="AD38" t="n">
        <v>789240.8666442782</v>
      </c>
      <c r="AE38" t="n">
        <v>1079874.172592347</v>
      </c>
      <c r="AF38" t="n">
        <v>2.126646252303646e-06</v>
      </c>
      <c r="AG38" t="n">
        <v>10</v>
      </c>
      <c r="AH38" t="n">
        <v>976812.4971730531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1.4462</v>
      </c>
      <c r="E39" t="n">
        <v>69.15000000000001</v>
      </c>
      <c r="F39" t="n">
        <v>66.05</v>
      </c>
      <c r="G39" t="n">
        <v>233.1</v>
      </c>
      <c r="H39" t="n">
        <v>2.75</v>
      </c>
      <c r="I39" t="n">
        <v>17</v>
      </c>
      <c r="J39" t="n">
        <v>246.11</v>
      </c>
      <c r="K39" t="n">
        <v>53.44</v>
      </c>
      <c r="L39" t="n">
        <v>38</v>
      </c>
      <c r="M39" t="n">
        <v>15</v>
      </c>
      <c r="N39" t="n">
        <v>59.67</v>
      </c>
      <c r="O39" t="n">
        <v>30587.38</v>
      </c>
      <c r="P39" t="n">
        <v>807.05</v>
      </c>
      <c r="Q39" t="n">
        <v>1226.3</v>
      </c>
      <c r="R39" t="n">
        <v>196.79</v>
      </c>
      <c r="S39" t="n">
        <v>159.11</v>
      </c>
      <c r="T39" t="n">
        <v>12617.46</v>
      </c>
      <c r="U39" t="n">
        <v>0.8100000000000001</v>
      </c>
      <c r="V39" t="n">
        <v>0.88</v>
      </c>
      <c r="W39" t="n">
        <v>19</v>
      </c>
      <c r="X39" t="n">
        <v>0.72</v>
      </c>
      <c r="Y39" t="n">
        <v>1</v>
      </c>
      <c r="Z39" t="n">
        <v>10</v>
      </c>
      <c r="AA39" t="n">
        <v>786.1455803138573</v>
      </c>
      <c r="AB39" t="n">
        <v>1075.63906528067</v>
      </c>
      <c r="AC39" t="n">
        <v>972.981582559192</v>
      </c>
      <c r="AD39" t="n">
        <v>786145.5803138573</v>
      </c>
      <c r="AE39" t="n">
        <v>1075639.06528067</v>
      </c>
      <c r="AF39" t="n">
        <v>2.126646252303646e-06</v>
      </c>
      <c r="AG39" t="n">
        <v>10</v>
      </c>
      <c r="AH39" t="n">
        <v>972981.582559192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1.4478</v>
      </c>
      <c r="E40" t="n">
        <v>69.06999999999999</v>
      </c>
      <c r="F40" t="n">
        <v>66.01000000000001</v>
      </c>
      <c r="G40" t="n">
        <v>247.52</v>
      </c>
      <c r="H40" t="n">
        <v>2.8</v>
      </c>
      <c r="I40" t="n">
        <v>16</v>
      </c>
      <c r="J40" t="n">
        <v>247.89</v>
      </c>
      <c r="K40" t="n">
        <v>53.44</v>
      </c>
      <c r="L40" t="n">
        <v>39</v>
      </c>
      <c r="M40" t="n">
        <v>14</v>
      </c>
      <c r="N40" t="n">
        <v>60.45</v>
      </c>
      <c r="O40" t="n">
        <v>30806.92</v>
      </c>
      <c r="P40" t="n">
        <v>807.5700000000001</v>
      </c>
      <c r="Q40" t="n">
        <v>1226.27</v>
      </c>
      <c r="R40" t="n">
        <v>195.29</v>
      </c>
      <c r="S40" t="n">
        <v>159.11</v>
      </c>
      <c r="T40" t="n">
        <v>11874.28</v>
      </c>
      <c r="U40" t="n">
        <v>0.8100000000000001</v>
      </c>
      <c r="V40" t="n">
        <v>0.88</v>
      </c>
      <c r="W40" t="n">
        <v>19</v>
      </c>
      <c r="X40" t="n">
        <v>0.68</v>
      </c>
      <c r="Y40" t="n">
        <v>1</v>
      </c>
      <c r="Z40" t="n">
        <v>10</v>
      </c>
      <c r="AA40" t="n">
        <v>785.5886261470098</v>
      </c>
      <c r="AB40" t="n">
        <v>1074.877016018506</v>
      </c>
      <c r="AC40" t="n">
        <v>972.2922622090657</v>
      </c>
      <c r="AD40" t="n">
        <v>785588.6261470098</v>
      </c>
      <c r="AE40" t="n">
        <v>1074877.016018506</v>
      </c>
      <c r="AF40" t="n">
        <v>2.128999062429276e-06</v>
      </c>
      <c r="AG40" t="n">
        <v>10</v>
      </c>
      <c r="AH40" t="n">
        <v>972292.2622090657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1.4476</v>
      </c>
      <c r="E41" t="n">
        <v>69.08</v>
      </c>
      <c r="F41" t="n">
        <v>66.02</v>
      </c>
      <c r="G41" t="n">
        <v>247.56</v>
      </c>
      <c r="H41" t="n">
        <v>2.85</v>
      </c>
      <c r="I41" t="n">
        <v>16</v>
      </c>
      <c r="J41" t="n">
        <v>249.68</v>
      </c>
      <c r="K41" t="n">
        <v>53.44</v>
      </c>
      <c r="L41" t="n">
        <v>40</v>
      </c>
      <c r="M41" t="n">
        <v>14</v>
      </c>
      <c r="N41" t="n">
        <v>61.24</v>
      </c>
      <c r="O41" t="n">
        <v>31027.6</v>
      </c>
      <c r="P41" t="n">
        <v>807.4299999999999</v>
      </c>
      <c r="Q41" t="n">
        <v>1226.31</v>
      </c>
      <c r="R41" t="n">
        <v>195.83</v>
      </c>
      <c r="S41" t="n">
        <v>159.11</v>
      </c>
      <c r="T41" t="n">
        <v>12143.93</v>
      </c>
      <c r="U41" t="n">
        <v>0.8100000000000001</v>
      </c>
      <c r="V41" t="n">
        <v>0.88</v>
      </c>
      <c r="W41" t="n">
        <v>19</v>
      </c>
      <c r="X41" t="n">
        <v>0.6899999999999999</v>
      </c>
      <c r="Y41" t="n">
        <v>1</v>
      </c>
      <c r="Z41" t="n">
        <v>10</v>
      </c>
      <c r="AA41" t="n">
        <v>785.6277802905455</v>
      </c>
      <c r="AB41" t="n">
        <v>1074.93058844505</v>
      </c>
      <c r="AC41" t="n">
        <v>972.3407217584102</v>
      </c>
      <c r="AD41" t="n">
        <v>785627.7802905455</v>
      </c>
      <c r="AE41" t="n">
        <v>1074930.58844505</v>
      </c>
      <c r="AF41" t="n">
        <v>2.128704961163572e-06</v>
      </c>
      <c r="AG41" t="n">
        <v>10</v>
      </c>
      <c r="AH41" t="n">
        <v>972340.7217584101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0.8233</v>
      </c>
      <c r="E2" t="n">
        <v>121.46</v>
      </c>
      <c r="F2" t="n">
        <v>101.53</v>
      </c>
      <c r="G2" t="n">
        <v>8.16</v>
      </c>
      <c r="H2" t="n">
        <v>0.15</v>
      </c>
      <c r="I2" t="n">
        <v>747</v>
      </c>
      <c r="J2" t="n">
        <v>116.05</v>
      </c>
      <c r="K2" t="n">
        <v>43.4</v>
      </c>
      <c r="L2" t="n">
        <v>1</v>
      </c>
      <c r="M2" t="n">
        <v>745</v>
      </c>
      <c r="N2" t="n">
        <v>16.65</v>
      </c>
      <c r="O2" t="n">
        <v>14546.17</v>
      </c>
      <c r="P2" t="n">
        <v>1021.85</v>
      </c>
      <c r="Q2" t="n">
        <v>1228.48</v>
      </c>
      <c r="R2" t="n">
        <v>1399.66</v>
      </c>
      <c r="S2" t="n">
        <v>159.11</v>
      </c>
      <c r="T2" t="n">
        <v>610401.4300000001</v>
      </c>
      <c r="U2" t="n">
        <v>0.11</v>
      </c>
      <c r="V2" t="n">
        <v>0.57</v>
      </c>
      <c r="W2" t="n">
        <v>20.21</v>
      </c>
      <c r="X2" t="n">
        <v>36.15</v>
      </c>
      <c r="Y2" t="n">
        <v>1</v>
      </c>
      <c r="Z2" t="n">
        <v>10</v>
      </c>
      <c r="AA2" t="n">
        <v>1668.346627693288</v>
      </c>
      <c r="AB2" t="n">
        <v>2282.705458268584</v>
      </c>
      <c r="AC2" t="n">
        <v>2064.847253128662</v>
      </c>
      <c r="AD2" t="n">
        <v>1668346.627693288</v>
      </c>
      <c r="AE2" t="n">
        <v>2282705.458268584</v>
      </c>
      <c r="AF2" t="n">
        <v>1.309757432465857e-06</v>
      </c>
      <c r="AG2" t="n">
        <v>17</v>
      </c>
      <c r="AH2" t="n">
        <v>2064847.253128662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1.1424</v>
      </c>
      <c r="E3" t="n">
        <v>87.53</v>
      </c>
      <c r="F3" t="n">
        <v>78.64</v>
      </c>
      <c r="G3" t="n">
        <v>16.56</v>
      </c>
      <c r="H3" t="n">
        <v>0.3</v>
      </c>
      <c r="I3" t="n">
        <v>285</v>
      </c>
      <c r="J3" t="n">
        <v>117.34</v>
      </c>
      <c r="K3" t="n">
        <v>43.4</v>
      </c>
      <c r="L3" t="n">
        <v>2</v>
      </c>
      <c r="M3" t="n">
        <v>283</v>
      </c>
      <c r="N3" t="n">
        <v>16.94</v>
      </c>
      <c r="O3" t="n">
        <v>14705.49</v>
      </c>
      <c r="P3" t="n">
        <v>786.3200000000001</v>
      </c>
      <c r="Q3" t="n">
        <v>1227.03</v>
      </c>
      <c r="R3" t="n">
        <v>622.25</v>
      </c>
      <c r="S3" t="n">
        <v>159.11</v>
      </c>
      <c r="T3" t="n">
        <v>224006.62</v>
      </c>
      <c r="U3" t="n">
        <v>0.26</v>
      </c>
      <c r="V3" t="n">
        <v>0.74</v>
      </c>
      <c r="W3" t="n">
        <v>19.46</v>
      </c>
      <c r="X3" t="n">
        <v>13.3</v>
      </c>
      <c r="Y3" t="n">
        <v>1</v>
      </c>
      <c r="Z3" t="n">
        <v>10</v>
      </c>
      <c r="AA3" t="n">
        <v>962.0171572418084</v>
      </c>
      <c r="AB3" t="n">
        <v>1316.274315739871</v>
      </c>
      <c r="AC3" t="n">
        <v>1190.650942448262</v>
      </c>
      <c r="AD3" t="n">
        <v>962017.1572418084</v>
      </c>
      <c r="AE3" t="n">
        <v>1316274.315739871</v>
      </c>
      <c r="AF3" t="n">
        <v>1.817401786528599e-06</v>
      </c>
      <c r="AG3" t="n">
        <v>13</v>
      </c>
      <c r="AH3" t="n">
        <v>1190650.942448262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1.254</v>
      </c>
      <c r="E4" t="n">
        <v>79.73999999999999</v>
      </c>
      <c r="F4" t="n">
        <v>73.45999999999999</v>
      </c>
      <c r="G4" t="n">
        <v>25.04</v>
      </c>
      <c r="H4" t="n">
        <v>0.45</v>
      </c>
      <c r="I4" t="n">
        <v>176</v>
      </c>
      <c r="J4" t="n">
        <v>118.63</v>
      </c>
      <c r="K4" t="n">
        <v>43.4</v>
      </c>
      <c r="L4" t="n">
        <v>3</v>
      </c>
      <c r="M4" t="n">
        <v>174</v>
      </c>
      <c r="N4" t="n">
        <v>17.23</v>
      </c>
      <c r="O4" t="n">
        <v>14865.24</v>
      </c>
      <c r="P4" t="n">
        <v>728.3099999999999</v>
      </c>
      <c r="Q4" t="n">
        <v>1226.99</v>
      </c>
      <c r="R4" t="n">
        <v>446.95</v>
      </c>
      <c r="S4" t="n">
        <v>159.11</v>
      </c>
      <c r="T4" t="n">
        <v>136903.12</v>
      </c>
      <c r="U4" t="n">
        <v>0.36</v>
      </c>
      <c r="V4" t="n">
        <v>0.79</v>
      </c>
      <c r="W4" t="n">
        <v>19.27</v>
      </c>
      <c r="X4" t="n">
        <v>8.119999999999999</v>
      </c>
      <c r="Y4" t="n">
        <v>1</v>
      </c>
      <c r="Z4" t="n">
        <v>10</v>
      </c>
      <c r="AA4" t="n">
        <v>823.659111289028</v>
      </c>
      <c r="AB4" t="n">
        <v>1126.966733341083</v>
      </c>
      <c r="AC4" t="n">
        <v>1019.410610018753</v>
      </c>
      <c r="AD4" t="n">
        <v>823659.1112890281</v>
      </c>
      <c r="AE4" t="n">
        <v>1126966.733341083</v>
      </c>
      <c r="AF4" t="n">
        <v>1.994942087103346e-06</v>
      </c>
      <c r="AG4" t="n">
        <v>12</v>
      </c>
      <c r="AH4" t="n">
        <v>1019410.610018753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1.3116</v>
      </c>
      <c r="E5" t="n">
        <v>76.23999999999999</v>
      </c>
      <c r="F5" t="n">
        <v>71.12</v>
      </c>
      <c r="G5" t="n">
        <v>33.6</v>
      </c>
      <c r="H5" t="n">
        <v>0.59</v>
      </c>
      <c r="I5" t="n">
        <v>127</v>
      </c>
      <c r="J5" t="n">
        <v>119.93</v>
      </c>
      <c r="K5" t="n">
        <v>43.4</v>
      </c>
      <c r="L5" t="n">
        <v>4</v>
      </c>
      <c r="M5" t="n">
        <v>125</v>
      </c>
      <c r="N5" t="n">
        <v>17.53</v>
      </c>
      <c r="O5" t="n">
        <v>15025.44</v>
      </c>
      <c r="P5" t="n">
        <v>698.74</v>
      </c>
      <c r="Q5" t="n">
        <v>1226.59</v>
      </c>
      <c r="R5" t="n">
        <v>368.24</v>
      </c>
      <c r="S5" t="n">
        <v>159.11</v>
      </c>
      <c r="T5" t="n">
        <v>97794.3</v>
      </c>
      <c r="U5" t="n">
        <v>0.43</v>
      </c>
      <c r="V5" t="n">
        <v>0.82</v>
      </c>
      <c r="W5" t="n">
        <v>19.18</v>
      </c>
      <c r="X5" t="n">
        <v>5.79</v>
      </c>
      <c r="Y5" t="n">
        <v>1</v>
      </c>
      <c r="Z5" t="n">
        <v>10</v>
      </c>
      <c r="AA5" t="n">
        <v>757.2400077000411</v>
      </c>
      <c r="AB5" t="n">
        <v>1036.089185606584</v>
      </c>
      <c r="AC5" t="n">
        <v>937.2062878925958</v>
      </c>
      <c r="AD5" t="n">
        <v>757240.0077000412</v>
      </c>
      <c r="AE5" t="n">
        <v>1036089.185606584</v>
      </c>
      <c r="AF5" t="n">
        <v>2.086575790625797e-06</v>
      </c>
      <c r="AG5" t="n">
        <v>11</v>
      </c>
      <c r="AH5" t="n">
        <v>937206.2878925959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1.3465</v>
      </c>
      <c r="E6" t="n">
        <v>74.27</v>
      </c>
      <c r="F6" t="n">
        <v>69.81999999999999</v>
      </c>
      <c r="G6" t="n">
        <v>42.32</v>
      </c>
      <c r="H6" t="n">
        <v>0.73</v>
      </c>
      <c r="I6" t="n">
        <v>99</v>
      </c>
      <c r="J6" t="n">
        <v>121.23</v>
      </c>
      <c r="K6" t="n">
        <v>43.4</v>
      </c>
      <c r="L6" t="n">
        <v>5</v>
      </c>
      <c r="M6" t="n">
        <v>97</v>
      </c>
      <c r="N6" t="n">
        <v>17.83</v>
      </c>
      <c r="O6" t="n">
        <v>15186.08</v>
      </c>
      <c r="P6" t="n">
        <v>679.58</v>
      </c>
      <c r="Q6" t="n">
        <v>1226.42</v>
      </c>
      <c r="R6" t="n">
        <v>324</v>
      </c>
      <c r="S6" t="n">
        <v>159.11</v>
      </c>
      <c r="T6" t="n">
        <v>75813.74000000001</v>
      </c>
      <c r="U6" t="n">
        <v>0.49</v>
      </c>
      <c r="V6" t="n">
        <v>0.83</v>
      </c>
      <c r="W6" t="n">
        <v>19.14</v>
      </c>
      <c r="X6" t="n">
        <v>4.49</v>
      </c>
      <c r="Y6" t="n">
        <v>1</v>
      </c>
      <c r="Z6" t="n">
        <v>10</v>
      </c>
      <c r="AA6" t="n">
        <v>724.7257171204924</v>
      </c>
      <c r="AB6" t="n">
        <v>991.6016988063818</v>
      </c>
      <c r="AC6" t="n">
        <v>896.9646243940252</v>
      </c>
      <c r="AD6" t="n">
        <v>724725.7171204924</v>
      </c>
      <c r="AE6" t="n">
        <v>991601.6988063818</v>
      </c>
      <c r="AF6" t="n">
        <v>2.142096906128114e-06</v>
      </c>
      <c r="AG6" t="n">
        <v>11</v>
      </c>
      <c r="AH6" t="n">
        <v>896964.6243940252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1.3702</v>
      </c>
      <c r="E7" t="n">
        <v>72.98</v>
      </c>
      <c r="F7" t="n">
        <v>68.95999999999999</v>
      </c>
      <c r="G7" t="n">
        <v>51.08</v>
      </c>
      <c r="H7" t="n">
        <v>0.86</v>
      </c>
      <c r="I7" t="n">
        <v>81</v>
      </c>
      <c r="J7" t="n">
        <v>122.54</v>
      </c>
      <c r="K7" t="n">
        <v>43.4</v>
      </c>
      <c r="L7" t="n">
        <v>6</v>
      </c>
      <c r="M7" t="n">
        <v>79</v>
      </c>
      <c r="N7" t="n">
        <v>18.14</v>
      </c>
      <c r="O7" t="n">
        <v>15347.16</v>
      </c>
      <c r="P7" t="n">
        <v>664.55</v>
      </c>
      <c r="Q7" t="n">
        <v>1226.59</v>
      </c>
      <c r="R7" t="n">
        <v>295.49</v>
      </c>
      <c r="S7" t="n">
        <v>159.11</v>
      </c>
      <c r="T7" t="n">
        <v>61651</v>
      </c>
      <c r="U7" t="n">
        <v>0.54</v>
      </c>
      <c r="V7" t="n">
        <v>0.85</v>
      </c>
      <c r="W7" t="n">
        <v>19.1</v>
      </c>
      <c r="X7" t="n">
        <v>3.63</v>
      </c>
      <c r="Y7" t="n">
        <v>1</v>
      </c>
      <c r="Z7" t="n">
        <v>10</v>
      </c>
      <c r="AA7" t="n">
        <v>702.3641390903981</v>
      </c>
      <c r="AB7" t="n">
        <v>961.0056012224095</v>
      </c>
      <c r="AC7" t="n">
        <v>869.2885754215745</v>
      </c>
      <c r="AD7" t="n">
        <v>702364.1390903981</v>
      </c>
      <c r="AE7" t="n">
        <v>961005.6012224095</v>
      </c>
      <c r="AF7" t="n">
        <v>2.179800357056623e-06</v>
      </c>
      <c r="AG7" t="n">
        <v>11</v>
      </c>
      <c r="AH7" t="n">
        <v>869288.5754215745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1.3865</v>
      </c>
      <c r="E8" t="n">
        <v>72.12</v>
      </c>
      <c r="F8" t="n">
        <v>68.41</v>
      </c>
      <c r="G8" t="n">
        <v>60.37</v>
      </c>
      <c r="H8" t="n">
        <v>1</v>
      </c>
      <c r="I8" t="n">
        <v>68</v>
      </c>
      <c r="J8" t="n">
        <v>123.85</v>
      </c>
      <c r="K8" t="n">
        <v>43.4</v>
      </c>
      <c r="L8" t="n">
        <v>7</v>
      </c>
      <c r="M8" t="n">
        <v>66</v>
      </c>
      <c r="N8" t="n">
        <v>18.45</v>
      </c>
      <c r="O8" t="n">
        <v>15508.69</v>
      </c>
      <c r="P8" t="n">
        <v>652.38</v>
      </c>
      <c r="Q8" t="n">
        <v>1226.38</v>
      </c>
      <c r="R8" t="n">
        <v>276.77</v>
      </c>
      <c r="S8" t="n">
        <v>159.11</v>
      </c>
      <c r="T8" t="n">
        <v>52352.13</v>
      </c>
      <c r="U8" t="n">
        <v>0.57</v>
      </c>
      <c r="V8" t="n">
        <v>0.85</v>
      </c>
      <c r="W8" t="n">
        <v>19.09</v>
      </c>
      <c r="X8" t="n">
        <v>3.09</v>
      </c>
      <c r="Y8" t="n">
        <v>1</v>
      </c>
      <c r="Z8" t="n">
        <v>10</v>
      </c>
      <c r="AA8" t="n">
        <v>686.3795143474637</v>
      </c>
      <c r="AB8" t="n">
        <v>939.1347324572527</v>
      </c>
      <c r="AC8" t="n">
        <v>849.5050316754073</v>
      </c>
      <c r="AD8" t="n">
        <v>686379.5143474636</v>
      </c>
      <c r="AE8" t="n">
        <v>939134.7324572527</v>
      </c>
      <c r="AF8" t="n">
        <v>2.20573142246315e-06</v>
      </c>
      <c r="AG8" t="n">
        <v>11</v>
      </c>
      <c r="AH8" t="n">
        <v>849505.0316754073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1.3994</v>
      </c>
      <c r="E9" t="n">
        <v>71.45999999999999</v>
      </c>
      <c r="F9" t="n">
        <v>67.95999999999999</v>
      </c>
      <c r="G9" t="n">
        <v>69.11</v>
      </c>
      <c r="H9" t="n">
        <v>1.13</v>
      </c>
      <c r="I9" t="n">
        <v>59</v>
      </c>
      <c r="J9" t="n">
        <v>125.16</v>
      </c>
      <c r="K9" t="n">
        <v>43.4</v>
      </c>
      <c r="L9" t="n">
        <v>8</v>
      </c>
      <c r="M9" t="n">
        <v>57</v>
      </c>
      <c r="N9" t="n">
        <v>18.76</v>
      </c>
      <c r="O9" t="n">
        <v>15670.68</v>
      </c>
      <c r="P9" t="n">
        <v>641.49</v>
      </c>
      <c r="Q9" t="n">
        <v>1226.36</v>
      </c>
      <c r="R9" t="n">
        <v>261.43</v>
      </c>
      <c r="S9" t="n">
        <v>159.11</v>
      </c>
      <c r="T9" t="n">
        <v>44727.07</v>
      </c>
      <c r="U9" t="n">
        <v>0.61</v>
      </c>
      <c r="V9" t="n">
        <v>0.86</v>
      </c>
      <c r="W9" t="n">
        <v>19.07</v>
      </c>
      <c r="X9" t="n">
        <v>2.64</v>
      </c>
      <c r="Y9" t="n">
        <v>1</v>
      </c>
      <c r="Z9" t="n">
        <v>10</v>
      </c>
      <c r="AA9" t="n">
        <v>663.4807467803446</v>
      </c>
      <c r="AB9" t="n">
        <v>907.8036284495935</v>
      </c>
      <c r="AC9" t="n">
        <v>821.1641242607584</v>
      </c>
      <c r="AD9" t="n">
        <v>663480.7467803446</v>
      </c>
      <c r="AE9" t="n">
        <v>907803.6284495934</v>
      </c>
      <c r="AF9" t="n">
        <v>2.226253553981198e-06</v>
      </c>
      <c r="AG9" t="n">
        <v>10</v>
      </c>
      <c r="AH9" t="n">
        <v>821164.1242607584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1.4082</v>
      </c>
      <c r="E10" t="n">
        <v>71.01000000000001</v>
      </c>
      <c r="F10" t="n">
        <v>67.69</v>
      </c>
      <c r="G10" t="n">
        <v>78.09999999999999</v>
      </c>
      <c r="H10" t="n">
        <v>1.26</v>
      </c>
      <c r="I10" t="n">
        <v>52</v>
      </c>
      <c r="J10" t="n">
        <v>126.48</v>
      </c>
      <c r="K10" t="n">
        <v>43.4</v>
      </c>
      <c r="L10" t="n">
        <v>9</v>
      </c>
      <c r="M10" t="n">
        <v>50</v>
      </c>
      <c r="N10" t="n">
        <v>19.08</v>
      </c>
      <c r="O10" t="n">
        <v>15833.12</v>
      </c>
      <c r="P10" t="n">
        <v>631.71</v>
      </c>
      <c r="Q10" t="n">
        <v>1226.45</v>
      </c>
      <c r="R10" t="n">
        <v>252.3</v>
      </c>
      <c r="S10" t="n">
        <v>159.11</v>
      </c>
      <c r="T10" t="n">
        <v>40197.31</v>
      </c>
      <c r="U10" t="n">
        <v>0.63</v>
      </c>
      <c r="V10" t="n">
        <v>0.86</v>
      </c>
      <c r="W10" t="n">
        <v>19.06</v>
      </c>
      <c r="X10" t="n">
        <v>2.36</v>
      </c>
      <c r="Y10" t="n">
        <v>1</v>
      </c>
      <c r="Z10" t="n">
        <v>10</v>
      </c>
      <c r="AA10" t="n">
        <v>653.2471522464185</v>
      </c>
      <c r="AB10" t="n">
        <v>893.8015729339484</v>
      </c>
      <c r="AC10" t="n">
        <v>808.4984052715182</v>
      </c>
      <c r="AD10" t="n">
        <v>653247.1522464185</v>
      </c>
      <c r="AE10" t="n">
        <v>893801.5729339484</v>
      </c>
      <c r="AF10" t="n">
        <v>2.240253147574906e-06</v>
      </c>
      <c r="AG10" t="n">
        <v>10</v>
      </c>
      <c r="AH10" t="n">
        <v>808498.4052715182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1.4171</v>
      </c>
      <c r="E11" t="n">
        <v>70.56999999999999</v>
      </c>
      <c r="F11" t="n">
        <v>67.38</v>
      </c>
      <c r="G11" t="n">
        <v>87.89</v>
      </c>
      <c r="H11" t="n">
        <v>1.38</v>
      </c>
      <c r="I11" t="n">
        <v>46</v>
      </c>
      <c r="J11" t="n">
        <v>127.8</v>
      </c>
      <c r="K11" t="n">
        <v>43.4</v>
      </c>
      <c r="L11" t="n">
        <v>10</v>
      </c>
      <c r="M11" t="n">
        <v>44</v>
      </c>
      <c r="N11" t="n">
        <v>19.4</v>
      </c>
      <c r="O11" t="n">
        <v>15996.02</v>
      </c>
      <c r="P11" t="n">
        <v>622.55</v>
      </c>
      <c r="Q11" t="n">
        <v>1226.35</v>
      </c>
      <c r="R11" t="n">
        <v>242.25</v>
      </c>
      <c r="S11" t="n">
        <v>159.11</v>
      </c>
      <c r="T11" t="n">
        <v>35203.57</v>
      </c>
      <c r="U11" t="n">
        <v>0.66</v>
      </c>
      <c r="V11" t="n">
        <v>0.87</v>
      </c>
      <c r="W11" t="n">
        <v>19.04</v>
      </c>
      <c r="X11" t="n">
        <v>2.06</v>
      </c>
      <c r="Y11" t="n">
        <v>1</v>
      </c>
      <c r="Z11" t="n">
        <v>10</v>
      </c>
      <c r="AA11" t="n">
        <v>643.3867193891334</v>
      </c>
      <c r="AB11" t="n">
        <v>880.310093687015</v>
      </c>
      <c r="AC11" t="n">
        <v>796.2945338685018</v>
      </c>
      <c r="AD11" t="n">
        <v>643386.7193891334</v>
      </c>
      <c r="AE11" t="n">
        <v>880310.093687015</v>
      </c>
      <c r="AF11" t="n">
        <v>2.254411827459451e-06</v>
      </c>
      <c r="AG11" t="n">
        <v>10</v>
      </c>
      <c r="AH11" t="n">
        <v>796294.5338685019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1.4242</v>
      </c>
      <c r="E12" t="n">
        <v>70.22</v>
      </c>
      <c r="F12" t="n">
        <v>67.15000000000001</v>
      </c>
      <c r="G12" t="n">
        <v>98.27</v>
      </c>
      <c r="H12" t="n">
        <v>1.5</v>
      </c>
      <c r="I12" t="n">
        <v>41</v>
      </c>
      <c r="J12" t="n">
        <v>129.13</v>
      </c>
      <c r="K12" t="n">
        <v>43.4</v>
      </c>
      <c r="L12" t="n">
        <v>11</v>
      </c>
      <c r="M12" t="n">
        <v>39</v>
      </c>
      <c r="N12" t="n">
        <v>19.73</v>
      </c>
      <c r="O12" t="n">
        <v>16159.39</v>
      </c>
      <c r="P12" t="n">
        <v>612.87</v>
      </c>
      <c r="Q12" t="n">
        <v>1226.29</v>
      </c>
      <c r="R12" t="n">
        <v>234.17</v>
      </c>
      <c r="S12" t="n">
        <v>159.11</v>
      </c>
      <c r="T12" t="n">
        <v>31188.12</v>
      </c>
      <c r="U12" t="n">
        <v>0.68</v>
      </c>
      <c r="V12" t="n">
        <v>0.87</v>
      </c>
      <c r="W12" t="n">
        <v>19.04</v>
      </c>
      <c r="X12" t="n">
        <v>1.83</v>
      </c>
      <c r="Y12" t="n">
        <v>1</v>
      </c>
      <c r="Z12" t="n">
        <v>10</v>
      </c>
      <c r="AA12" t="n">
        <v>634.1998921759215</v>
      </c>
      <c r="AB12" t="n">
        <v>867.740271399686</v>
      </c>
      <c r="AC12" t="n">
        <v>784.9243577784191</v>
      </c>
      <c r="AD12" t="n">
        <v>634199.8921759215</v>
      </c>
      <c r="AE12" t="n">
        <v>867740.271399686</v>
      </c>
      <c r="AF12" t="n">
        <v>2.26570695410892e-06</v>
      </c>
      <c r="AG12" t="n">
        <v>10</v>
      </c>
      <c r="AH12" t="n">
        <v>784924.3577784192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1.4298</v>
      </c>
      <c r="E13" t="n">
        <v>69.94</v>
      </c>
      <c r="F13" t="n">
        <v>66.97</v>
      </c>
      <c r="G13" t="n">
        <v>108.6</v>
      </c>
      <c r="H13" t="n">
        <v>1.63</v>
      </c>
      <c r="I13" t="n">
        <v>37</v>
      </c>
      <c r="J13" t="n">
        <v>130.45</v>
      </c>
      <c r="K13" t="n">
        <v>43.4</v>
      </c>
      <c r="L13" t="n">
        <v>12</v>
      </c>
      <c r="M13" t="n">
        <v>35</v>
      </c>
      <c r="N13" t="n">
        <v>20.05</v>
      </c>
      <c r="O13" t="n">
        <v>16323.22</v>
      </c>
      <c r="P13" t="n">
        <v>603.51</v>
      </c>
      <c r="Q13" t="n">
        <v>1226.32</v>
      </c>
      <c r="R13" t="n">
        <v>227.95</v>
      </c>
      <c r="S13" t="n">
        <v>159.11</v>
      </c>
      <c r="T13" t="n">
        <v>28100.5</v>
      </c>
      <c r="U13" t="n">
        <v>0.7</v>
      </c>
      <c r="V13" t="n">
        <v>0.87</v>
      </c>
      <c r="W13" t="n">
        <v>19.03</v>
      </c>
      <c r="X13" t="n">
        <v>1.64</v>
      </c>
      <c r="Y13" t="n">
        <v>1</v>
      </c>
      <c r="Z13" t="n">
        <v>10</v>
      </c>
      <c r="AA13" t="n">
        <v>625.9711452999647</v>
      </c>
      <c r="AB13" t="n">
        <v>856.4813368973111</v>
      </c>
      <c r="AC13" t="n">
        <v>774.7399601829371</v>
      </c>
      <c r="AD13" t="n">
        <v>625971.1452999647</v>
      </c>
      <c r="AE13" t="n">
        <v>856481.336897311</v>
      </c>
      <c r="AF13" t="n">
        <v>2.274615786395825e-06</v>
      </c>
      <c r="AG13" t="n">
        <v>10</v>
      </c>
      <c r="AH13" t="n">
        <v>774739.9601829371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1.4344</v>
      </c>
      <c r="E14" t="n">
        <v>69.72</v>
      </c>
      <c r="F14" t="n">
        <v>66.81999999999999</v>
      </c>
      <c r="G14" t="n">
        <v>117.92</v>
      </c>
      <c r="H14" t="n">
        <v>1.74</v>
      </c>
      <c r="I14" t="n">
        <v>34</v>
      </c>
      <c r="J14" t="n">
        <v>131.79</v>
      </c>
      <c r="K14" t="n">
        <v>43.4</v>
      </c>
      <c r="L14" t="n">
        <v>13</v>
      </c>
      <c r="M14" t="n">
        <v>32</v>
      </c>
      <c r="N14" t="n">
        <v>20.39</v>
      </c>
      <c r="O14" t="n">
        <v>16487.53</v>
      </c>
      <c r="P14" t="n">
        <v>594.7</v>
      </c>
      <c r="Q14" t="n">
        <v>1226.26</v>
      </c>
      <c r="R14" t="n">
        <v>223.17</v>
      </c>
      <c r="S14" t="n">
        <v>159.11</v>
      </c>
      <c r="T14" t="n">
        <v>25723.26</v>
      </c>
      <c r="U14" t="n">
        <v>0.71</v>
      </c>
      <c r="V14" t="n">
        <v>0.87</v>
      </c>
      <c r="W14" t="n">
        <v>19.02</v>
      </c>
      <c r="X14" t="n">
        <v>1.49</v>
      </c>
      <c r="Y14" t="n">
        <v>1</v>
      </c>
      <c r="Z14" t="n">
        <v>10</v>
      </c>
      <c r="AA14" t="n">
        <v>618.5740455611161</v>
      </c>
      <c r="AB14" t="n">
        <v>846.3602986976093</v>
      </c>
      <c r="AC14" t="n">
        <v>765.5848596640486</v>
      </c>
      <c r="AD14" t="n">
        <v>618574.0455611161</v>
      </c>
      <c r="AE14" t="n">
        <v>846360.2986976093</v>
      </c>
      <c r="AF14" t="n">
        <v>2.281933755774354e-06</v>
      </c>
      <c r="AG14" t="n">
        <v>10</v>
      </c>
      <c r="AH14" t="n">
        <v>765584.8596640487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1.4385</v>
      </c>
      <c r="E15" t="n">
        <v>69.52</v>
      </c>
      <c r="F15" t="n">
        <v>66.69</v>
      </c>
      <c r="G15" t="n">
        <v>129.08</v>
      </c>
      <c r="H15" t="n">
        <v>1.86</v>
      </c>
      <c r="I15" t="n">
        <v>31</v>
      </c>
      <c r="J15" t="n">
        <v>133.12</v>
      </c>
      <c r="K15" t="n">
        <v>43.4</v>
      </c>
      <c r="L15" t="n">
        <v>14</v>
      </c>
      <c r="M15" t="n">
        <v>29</v>
      </c>
      <c r="N15" t="n">
        <v>20.72</v>
      </c>
      <c r="O15" t="n">
        <v>16652.31</v>
      </c>
      <c r="P15" t="n">
        <v>585.47</v>
      </c>
      <c r="Q15" t="n">
        <v>1226.31</v>
      </c>
      <c r="R15" t="n">
        <v>218.73</v>
      </c>
      <c r="S15" t="n">
        <v>159.11</v>
      </c>
      <c r="T15" t="n">
        <v>23519.9</v>
      </c>
      <c r="U15" t="n">
        <v>0.73</v>
      </c>
      <c r="V15" t="n">
        <v>0.87</v>
      </c>
      <c r="W15" t="n">
        <v>19.02</v>
      </c>
      <c r="X15" t="n">
        <v>1.37</v>
      </c>
      <c r="Y15" t="n">
        <v>1</v>
      </c>
      <c r="Z15" t="n">
        <v>10</v>
      </c>
      <c r="AA15" t="n">
        <v>611.1957756327482</v>
      </c>
      <c r="AB15" t="n">
        <v>836.2650242753203</v>
      </c>
      <c r="AC15" t="n">
        <v>756.4530640638164</v>
      </c>
      <c r="AD15" t="n">
        <v>611195.7756327483</v>
      </c>
      <c r="AE15" t="n">
        <v>836265.0242753203</v>
      </c>
      <c r="AF15" t="n">
        <v>2.288456293698695e-06</v>
      </c>
      <c r="AG15" t="n">
        <v>10</v>
      </c>
      <c r="AH15" t="n">
        <v>756453.0640638164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1.4413</v>
      </c>
      <c r="E16" t="n">
        <v>69.38</v>
      </c>
      <c r="F16" t="n">
        <v>66.61</v>
      </c>
      <c r="G16" t="n">
        <v>137.81</v>
      </c>
      <c r="H16" t="n">
        <v>1.97</v>
      </c>
      <c r="I16" t="n">
        <v>29</v>
      </c>
      <c r="J16" t="n">
        <v>134.46</v>
      </c>
      <c r="K16" t="n">
        <v>43.4</v>
      </c>
      <c r="L16" t="n">
        <v>15</v>
      </c>
      <c r="M16" t="n">
        <v>27</v>
      </c>
      <c r="N16" t="n">
        <v>21.06</v>
      </c>
      <c r="O16" t="n">
        <v>16817.7</v>
      </c>
      <c r="P16" t="n">
        <v>579.48</v>
      </c>
      <c r="Q16" t="n">
        <v>1226.33</v>
      </c>
      <c r="R16" t="n">
        <v>215.8</v>
      </c>
      <c r="S16" t="n">
        <v>159.11</v>
      </c>
      <c r="T16" t="n">
        <v>22063.54</v>
      </c>
      <c r="U16" t="n">
        <v>0.74</v>
      </c>
      <c r="V16" t="n">
        <v>0.88</v>
      </c>
      <c r="W16" t="n">
        <v>19.02</v>
      </c>
      <c r="X16" t="n">
        <v>1.28</v>
      </c>
      <c r="Y16" t="n">
        <v>1</v>
      </c>
      <c r="Z16" t="n">
        <v>10</v>
      </c>
      <c r="AA16" t="n">
        <v>606.3912359450089</v>
      </c>
      <c r="AB16" t="n">
        <v>829.6912411132239</v>
      </c>
      <c r="AC16" t="n">
        <v>750.5066735403477</v>
      </c>
      <c r="AD16" t="n">
        <v>606391.2359450089</v>
      </c>
      <c r="AE16" t="n">
        <v>829691.241113224</v>
      </c>
      <c r="AF16" t="n">
        <v>2.292910709842148e-06</v>
      </c>
      <c r="AG16" t="n">
        <v>10</v>
      </c>
      <c r="AH16" t="n">
        <v>750506.6735403477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1.4439</v>
      </c>
      <c r="E17" t="n">
        <v>69.26000000000001</v>
      </c>
      <c r="F17" t="n">
        <v>66.53</v>
      </c>
      <c r="G17" t="n">
        <v>147.84</v>
      </c>
      <c r="H17" t="n">
        <v>2.08</v>
      </c>
      <c r="I17" t="n">
        <v>27</v>
      </c>
      <c r="J17" t="n">
        <v>135.81</v>
      </c>
      <c r="K17" t="n">
        <v>43.4</v>
      </c>
      <c r="L17" t="n">
        <v>16</v>
      </c>
      <c r="M17" t="n">
        <v>25</v>
      </c>
      <c r="N17" t="n">
        <v>21.41</v>
      </c>
      <c r="O17" t="n">
        <v>16983.46</v>
      </c>
      <c r="P17" t="n">
        <v>571.0599999999999</v>
      </c>
      <c r="Q17" t="n">
        <v>1226.31</v>
      </c>
      <c r="R17" t="n">
        <v>213.07</v>
      </c>
      <c r="S17" t="n">
        <v>159.11</v>
      </c>
      <c r="T17" t="n">
        <v>20707.65</v>
      </c>
      <c r="U17" t="n">
        <v>0.75</v>
      </c>
      <c r="V17" t="n">
        <v>0.88</v>
      </c>
      <c r="W17" t="n">
        <v>19.02</v>
      </c>
      <c r="X17" t="n">
        <v>1.2</v>
      </c>
      <c r="Y17" t="n">
        <v>1</v>
      </c>
      <c r="Z17" t="n">
        <v>10</v>
      </c>
      <c r="AA17" t="n">
        <v>600.2096689080764</v>
      </c>
      <c r="AB17" t="n">
        <v>821.2333483818023</v>
      </c>
      <c r="AC17" t="n">
        <v>742.8559902204859</v>
      </c>
      <c r="AD17" t="n">
        <v>600209.6689080765</v>
      </c>
      <c r="AE17" t="n">
        <v>821233.3483818023</v>
      </c>
      <c r="AF17" t="n">
        <v>2.297046953403925e-06</v>
      </c>
      <c r="AG17" t="n">
        <v>10</v>
      </c>
      <c r="AH17" t="n">
        <v>742855.9902204858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1.4471</v>
      </c>
      <c r="E18" t="n">
        <v>69.09999999999999</v>
      </c>
      <c r="F18" t="n">
        <v>66.42</v>
      </c>
      <c r="G18" t="n">
        <v>159.42</v>
      </c>
      <c r="H18" t="n">
        <v>2.19</v>
      </c>
      <c r="I18" t="n">
        <v>25</v>
      </c>
      <c r="J18" t="n">
        <v>137.15</v>
      </c>
      <c r="K18" t="n">
        <v>43.4</v>
      </c>
      <c r="L18" t="n">
        <v>17</v>
      </c>
      <c r="M18" t="n">
        <v>19</v>
      </c>
      <c r="N18" t="n">
        <v>21.75</v>
      </c>
      <c r="O18" t="n">
        <v>17149.71</v>
      </c>
      <c r="P18" t="n">
        <v>561.39</v>
      </c>
      <c r="Q18" t="n">
        <v>1226.32</v>
      </c>
      <c r="R18" t="n">
        <v>209.35</v>
      </c>
      <c r="S18" t="n">
        <v>159.11</v>
      </c>
      <c r="T18" t="n">
        <v>18860.51</v>
      </c>
      <c r="U18" t="n">
        <v>0.76</v>
      </c>
      <c r="V18" t="n">
        <v>0.88</v>
      </c>
      <c r="W18" t="n">
        <v>19.02</v>
      </c>
      <c r="X18" t="n">
        <v>1.1</v>
      </c>
      <c r="Y18" t="n">
        <v>1</v>
      </c>
      <c r="Z18" t="n">
        <v>10</v>
      </c>
      <c r="AA18" t="n">
        <v>593.0218545610738</v>
      </c>
      <c r="AB18" t="n">
        <v>811.3986636882443</v>
      </c>
      <c r="AC18" t="n">
        <v>733.9599140310145</v>
      </c>
      <c r="AD18" t="n">
        <v>593021.8545610738</v>
      </c>
      <c r="AE18" t="n">
        <v>811398.6636882443</v>
      </c>
      <c r="AF18" t="n">
        <v>2.302137714710728e-06</v>
      </c>
      <c r="AG18" t="n">
        <v>10</v>
      </c>
      <c r="AH18" t="n">
        <v>733959.9140310144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1.448</v>
      </c>
      <c r="E19" t="n">
        <v>69.06</v>
      </c>
      <c r="F19" t="n">
        <v>66.40000000000001</v>
      </c>
      <c r="G19" t="n">
        <v>166.01</v>
      </c>
      <c r="H19" t="n">
        <v>2.3</v>
      </c>
      <c r="I19" t="n">
        <v>24</v>
      </c>
      <c r="J19" t="n">
        <v>138.51</v>
      </c>
      <c r="K19" t="n">
        <v>43.4</v>
      </c>
      <c r="L19" t="n">
        <v>18</v>
      </c>
      <c r="M19" t="n">
        <v>7</v>
      </c>
      <c r="N19" t="n">
        <v>22.11</v>
      </c>
      <c r="O19" t="n">
        <v>17316.45</v>
      </c>
      <c r="P19" t="n">
        <v>559.46</v>
      </c>
      <c r="Q19" t="n">
        <v>1226.36</v>
      </c>
      <c r="R19" t="n">
        <v>207.9</v>
      </c>
      <c r="S19" t="n">
        <v>159.11</v>
      </c>
      <c r="T19" t="n">
        <v>18138.51</v>
      </c>
      <c r="U19" t="n">
        <v>0.77</v>
      </c>
      <c r="V19" t="n">
        <v>0.88</v>
      </c>
      <c r="W19" t="n">
        <v>19.04</v>
      </c>
      <c r="X19" t="n">
        <v>1.08</v>
      </c>
      <c r="Y19" t="n">
        <v>1</v>
      </c>
      <c r="Z19" t="n">
        <v>10</v>
      </c>
      <c r="AA19" t="n">
        <v>591.5066730266743</v>
      </c>
      <c r="AB19" t="n">
        <v>809.3255254677873</v>
      </c>
      <c r="AC19" t="n">
        <v>732.08463321265</v>
      </c>
      <c r="AD19" t="n">
        <v>591506.6730266743</v>
      </c>
      <c r="AE19" t="n">
        <v>809325.5254677873</v>
      </c>
      <c r="AF19" t="n">
        <v>2.303569491328266e-06</v>
      </c>
      <c r="AG19" t="n">
        <v>10</v>
      </c>
      <c r="AH19" t="n">
        <v>732084.6332126501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1.4479</v>
      </c>
      <c r="E20" t="n">
        <v>69.06999999999999</v>
      </c>
      <c r="F20" t="n">
        <v>66.41</v>
      </c>
      <c r="G20" t="n">
        <v>166.02</v>
      </c>
      <c r="H20" t="n">
        <v>2.4</v>
      </c>
      <c r="I20" t="n">
        <v>24</v>
      </c>
      <c r="J20" t="n">
        <v>139.86</v>
      </c>
      <c r="K20" t="n">
        <v>43.4</v>
      </c>
      <c r="L20" t="n">
        <v>19</v>
      </c>
      <c r="M20" t="n">
        <v>1</v>
      </c>
      <c r="N20" t="n">
        <v>22.46</v>
      </c>
      <c r="O20" t="n">
        <v>17483.7</v>
      </c>
      <c r="P20" t="n">
        <v>560.42</v>
      </c>
      <c r="Q20" t="n">
        <v>1226.44</v>
      </c>
      <c r="R20" t="n">
        <v>207.96</v>
      </c>
      <c r="S20" t="n">
        <v>159.11</v>
      </c>
      <c r="T20" t="n">
        <v>18168.09</v>
      </c>
      <c r="U20" t="n">
        <v>0.77</v>
      </c>
      <c r="V20" t="n">
        <v>0.88</v>
      </c>
      <c r="W20" t="n">
        <v>19.04</v>
      </c>
      <c r="X20" t="n">
        <v>1.08</v>
      </c>
      <c r="Y20" t="n">
        <v>1</v>
      </c>
      <c r="Z20" t="n">
        <v>10</v>
      </c>
      <c r="AA20" t="n">
        <v>592.1416388752127</v>
      </c>
      <c r="AB20" t="n">
        <v>810.1943137544737</v>
      </c>
      <c r="AC20" t="n">
        <v>732.8705055646072</v>
      </c>
      <c r="AD20" t="n">
        <v>592141.6388752128</v>
      </c>
      <c r="AE20" t="n">
        <v>810194.3137544737</v>
      </c>
      <c r="AF20" t="n">
        <v>2.303410405037428e-06</v>
      </c>
      <c r="AG20" t="n">
        <v>10</v>
      </c>
      <c r="AH20" t="n">
        <v>732870.5055646072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1.448</v>
      </c>
      <c r="E21" t="n">
        <v>69.06</v>
      </c>
      <c r="F21" t="n">
        <v>66.41</v>
      </c>
      <c r="G21" t="n">
        <v>166.01</v>
      </c>
      <c r="H21" t="n">
        <v>2.5</v>
      </c>
      <c r="I21" t="n">
        <v>24</v>
      </c>
      <c r="J21" t="n">
        <v>141.22</v>
      </c>
      <c r="K21" t="n">
        <v>43.4</v>
      </c>
      <c r="L21" t="n">
        <v>20</v>
      </c>
      <c r="M21" t="n">
        <v>0</v>
      </c>
      <c r="N21" t="n">
        <v>22.82</v>
      </c>
      <c r="O21" t="n">
        <v>17651.44</v>
      </c>
      <c r="P21" t="n">
        <v>565.5700000000001</v>
      </c>
      <c r="Q21" t="n">
        <v>1226.38</v>
      </c>
      <c r="R21" t="n">
        <v>207.99</v>
      </c>
      <c r="S21" t="n">
        <v>159.11</v>
      </c>
      <c r="T21" t="n">
        <v>18185.88</v>
      </c>
      <c r="U21" t="n">
        <v>0.76</v>
      </c>
      <c r="V21" t="n">
        <v>0.88</v>
      </c>
      <c r="W21" t="n">
        <v>19.04</v>
      </c>
      <c r="X21" t="n">
        <v>1.08</v>
      </c>
      <c r="Y21" t="n">
        <v>1</v>
      </c>
      <c r="Z21" t="n">
        <v>10</v>
      </c>
      <c r="AA21" t="n">
        <v>595.2043455225687</v>
      </c>
      <c r="AB21" t="n">
        <v>814.3848441064672</v>
      </c>
      <c r="AC21" t="n">
        <v>736.6610975812528</v>
      </c>
      <c r="AD21" t="n">
        <v>595204.3455225687</v>
      </c>
      <c r="AE21" t="n">
        <v>814384.8441064672</v>
      </c>
      <c r="AF21" t="n">
        <v>2.303569491328266e-06</v>
      </c>
      <c r="AG21" t="n">
        <v>10</v>
      </c>
      <c r="AH21" t="n">
        <v>736661.0975812528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0.9493</v>
      </c>
      <c r="E2" t="n">
        <v>105.34</v>
      </c>
      <c r="F2" t="n">
        <v>92.62</v>
      </c>
      <c r="G2" t="n">
        <v>9.73</v>
      </c>
      <c r="H2" t="n">
        <v>0.2</v>
      </c>
      <c r="I2" t="n">
        <v>571</v>
      </c>
      <c r="J2" t="n">
        <v>89.87</v>
      </c>
      <c r="K2" t="n">
        <v>37.55</v>
      </c>
      <c r="L2" t="n">
        <v>1</v>
      </c>
      <c r="M2" t="n">
        <v>569</v>
      </c>
      <c r="N2" t="n">
        <v>11.32</v>
      </c>
      <c r="O2" t="n">
        <v>11317.98</v>
      </c>
      <c r="P2" t="n">
        <v>783.9299999999999</v>
      </c>
      <c r="Q2" t="n">
        <v>1228.12</v>
      </c>
      <c r="R2" t="n">
        <v>1096.36</v>
      </c>
      <c r="S2" t="n">
        <v>159.11</v>
      </c>
      <c r="T2" t="n">
        <v>459634.86</v>
      </c>
      <c r="U2" t="n">
        <v>0.15</v>
      </c>
      <c r="V2" t="n">
        <v>0.63</v>
      </c>
      <c r="W2" t="n">
        <v>19.92</v>
      </c>
      <c r="X2" t="n">
        <v>27.25</v>
      </c>
      <c r="Y2" t="n">
        <v>1</v>
      </c>
      <c r="Z2" t="n">
        <v>10</v>
      </c>
      <c r="AA2" t="n">
        <v>1153.754945369593</v>
      </c>
      <c r="AB2" t="n">
        <v>1578.61841633052</v>
      </c>
      <c r="AC2" t="n">
        <v>1427.957290280797</v>
      </c>
      <c r="AD2" t="n">
        <v>1153754.945369593</v>
      </c>
      <c r="AE2" t="n">
        <v>1578618.41633052</v>
      </c>
      <c r="AF2" t="n">
        <v>1.57313420342903e-06</v>
      </c>
      <c r="AG2" t="n">
        <v>15</v>
      </c>
      <c r="AH2" t="n">
        <v>1427957.290280798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1.2153</v>
      </c>
      <c r="E3" t="n">
        <v>82.28</v>
      </c>
      <c r="F3" t="n">
        <v>76</v>
      </c>
      <c r="G3" t="n">
        <v>19.83</v>
      </c>
      <c r="H3" t="n">
        <v>0.39</v>
      </c>
      <c r="I3" t="n">
        <v>230</v>
      </c>
      <c r="J3" t="n">
        <v>91.09999999999999</v>
      </c>
      <c r="K3" t="n">
        <v>37.55</v>
      </c>
      <c r="L3" t="n">
        <v>2</v>
      </c>
      <c r="M3" t="n">
        <v>228</v>
      </c>
      <c r="N3" t="n">
        <v>11.54</v>
      </c>
      <c r="O3" t="n">
        <v>11468.97</v>
      </c>
      <c r="P3" t="n">
        <v>634.92</v>
      </c>
      <c r="Q3" t="n">
        <v>1226.94</v>
      </c>
      <c r="R3" t="n">
        <v>532.39</v>
      </c>
      <c r="S3" t="n">
        <v>159.11</v>
      </c>
      <c r="T3" t="n">
        <v>179354.54</v>
      </c>
      <c r="U3" t="n">
        <v>0.3</v>
      </c>
      <c r="V3" t="n">
        <v>0.77</v>
      </c>
      <c r="W3" t="n">
        <v>19.38</v>
      </c>
      <c r="X3" t="n">
        <v>10.65</v>
      </c>
      <c r="Y3" t="n">
        <v>1</v>
      </c>
      <c r="Z3" t="n">
        <v>10</v>
      </c>
      <c r="AA3" t="n">
        <v>756.3318509681573</v>
      </c>
      <c r="AB3" t="n">
        <v>1034.846605500973</v>
      </c>
      <c r="AC3" t="n">
        <v>936.0822978882925</v>
      </c>
      <c r="AD3" t="n">
        <v>756331.8509681573</v>
      </c>
      <c r="AE3" t="n">
        <v>1034846.605500973</v>
      </c>
      <c r="AF3" t="n">
        <v>2.013936582141895e-06</v>
      </c>
      <c r="AG3" t="n">
        <v>12</v>
      </c>
      <c r="AH3" t="n">
        <v>936082.2978882925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1.3062</v>
      </c>
      <c r="E4" t="n">
        <v>76.56</v>
      </c>
      <c r="F4" t="n">
        <v>71.91</v>
      </c>
      <c r="G4" t="n">
        <v>30.17</v>
      </c>
      <c r="H4" t="n">
        <v>0.57</v>
      </c>
      <c r="I4" t="n">
        <v>143</v>
      </c>
      <c r="J4" t="n">
        <v>92.31999999999999</v>
      </c>
      <c r="K4" t="n">
        <v>37.55</v>
      </c>
      <c r="L4" t="n">
        <v>3</v>
      </c>
      <c r="M4" t="n">
        <v>141</v>
      </c>
      <c r="N4" t="n">
        <v>11.77</v>
      </c>
      <c r="O4" t="n">
        <v>11620.34</v>
      </c>
      <c r="P4" t="n">
        <v>592.11</v>
      </c>
      <c r="Q4" t="n">
        <v>1226.66</v>
      </c>
      <c r="R4" t="n">
        <v>395.09</v>
      </c>
      <c r="S4" t="n">
        <v>159.11</v>
      </c>
      <c r="T4" t="n">
        <v>111136.13</v>
      </c>
      <c r="U4" t="n">
        <v>0.4</v>
      </c>
      <c r="V4" t="n">
        <v>0.8100000000000001</v>
      </c>
      <c r="W4" t="n">
        <v>19.21</v>
      </c>
      <c r="X4" t="n">
        <v>6.58</v>
      </c>
      <c r="Y4" t="n">
        <v>1</v>
      </c>
      <c r="Z4" t="n">
        <v>10</v>
      </c>
      <c r="AA4" t="n">
        <v>664.3128057029671</v>
      </c>
      <c r="AB4" t="n">
        <v>908.9420881753746</v>
      </c>
      <c r="AC4" t="n">
        <v>822.1939309881493</v>
      </c>
      <c r="AD4" t="n">
        <v>664312.8057029671</v>
      </c>
      <c r="AE4" t="n">
        <v>908942.0881753745</v>
      </c>
      <c r="AF4" t="n">
        <v>2.164571680732118e-06</v>
      </c>
      <c r="AG4" t="n">
        <v>11</v>
      </c>
      <c r="AH4" t="n">
        <v>822193.9309881493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1.3527</v>
      </c>
      <c r="E5" t="n">
        <v>73.93000000000001</v>
      </c>
      <c r="F5" t="n">
        <v>70.04000000000001</v>
      </c>
      <c r="G5" t="n">
        <v>40.8</v>
      </c>
      <c r="H5" t="n">
        <v>0.75</v>
      </c>
      <c r="I5" t="n">
        <v>103</v>
      </c>
      <c r="J5" t="n">
        <v>93.55</v>
      </c>
      <c r="K5" t="n">
        <v>37.55</v>
      </c>
      <c r="L5" t="n">
        <v>4</v>
      </c>
      <c r="M5" t="n">
        <v>101</v>
      </c>
      <c r="N5" t="n">
        <v>12</v>
      </c>
      <c r="O5" t="n">
        <v>11772.07</v>
      </c>
      <c r="P5" t="n">
        <v>567.3</v>
      </c>
      <c r="Q5" t="n">
        <v>1226.4</v>
      </c>
      <c r="R5" t="n">
        <v>331.83</v>
      </c>
      <c r="S5" t="n">
        <v>159.11</v>
      </c>
      <c r="T5" t="n">
        <v>79707.59</v>
      </c>
      <c r="U5" t="n">
        <v>0.48</v>
      </c>
      <c r="V5" t="n">
        <v>0.83</v>
      </c>
      <c r="W5" t="n">
        <v>19.14</v>
      </c>
      <c r="X5" t="n">
        <v>4.71</v>
      </c>
      <c r="Y5" t="n">
        <v>1</v>
      </c>
      <c r="Z5" t="n">
        <v>10</v>
      </c>
      <c r="AA5" t="n">
        <v>624.9331654580003</v>
      </c>
      <c r="AB5" t="n">
        <v>855.0611270850965</v>
      </c>
      <c r="AC5" t="n">
        <v>773.4552932019233</v>
      </c>
      <c r="AD5" t="n">
        <v>624933.1654580003</v>
      </c>
      <c r="AE5" t="n">
        <v>855061.1270850964</v>
      </c>
      <c r="AF5" t="n">
        <v>2.241629239416886e-06</v>
      </c>
      <c r="AG5" t="n">
        <v>11</v>
      </c>
      <c r="AH5" t="n">
        <v>773455.2932019233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1.3808</v>
      </c>
      <c r="E6" t="n">
        <v>72.42</v>
      </c>
      <c r="F6" t="n">
        <v>68.97</v>
      </c>
      <c r="G6" t="n">
        <v>51.73</v>
      </c>
      <c r="H6" t="n">
        <v>0.93</v>
      </c>
      <c r="I6" t="n">
        <v>80</v>
      </c>
      <c r="J6" t="n">
        <v>94.79000000000001</v>
      </c>
      <c r="K6" t="n">
        <v>37.55</v>
      </c>
      <c r="L6" t="n">
        <v>5</v>
      </c>
      <c r="M6" t="n">
        <v>78</v>
      </c>
      <c r="N6" t="n">
        <v>12.23</v>
      </c>
      <c r="O6" t="n">
        <v>11924.18</v>
      </c>
      <c r="P6" t="n">
        <v>549.67</v>
      </c>
      <c r="Q6" t="n">
        <v>1226.44</v>
      </c>
      <c r="R6" t="n">
        <v>295.79</v>
      </c>
      <c r="S6" t="n">
        <v>159.11</v>
      </c>
      <c r="T6" t="n">
        <v>61805.3</v>
      </c>
      <c r="U6" t="n">
        <v>0.54</v>
      </c>
      <c r="V6" t="n">
        <v>0.85</v>
      </c>
      <c r="W6" t="n">
        <v>19.1</v>
      </c>
      <c r="X6" t="n">
        <v>3.64</v>
      </c>
      <c r="Y6" t="n">
        <v>1</v>
      </c>
      <c r="Z6" t="n">
        <v>10</v>
      </c>
      <c r="AA6" t="n">
        <v>600.8893268457272</v>
      </c>
      <c r="AB6" t="n">
        <v>822.163286356488</v>
      </c>
      <c r="AC6" t="n">
        <v>743.6971762200437</v>
      </c>
      <c r="AD6" t="n">
        <v>600889.3268457272</v>
      </c>
      <c r="AE6" t="n">
        <v>822163.286356488</v>
      </c>
      <c r="AF6" t="n">
        <v>2.288195204987681e-06</v>
      </c>
      <c r="AG6" t="n">
        <v>11</v>
      </c>
      <c r="AH6" t="n">
        <v>743697.1762200437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1.3999</v>
      </c>
      <c r="E7" t="n">
        <v>71.43000000000001</v>
      </c>
      <c r="F7" t="n">
        <v>68.26000000000001</v>
      </c>
      <c r="G7" t="n">
        <v>63.01</v>
      </c>
      <c r="H7" t="n">
        <v>1.1</v>
      </c>
      <c r="I7" t="n">
        <v>65</v>
      </c>
      <c r="J7" t="n">
        <v>96.02</v>
      </c>
      <c r="K7" t="n">
        <v>37.55</v>
      </c>
      <c r="L7" t="n">
        <v>6</v>
      </c>
      <c r="M7" t="n">
        <v>63</v>
      </c>
      <c r="N7" t="n">
        <v>12.47</v>
      </c>
      <c r="O7" t="n">
        <v>12076.67</v>
      </c>
      <c r="P7" t="n">
        <v>534.12</v>
      </c>
      <c r="Q7" t="n">
        <v>1226.39</v>
      </c>
      <c r="R7" t="n">
        <v>271.29</v>
      </c>
      <c r="S7" t="n">
        <v>159.11</v>
      </c>
      <c r="T7" t="n">
        <v>49630.63</v>
      </c>
      <c r="U7" t="n">
        <v>0.59</v>
      </c>
      <c r="V7" t="n">
        <v>0.85</v>
      </c>
      <c r="W7" t="n">
        <v>19.09</v>
      </c>
      <c r="X7" t="n">
        <v>2.94</v>
      </c>
      <c r="Y7" t="n">
        <v>1</v>
      </c>
      <c r="Z7" t="n">
        <v>10</v>
      </c>
      <c r="AA7" t="n">
        <v>573.5792635850611</v>
      </c>
      <c r="AB7" t="n">
        <v>784.7964529682865</v>
      </c>
      <c r="AC7" t="n">
        <v>709.8965809657321</v>
      </c>
      <c r="AD7" t="n">
        <v>573579.2635850611</v>
      </c>
      <c r="AE7" t="n">
        <v>784796.4529682866</v>
      </c>
      <c r="AF7" t="n">
        <v>2.319846804361424e-06</v>
      </c>
      <c r="AG7" t="n">
        <v>10</v>
      </c>
      <c r="AH7" t="n">
        <v>709896.5809657321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1.4127</v>
      </c>
      <c r="E8" t="n">
        <v>70.79000000000001</v>
      </c>
      <c r="F8" t="n">
        <v>67.81</v>
      </c>
      <c r="G8" t="n">
        <v>73.97</v>
      </c>
      <c r="H8" t="n">
        <v>1.27</v>
      </c>
      <c r="I8" t="n">
        <v>55</v>
      </c>
      <c r="J8" t="n">
        <v>97.26000000000001</v>
      </c>
      <c r="K8" t="n">
        <v>37.55</v>
      </c>
      <c r="L8" t="n">
        <v>7</v>
      </c>
      <c r="M8" t="n">
        <v>53</v>
      </c>
      <c r="N8" t="n">
        <v>12.71</v>
      </c>
      <c r="O8" t="n">
        <v>12229.54</v>
      </c>
      <c r="P8" t="n">
        <v>520.09</v>
      </c>
      <c r="Q8" t="n">
        <v>1226.37</v>
      </c>
      <c r="R8" t="n">
        <v>256.51</v>
      </c>
      <c r="S8" t="n">
        <v>159.11</v>
      </c>
      <c r="T8" t="n">
        <v>42289.86</v>
      </c>
      <c r="U8" t="n">
        <v>0.62</v>
      </c>
      <c r="V8" t="n">
        <v>0.86</v>
      </c>
      <c r="W8" t="n">
        <v>19.06</v>
      </c>
      <c r="X8" t="n">
        <v>2.48</v>
      </c>
      <c r="Y8" t="n">
        <v>1</v>
      </c>
      <c r="Z8" t="n">
        <v>10</v>
      </c>
      <c r="AA8" t="n">
        <v>559.636868929726</v>
      </c>
      <c r="AB8" t="n">
        <v>765.7198535058161</v>
      </c>
      <c r="AC8" t="n">
        <v>692.6406253817844</v>
      </c>
      <c r="AD8" t="n">
        <v>559636.868929726</v>
      </c>
      <c r="AE8" t="n">
        <v>765719.8535058161</v>
      </c>
      <c r="AF8" t="n">
        <v>2.341058347397231e-06</v>
      </c>
      <c r="AG8" t="n">
        <v>10</v>
      </c>
      <c r="AH8" t="n">
        <v>692640.6253817844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1.4229</v>
      </c>
      <c r="E9" t="n">
        <v>70.28</v>
      </c>
      <c r="F9" t="n">
        <v>67.45</v>
      </c>
      <c r="G9" t="n">
        <v>86.11</v>
      </c>
      <c r="H9" t="n">
        <v>1.43</v>
      </c>
      <c r="I9" t="n">
        <v>47</v>
      </c>
      <c r="J9" t="n">
        <v>98.5</v>
      </c>
      <c r="K9" t="n">
        <v>37.55</v>
      </c>
      <c r="L9" t="n">
        <v>8</v>
      </c>
      <c r="M9" t="n">
        <v>45</v>
      </c>
      <c r="N9" t="n">
        <v>12.95</v>
      </c>
      <c r="O9" t="n">
        <v>12382.79</v>
      </c>
      <c r="P9" t="n">
        <v>508.29</v>
      </c>
      <c r="Q9" t="n">
        <v>1226.4</v>
      </c>
      <c r="R9" t="n">
        <v>244.28</v>
      </c>
      <c r="S9" t="n">
        <v>159.11</v>
      </c>
      <c r="T9" t="n">
        <v>36213.23</v>
      </c>
      <c r="U9" t="n">
        <v>0.65</v>
      </c>
      <c r="V9" t="n">
        <v>0.86</v>
      </c>
      <c r="W9" t="n">
        <v>19.05</v>
      </c>
      <c r="X9" t="n">
        <v>2.12</v>
      </c>
      <c r="Y9" t="n">
        <v>1</v>
      </c>
      <c r="Z9" t="n">
        <v>10</v>
      </c>
      <c r="AA9" t="n">
        <v>548.3238425112384</v>
      </c>
      <c r="AB9" t="n">
        <v>750.2408716645401</v>
      </c>
      <c r="AC9" t="n">
        <v>678.6389358425523</v>
      </c>
      <c r="AD9" t="n">
        <v>548323.8425112383</v>
      </c>
      <c r="AE9" t="n">
        <v>750240.8716645401</v>
      </c>
      <c r="AF9" t="n">
        <v>2.357961295753889e-06</v>
      </c>
      <c r="AG9" t="n">
        <v>10</v>
      </c>
      <c r="AH9" t="n">
        <v>678638.9358425523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1.431</v>
      </c>
      <c r="E10" t="n">
        <v>69.88</v>
      </c>
      <c r="F10" t="n">
        <v>67.17</v>
      </c>
      <c r="G10" t="n">
        <v>98.29000000000001</v>
      </c>
      <c r="H10" t="n">
        <v>1.59</v>
      </c>
      <c r="I10" t="n">
        <v>41</v>
      </c>
      <c r="J10" t="n">
        <v>99.75</v>
      </c>
      <c r="K10" t="n">
        <v>37.55</v>
      </c>
      <c r="L10" t="n">
        <v>9</v>
      </c>
      <c r="M10" t="n">
        <v>39</v>
      </c>
      <c r="N10" t="n">
        <v>13.2</v>
      </c>
      <c r="O10" t="n">
        <v>12536.43</v>
      </c>
      <c r="P10" t="n">
        <v>494.57</v>
      </c>
      <c r="Q10" t="n">
        <v>1226.42</v>
      </c>
      <c r="R10" t="n">
        <v>234.81</v>
      </c>
      <c r="S10" t="n">
        <v>159.11</v>
      </c>
      <c r="T10" t="n">
        <v>31506.35</v>
      </c>
      <c r="U10" t="n">
        <v>0.68</v>
      </c>
      <c r="V10" t="n">
        <v>0.87</v>
      </c>
      <c r="W10" t="n">
        <v>19.04</v>
      </c>
      <c r="X10" t="n">
        <v>1.84</v>
      </c>
      <c r="Y10" t="n">
        <v>1</v>
      </c>
      <c r="Z10" t="n">
        <v>10</v>
      </c>
      <c r="AA10" t="n">
        <v>536.8207453185244</v>
      </c>
      <c r="AB10" t="n">
        <v>734.5018266046369</v>
      </c>
      <c r="AC10" t="n">
        <v>664.4020031532776</v>
      </c>
      <c r="AD10" t="n">
        <v>536820.7453185243</v>
      </c>
      <c r="AE10" t="n">
        <v>734501.8266046369</v>
      </c>
      <c r="AF10" t="n">
        <v>2.371384225331236e-06</v>
      </c>
      <c r="AG10" t="n">
        <v>10</v>
      </c>
      <c r="AH10" t="n">
        <v>664402.0031532777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1.4381</v>
      </c>
      <c r="E11" t="n">
        <v>69.54000000000001</v>
      </c>
      <c r="F11" t="n">
        <v>66.92</v>
      </c>
      <c r="G11" t="n">
        <v>111.53</v>
      </c>
      <c r="H11" t="n">
        <v>1.74</v>
      </c>
      <c r="I11" t="n">
        <v>36</v>
      </c>
      <c r="J11" t="n">
        <v>101</v>
      </c>
      <c r="K11" t="n">
        <v>37.55</v>
      </c>
      <c r="L11" t="n">
        <v>10</v>
      </c>
      <c r="M11" t="n">
        <v>33</v>
      </c>
      <c r="N11" t="n">
        <v>13.45</v>
      </c>
      <c r="O11" t="n">
        <v>12690.46</v>
      </c>
      <c r="P11" t="n">
        <v>483.11</v>
      </c>
      <c r="Q11" t="n">
        <v>1226.41</v>
      </c>
      <c r="R11" t="n">
        <v>226.39</v>
      </c>
      <c r="S11" t="n">
        <v>159.11</v>
      </c>
      <c r="T11" t="n">
        <v>27324.98</v>
      </c>
      <c r="U11" t="n">
        <v>0.7</v>
      </c>
      <c r="V11" t="n">
        <v>0.87</v>
      </c>
      <c r="W11" t="n">
        <v>19.03</v>
      </c>
      <c r="X11" t="n">
        <v>1.59</v>
      </c>
      <c r="Y11" t="n">
        <v>1</v>
      </c>
      <c r="Z11" t="n">
        <v>10</v>
      </c>
      <c r="AA11" t="n">
        <v>527.177605480588</v>
      </c>
      <c r="AB11" t="n">
        <v>721.307657253068</v>
      </c>
      <c r="AC11" t="n">
        <v>652.4670668064896</v>
      </c>
      <c r="AD11" t="n">
        <v>527177.605480588</v>
      </c>
      <c r="AE11" t="n">
        <v>721307.6572530679</v>
      </c>
      <c r="AF11" t="n">
        <v>2.38315000310891e-06</v>
      </c>
      <c r="AG11" t="n">
        <v>10</v>
      </c>
      <c r="AH11" t="n">
        <v>652467.0668064896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1.4416</v>
      </c>
      <c r="E12" t="n">
        <v>69.36</v>
      </c>
      <c r="F12" t="n">
        <v>66.8</v>
      </c>
      <c r="G12" t="n">
        <v>121.46</v>
      </c>
      <c r="H12" t="n">
        <v>1.89</v>
      </c>
      <c r="I12" t="n">
        <v>33</v>
      </c>
      <c r="J12" t="n">
        <v>102.25</v>
      </c>
      <c r="K12" t="n">
        <v>37.55</v>
      </c>
      <c r="L12" t="n">
        <v>11</v>
      </c>
      <c r="M12" t="n">
        <v>15</v>
      </c>
      <c r="N12" t="n">
        <v>13.7</v>
      </c>
      <c r="O12" t="n">
        <v>12844.88</v>
      </c>
      <c r="P12" t="n">
        <v>474.52</v>
      </c>
      <c r="Q12" t="n">
        <v>1226.35</v>
      </c>
      <c r="R12" t="n">
        <v>221.83</v>
      </c>
      <c r="S12" t="n">
        <v>159.11</v>
      </c>
      <c r="T12" t="n">
        <v>25056.99</v>
      </c>
      <c r="U12" t="n">
        <v>0.72</v>
      </c>
      <c r="V12" t="n">
        <v>0.87</v>
      </c>
      <c r="W12" t="n">
        <v>19.04</v>
      </c>
      <c r="X12" t="n">
        <v>1.48</v>
      </c>
      <c r="Y12" t="n">
        <v>1</v>
      </c>
      <c r="Z12" t="n">
        <v>10</v>
      </c>
      <c r="AA12" t="n">
        <v>520.6894926056515</v>
      </c>
      <c r="AB12" t="n">
        <v>712.430334982241</v>
      </c>
      <c r="AC12" t="n">
        <v>644.4369837137903</v>
      </c>
      <c r="AD12" t="n">
        <v>520689.4926056514</v>
      </c>
      <c r="AE12" t="n">
        <v>712430.334982241</v>
      </c>
      <c r="AF12" t="n">
        <v>2.388950034407764e-06</v>
      </c>
      <c r="AG12" t="n">
        <v>10</v>
      </c>
      <c r="AH12" t="n">
        <v>644436.9837137903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1.4429</v>
      </c>
      <c r="E13" t="n">
        <v>69.3</v>
      </c>
      <c r="F13" t="n">
        <v>66.76000000000001</v>
      </c>
      <c r="G13" t="n">
        <v>125.17</v>
      </c>
      <c r="H13" t="n">
        <v>2.04</v>
      </c>
      <c r="I13" t="n">
        <v>32</v>
      </c>
      <c r="J13" t="n">
        <v>103.51</v>
      </c>
      <c r="K13" t="n">
        <v>37.55</v>
      </c>
      <c r="L13" t="n">
        <v>12</v>
      </c>
      <c r="M13" t="n">
        <v>0</v>
      </c>
      <c r="N13" t="n">
        <v>13.95</v>
      </c>
      <c r="O13" t="n">
        <v>12999.7</v>
      </c>
      <c r="P13" t="n">
        <v>476.3</v>
      </c>
      <c r="Q13" t="n">
        <v>1226.49</v>
      </c>
      <c r="R13" t="n">
        <v>219.39</v>
      </c>
      <c r="S13" t="n">
        <v>159.11</v>
      </c>
      <c r="T13" t="n">
        <v>23842.5</v>
      </c>
      <c r="U13" t="n">
        <v>0.73</v>
      </c>
      <c r="V13" t="n">
        <v>0.87</v>
      </c>
      <c r="W13" t="n">
        <v>19.07</v>
      </c>
      <c r="X13" t="n">
        <v>1.43</v>
      </c>
      <c r="Y13" t="n">
        <v>1</v>
      </c>
      <c r="Z13" t="n">
        <v>10</v>
      </c>
      <c r="AA13" t="n">
        <v>521.2966353386756</v>
      </c>
      <c r="AB13" t="n">
        <v>713.2610544548119</v>
      </c>
      <c r="AC13" t="n">
        <v>645.188420485821</v>
      </c>
      <c r="AD13" t="n">
        <v>521296.6353386756</v>
      </c>
      <c r="AE13" t="n">
        <v>713261.0544548118</v>
      </c>
      <c r="AF13" t="n">
        <v>2.391104331747338e-06</v>
      </c>
      <c r="AG13" t="n">
        <v>10</v>
      </c>
      <c r="AH13" t="n">
        <v>645188.420485821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0.504</v>
      </c>
      <c r="E2" t="n">
        <v>198.42</v>
      </c>
      <c r="F2" t="n">
        <v>139.55</v>
      </c>
      <c r="G2" t="n">
        <v>5.78</v>
      </c>
      <c r="H2" t="n">
        <v>0.09</v>
      </c>
      <c r="I2" t="n">
        <v>1449</v>
      </c>
      <c r="J2" t="n">
        <v>194.77</v>
      </c>
      <c r="K2" t="n">
        <v>54.38</v>
      </c>
      <c r="L2" t="n">
        <v>1</v>
      </c>
      <c r="M2" t="n">
        <v>1447</v>
      </c>
      <c r="N2" t="n">
        <v>39.4</v>
      </c>
      <c r="O2" t="n">
        <v>24256.19</v>
      </c>
      <c r="P2" t="n">
        <v>1962.98</v>
      </c>
      <c r="Q2" t="n">
        <v>1230.43</v>
      </c>
      <c r="R2" t="n">
        <v>2696.18</v>
      </c>
      <c r="S2" t="n">
        <v>159.11</v>
      </c>
      <c r="T2" t="n">
        <v>1255151.65</v>
      </c>
      <c r="U2" t="n">
        <v>0.06</v>
      </c>
      <c r="V2" t="n">
        <v>0.42</v>
      </c>
      <c r="W2" t="n">
        <v>21.4</v>
      </c>
      <c r="X2" t="n">
        <v>74.12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0.9459</v>
      </c>
      <c r="E3" t="n">
        <v>105.71</v>
      </c>
      <c r="F3" t="n">
        <v>86.09</v>
      </c>
      <c r="G3" t="n">
        <v>11.74</v>
      </c>
      <c r="H3" t="n">
        <v>0.18</v>
      </c>
      <c r="I3" t="n">
        <v>440</v>
      </c>
      <c r="J3" t="n">
        <v>196.32</v>
      </c>
      <c r="K3" t="n">
        <v>54.38</v>
      </c>
      <c r="L3" t="n">
        <v>2</v>
      </c>
      <c r="M3" t="n">
        <v>438</v>
      </c>
      <c r="N3" t="n">
        <v>39.95</v>
      </c>
      <c r="O3" t="n">
        <v>24447.22</v>
      </c>
      <c r="P3" t="n">
        <v>1211.21</v>
      </c>
      <c r="Q3" t="n">
        <v>1227.56</v>
      </c>
      <c r="R3" t="n">
        <v>875.41</v>
      </c>
      <c r="S3" t="n">
        <v>159.11</v>
      </c>
      <c r="T3" t="n">
        <v>349814.24</v>
      </c>
      <c r="U3" t="n">
        <v>0.18</v>
      </c>
      <c r="V3" t="n">
        <v>0.68</v>
      </c>
      <c r="W3" t="n">
        <v>19.69</v>
      </c>
      <c r="X3" t="n">
        <v>20.73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1.1072</v>
      </c>
      <c r="E4" t="n">
        <v>90.31999999999999</v>
      </c>
      <c r="F4" t="n">
        <v>77.58</v>
      </c>
      <c r="G4" t="n">
        <v>17.7</v>
      </c>
      <c r="H4" t="n">
        <v>0.27</v>
      </c>
      <c r="I4" t="n">
        <v>263</v>
      </c>
      <c r="J4" t="n">
        <v>197.88</v>
      </c>
      <c r="K4" t="n">
        <v>54.38</v>
      </c>
      <c r="L4" t="n">
        <v>3</v>
      </c>
      <c r="M4" t="n">
        <v>261</v>
      </c>
      <c r="N4" t="n">
        <v>40.5</v>
      </c>
      <c r="O4" t="n">
        <v>24639</v>
      </c>
      <c r="P4" t="n">
        <v>1089.5</v>
      </c>
      <c r="Q4" t="n">
        <v>1227.09</v>
      </c>
      <c r="R4" t="n">
        <v>586.1</v>
      </c>
      <c r="S4" t="n">
        <v>159.11</v>
      </c>
      <c r="T4" t="n">
        <v>206045.39</v>
      </c>
      <c r="U4" t="n">
        <v>0.27</v>
      </c>
      <c r="V4" t="n">
        <v>0.75</v>
      </c>
      <c r="W4" t="n">
        <v>19.42</v>
      </c>
      <c r="X4" t="n">
        <v>12.23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1.1928</v>
      </c>
      <c r="E5" t="n">
        <v>83.84</v>
      </c>
      <c r="F5" t="n">
        <v>74.01000000000001</v>
      </c>
      <c r="G5" t="n">
        <v>23.62</v>
      </c>
      <c r="H5" t="n">
        <v>0.36</v>
      </c>
      <c r="I5" t="n">
        <v>188</v>
      </c>
      <c r="J5" t="n">
        <v>199.44</v>
      </c>
      <c r="K5" t="n">
        <v>54.38</v>
      </c>
      <c r="L5" t="n">
        <v>4</v>
      </c>
      <c r="M5" t="n">
        <v>186</v>
      </c>
      <c r="N5" t="n">
        <v>41.06</v>
      </c>
      <c r="O5" t="n">
        <v>24831.54</v>
      </c>
      <c r="P5" t="n">
        <v>1036.99</v>
      </c>
      <c r="Q5" t="n">
        <v>1226.77</v>
      </c>
      <c r="R5" t="n">
        <v>465.91</v>
      </c>
      <c r="S5" t="n">
        <v>159.11</v>
      </c>
      <c r="T5" t="n">
        <v>146325.78</v>
      </c>
      <c r="U5" t="n">
        <v>0.34</v>
      </c>
      <c r="V5" t="n">
        <v>0.79</v>
      </c>
      <c r="W5" t="n">
        <v>19.29</v>
      </c>
      <c r="X5" t="n">
        <v>8.67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1.2467</v>
      </c>
      <c r="E6" t="n">
        <v>80.20999999999999</v>
      </c>
      <c r="F6" t="n">
        <v>72.02</v>
      </c>
      <c r="G6" t="n">
        <v>29.6</v>
      </c>
      <c r="H6" t="n">
        <v>0.44</v>
      </c>
      <c r="I6" t="n">
        <v>146</v>
      </c>
      <c r="J6" t="n">
        <v>201.01</v>
      </c>
      <c r="K6" t="n">
        <v>54.38</v>
      </c>
      <c r="L6" t="n">
        <v>5</v>
      </c>
      <c r="M6" t="n">
        <v>144</v>
      </c>
      <c r="N6" t="n">
        <v>41.63</v>
      </c>
      <c r="O6" t="n">
        <v>25024.84</v>
      </c>
      <c r="P6" t="n">
        <v>1006.6</v>
      </c>
      <c r="Q6" t="n">
        <v>1226.51</v>
      </c>
      <c r="R6" t="n">
        <v>398.3</v>
      </c>
      <c r="S6" t="n">
        <v>159.11</v>
      </c>
      <c r="T6" t="n">
        <v>112726.24</v>
      </c>
      <c r="U6" t="n">
        <v>0.4</v>
      </c>
      <c r="V6" t="n">
        <v>0.8100000000000001</v>
      </c>
      <c r="W6" t="n">
        <v>19.22</v>
      </c>
      <c r="X6" t="n">
        <v>6.68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1.2819</v>
      </c>
      <c r="E7" t="n">
        <v>78.01000000000001</v>
      </c>
      <c r="F7" t="n">
        <v>70.81999999999999</v>
      </c>
      <c r="G7" t="n">
        <v>35.41</v>
      </c>
      <c r="H7" t="n">
        <v>0.53</v>
      </c>
      <c r="I7" t="n">
        <v>120</v>
      </c>
      <c r="J7" t="n">
        <v>202.58</v>
      </c>
      <c r="K7" t="n">
        <v>54.38</v>
      </c>
      <c r="L7" t="n">
        <v>6</v>
      </c>
      <c r="M7" t="n">
        <v>118</v>
      </c>
      <c r="N7" t="n">
        <v>42.2</v>
      </c>
      <c r="O7" t="n">
        <v>25218.93</v>
      </c>
      <c r="P7" t="n">
        <v>987.33</v>
      </c>
      <c r="Q7" t="n">
        <v>1226.55</v>
      </c>
      <c r="R7" t="n">
        <v>358.14</v>
      </c>
      <c r="S7" t="n">
        <v>159.11</v>
      </c>
      <c r="T7" t="n">
        <v>92779.14999999999</v>
      </c>
      <c r="U7" t="n">
        <v>0.44</v>
      </c>
      <c r="V7" t="n">
        <v>0.82</v>
      </c>
      <c r="W7" t="n">
        <v>19.18</v>
      </c>
      <c r="X7" t="n">
        <v>5.49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1.3091</v>
      </c>
      <c r="E8" t="n">
        <v>76.39</v>
      </c>
      <c r="F8" t="n">
        <v>69.94</v>
      </c>
      <c r="G8" t="n">
        <v>41.55</v>
      </c>
      <c r="H8" t="n">
        <v>0.61</v>
      </c>
      <c r="I8" t="n">
        <v>101</v>
      </c>
      <c r="J8" t="n">
        <v>204.16</v>
      </c>
      <c r="K8" t="n">
        <v>54.38</v>
      </c>
      <c r="L8" t="n">
        <v>7</v>
      </c>
      <c r="M8" t="n">
        <v>99</v>
      </c>
      <c r="N8" t="n">
        <v>42.78</v>
      </c>
      <c r="O8" t="n">
        <v>25413.94</v>
      </c>
      <c r="P8" t="n">
        <v>972.53</v>
      </c>
      <c r="Q8" t="n">
        <v>1226.57</v>
      </c>
      <c r="R8" t="n">
        <v>328.49</v>
      </c>
      <c r="S8" t="n">
        <v>159.11</v>
      </c>
      <c r="T8" t="n">
        <v>78049.53</v>
      </c>
      <c r="U8" t="n">
        <v>0.48</v>
      </c>
      <c r="V8" t="n">
        <v>0.83</v>
      </c>
      <c r="W8" t="n">
        <v>19.14</v>
      </c>
      <c r="X8" t="n">
        <v>4.61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1.3284</v>
      </c>
      <c r="E9" t="n">
        <v>75.28</v>
      </c>
      <c r="F9" t="n">
        <v>69.34</v>
      </c>
      <c r="G9" t="n">
        <v>47.28</v>
      </c>
      <c r="H9" t="n">
        <v>0.6899999999999999</v>
      </c>
      <c r="I9" t="n">
        <v>88</v>
      </c>
      <c r="J9" t="n">
        <v>205.75</v>
      </c>
      <c r="K9" t="n">
        <v>54.38</v>
      </c>
      <c r="L9" t="n">
        <v>8</v>
      </c>
      <c r="M9" t="n">
        <v>86</v>
      </c>
      <c r="N9" t="n">
        <v>43.37</v>
      </c>
      <c r="O9" t="n">
        <v>25609.61</v>
      </c>
      <c r="P9" t="n">
        <v>961.92</v>
      </c>
      <c r="Q9" t="n">
        <v>1226.6</v>
      </c>
      <c r="R9" t="n">
        <v>307.55</v>
      </c>
      <c r="S9" t="n">
        <v>159.11</v>
      </c>
      <c r="T9" t="n">
        <v>67641.94</v>
      </c>
      <c r="U9" t="n">
        <v>0.52</v>
      </c>
      <c r="V9" t="n">
        <v>0.84</v>
      </c>
      <c r="W9" t="n">
        <v>19.13</v>
      </c>
      <c r="X9" t="n">
        <v>4.01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1.3456</v>
      </c>
      <c r="E10" t="n">
        <v>74.31</v>
      </c>
      <c r="F10" t="n">
        <v>68.8</v>
      </c>
      <c r="G10" t="n">
        <v>53.61</v>
      </c>
      <c r="H10" t="n">
        <v>0.77</v>
      </c>
      <c r="I10" t="n">
        <v>77</v>
      </c>
      <c r="J10" t="n">
        <v>207.34</v>
      </c>
      <c r="K10" t="n">
        <v>54.38</v>
      </c>
      <c r="L10" t="n">
        <v>9</v>
      </c>
      <c r="M10" t="n">
        <v>75</v>
      </c>
      <c r="N10" t="n">
        <v>43.96</v>
      </c>
      <c r="O10" t="n">
        <v>25806.1</v>
      </c>
      <c r="P10" t="n">
        <v>951.87</v>
      </c>
      <c r="Q10" t="n">
        <v>1226.47</v>
      </c>
      <c r="R10" t="n">
        <v>289.58</v>
      </c>
      <c r="S10" t="n">
        <v>159.11</v>
      </c>
      <c r="T10" t="n">
        <v>58714.36</v>
      </c>
      <c r="U10" t="n">
        <v>0.55</v>
      </c>
      <c r="V10" t="n">
        <v>0.85</v>
      </c>
      <c r="W10" t="n">
        <v>19.11</v>
      </c>
      <c r="X10" t="n">
        <v>3.47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1.3576</v>
      </c>
      <c r="E11" t="n">
        <v>73.66</v>
      </c>
      <c r="F11" t="n">
        <v>68.45999999999999</v>
      </c>
      <c r="G11" t="n">
        <v>59.53</v>
      </c>
      <c r="H11" t="n">
        <v>0.85</v>
      </c>
      <c r="I11" t="n">
        <v>69</v>
      </c>
      <c r="J11" t="n">
        <v>208.94</v>
      </c>
      <c r="K11" t="n">
        <v>54.38</v>
      </c>
      <c r="L11" t="n">
        <v>10</v>
      </c>
      <c r="M11" t="n">
        <v>67</v>
      </c>
      <c r="N11" t="n">
        <v>44.56</v>
      </c>
      <c r="O11" t="n">
        <v>26003.41</v>
      </c>
      <c r="P11" t="n">
        <v>944.23</v>
      </c>
      <c r="Q11" t="n">
        <v>1226.52</v>
      </c>
      <c r="R11" t="n">
        <v>278.42</v>
      </c>
      <c r="S11" t="n">
        <v>159.11</v>
      </c>
      <c r="T11" t="n">
        <v>53171.34</v>
      </c>
      <c r="U11" t="n">
        <v>0.57</v>
      </c>
      <c r="V11" t="n">
        <v>0.85</v>
      </c>
      <c r="W11" t="n">
        <v>19.08</v>
      </c>
      <c r="X11" t="n">
        <v>3.13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1.3674</v>
      </c>
      <c r="E12" t="n">
        <v>73.13</v>
      </c>
      <c r="F12" t="n">
        <v>68.17</v>
      </c>
      <c r="G12" t="n">
        <v>64.92</v>
      </c>
      <c r="H12" t="n">
        <v>0.93</v>
      </c>
      <c r="I12" t="n">
        <v>63</v>
      </c>
      <c r="J12" t="n">
        <v>210.55</v>
      </c>
      <c r="K12" t="n">
        <v>54.38</v>
      </c>
      <c r="L12" t="n">
        <v>11</v>
      </c>
      <c r="M12" t="n">
        <v>61</v>
      </c>
      <c r="N12" t="n">
        <v>45.17</v>
      </c>
      <c r="O12" t="n">
        <v>26201.54</v>
      </c>
      <c r="P12" t="n">
        <v>938.03</v>
      </c>
      <c r="Q12" t="n">
        <v>1226.4</v>
      </c>
      <c r="R12" t="n">
        <v>268.31</v>
      </c>
      <c r="S12" t="n">
        <v>159.11</v>
      </c>
      <c r="T12" t="n">
        <v>48147.45</v>
      </c>
      <c r="U12" t="n">
        <v>0.59</v>
      </c>
      <c r="V12" t="n">
        <v>0.86</v>
      </c>
      <c r="W12" t="n">
        <v>19.08</v>
      </c>
      <c r="X12" t="n">
        <v>2.84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1.3769</v>
      </c>
      <c r="E13" t="n">
        <v>72.63</v>
      </c>
      <c r="F13" t="n">
        <v>67.89</v>
      </c>
      <c r="G13" t="n">
        <v>71.47</v>
      </c>
      <c r="H13" t="n">
        <v>1</v>
      </c>
      <c r="I13" t="n">
        <v>57</v>
      </c>
      <c r="J13" t="n">
        <v>212.16</v>
      </c>
      <c r="K13" t="n">
        <v>54.38</v>
      </c>
      <c r="L13" t="n">
        <v>12</v>
      </c>
      <c r="M13" t="n">
        <v>55</v>
      </c>
      <c r="N13" t="n">
        <v>45.78</v>
      </c>
      <c r="O13" t="n">
        <v>26400.51</v>
      </c>
      <c r="P13" t="n">
        <v>931.64</v>
      </c>
      <c r="Q13" t="n">
        <v>1226.37</v>
      </c>
      <c r="R13" t="n">
        <v>259.37</v>
      </c>
      <c r="S13" t="n">
        <v>159.11</v>
      </c>
      <c r="T13" t="n">
        <v>43706.96</v>
      </c>
      <c r="U13" t="n">
        <v>0.61</v>
      </c>
      <c r="V13" t="n">
        <v>0.86</v>
      </c>
      <c r="W13" t="n">
        <v>19.06</v>
      </c>
      <c r="X13" t="n">
        <v>2.57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1.3835</v>
      </c>
      <c r="E14" t="n">
        <v>72.28</v>
      </c>
      <c r="F14" t="n">
        <v>67.7</v>
      </c>
      <c r="G14" t="n">
        <v>76.64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926.67</v>
      </c>
      <c r="Q14" t="n">
        <v>1226.37</v>
      </c>
      <c r="R14" t="n">
        <v>252.52</v>
      </c>
      <c r="S14" t="n">
        <v>159.11</v>
      </c>
      <c r="T14" t="n">
        <v>40301.2</v>
      </c>
      <c r="U14" t="n">
        <v>0.63</v>
      </c>
      <c r="V14" t="n">
        <v>0.86</v>
      </c>
      <c r="W14" t="n">
        <v>19.06</v>
      </c>
      <c r="X14" t="n">
        <v>2.37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1.3901</v>
      </c>
      <c r="E15" t="n">
        <v>71.94</v>
      </c>
      <c r="F15" t="n">
        <v>67.52</v>
      </c>
      <c r="G15" t="n">
        <v>82.67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921.26</v>
      </c>
      <c r="Q15" t="n">
        <v>1226.37</v>
      </c>
      <c r="R15" t="n">
        <v>246.12</v>
      </c>
      <c r="S15" t="n">
        <v>159.11</v>
      </c>
      <c r="T15" t="n">
        <v>37121.47</v>
      </c>
      <c r="U15" t="n">
        <v>0.65</v>
      </c>
      <c r="V15" t="n">
        <v>0.86</v>
      </c>
      <c r="W15" t="n">
        <v>19.06</v>
      </c>
      <c r="X15" t="n">
        <v>2.19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1.3966</v>
      </c>
      <c r="E16" t="n">
        <v>71.59999999999999</v>
      </c>
      <c r="F16" t="n">
        <v>67.34</v>
      </c>
      <c r="G16" t="n">
        <v>89.78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916.58</v>
      </c>
      <c r="Q16" t="n">
        <v>1226.48</v>
      </c>
      <c r="R16" t="n">
        <v>240</v>
      </c>
      <c r="S16" t="n">
        <v>159.11</v>
      </c>
      <c r="T16" t="n">
        <v>34084.17</v>
      </c>
      <c r="U16" t="n">
        <v>0.66</v>
      </c>
      <c r="V16" t="n">
        <v>0.87</v>
      </c>
      <c r="W16" t="n">
        <v>19.06</v>
      </c>
      <c r="X16" t="n">
        <v>2.01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1.4015</v>
      </c>
      <c r="E17" t="n">
        <v>71.34999999999999</v>
      </c>
      <c r="F17" t="n">
        <v>67.2</v>
      </c>
      <c r="G17" t="n">
        <v>96</v>
      </c>
      <c r="H17" t="n">
        <v>1.3</v>
      </c>
      <c r="I17" t="n">
        <v>42</v>
      </c>
      <c r="J17" t="n">
        <v>218.68</v>
      </c>
      <c r="K17" t="n">
        <v>54.38</v>
      </c>
      <c r="L17" t="n">
        <v>16</v>
      </c>
      <c r="M17" t="n">
        <v>40</v>
      </c>
      <c r="N17" t="n">
        <v>48.31</v>
      </c>
      <c r="O17" t="n">
        <v>27204.98</v>
      </c>
      <c r="P17" t="n">
        <v>912.84</v>
      </c>
      <c r="Q17" t="n">
        <v>1226.3</v>
      </c>
      <c r="R17" t="n">
        <v>235.93</v>
      </c>
      <c r="S17" t="n">
        <v>159.11</v>
      </c>
      <c r="T17" t="n">
        <v>32063.74</v>
      </c>
      <c r="U17" t="n">
        <v>0.67</v>
      </c>
      <c r="V17" t="n">
        <v>0.87</v>
      </c>
      <c r="W17" t="n">
        <v>19.04</v>
      </c>
      <c r="X17" t="n">
        <v>1.87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1.4049</v>
      </c>
      <c r="E18" t="n">
        <v>71.18000000000001</v>
      </c>
      <c r="F18" t="n">
        <v>67.11</v>
      </c>
      <c r="G18" t="n">
        <v>100.66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909.6</v>
      </c>
      <c r="Q18" t="n">
        <v>1226.38</v>
      </c>
      <c r="R18" t="n">
        <v>232.64</v>
      </c>
      <c r="S18" t="n">
        <v>159.11</v>
      </c>
      <c r="T18" t="n">
        <v>30429.47</v>
      </c>
      <c r="U18" t="n">
        <v>0.68</v>
      </c>
      <c r="V18" t="n">
        <v>0.87</v>
      </c>
      <c r="W18" t="n">
        <v>19.04</v>
      </c>
      <c r="X18" t="n">
        <v>1.78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1.41</v>
      </c>
      <c r="E19" t="n">
        <v>70.92</v>
      </c>
      <c r="F19" t="n">
        <v>66.97</v>
      </c>
      <c r="G19" t="n">
        <v>108.6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904.3200000000001</v>
      </c>
      <c r="Q19" t="n">
        <v>1226.32</v>
      </c>
      <c r="R19" t="n">
        <v>227.83</v>
      </c>
      <c r="S19" t="n">
        <v>159.11</v>
      </c>
      <c r="T19" t="n">
        <v>28038.03</v>
      </c>
      <c r="U19" t="n">
        <v>0.7</v>
      </c>
      <c r="V19" t="n">
        <v>0.87</v>
      </c>
      <c r="W19" t="n">
        <v>19.04</v>
      </c>
      <c r="X19" t="n">
        <v>1.64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1.4131</v>
      </c>
      <c r="E20" t="n">
        <v>70.76000000000001</v>
      </c>
      <c r="F20" t="n">
        <v>66.89</v>
      </c>
      <c r="G20" t="n">
        <v>114.66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901.45</v>
      </c>
      <c r="Q20" t="n">
        <v>1226.34</v>
      </c>
      <c r="R20" t="n">
        <v>225.09</v>
      </c>
      <c r="S20" t="n">
        <v>159.11</v>
      </c>
      <c r="T20" t="n">
        <v>26680.66</v>
      </c>
      <c r="U20" t="n">
        <v>0.71</v>
      </c>
      <c r="V20" t="n">
        <v>0.87</v>
      </c>
      <c r="W20" t="n">
        <v>19.03</v>
      </c>
      <c r="X20" t="n">
        <v>1.56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1.4151</v>
      </c>
      <c r="E21" t="n">
        <v>70.67</v>
      </c>
      <c r="F21" t="n">
        <v>66.83</v>
      </c>
      <c r="G21" t="n">
        <v>117.93</v>
      </c>
      <c r="H21" t="n">
        <v>1.58</v>
      </c>
      <c r="I21" t="n">
        <v>34</v>
      </c>
      <c r="J21" t="n">
        <v>225.32</v>
      </c>
      <c r="K21" t="n">
        <v>54.38</v>
      </c>
      <c r="L21" t="n">
        <v>20</v>
      </c>
      <c r="M21" t="n">
        <v>32</v>
      </c>
      <c r="N21" t="n">
        <v>50.95</v>
      </c>
      <c r="O21" t="n">
        <v>28023.89</v>
      </c>
      <c r="P21" t="n">
        <v>898.22</v>
      </c>
      <c r="Q21" t="n">
        <v>1226.3</v>
      </c>
      <c r="R21" t="n">
        <v>223.27</v>
      </c>
      <c r="S21" t="n">
        <v>159.11</v>
      </c>
      <c r="T21" t="n">
        <v>25772.86</v>
      </c>
      <c r="U21" t="n">
        <v>0.71</v>
      </c>
      <c r="V21" t="n">
        <v>0.87</v>
      </c>
      <c r="W21" t="n">
        <v>19.03</v>
      </c>
      <c r="X21" t="n">
        <v>1.5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1.4184</v>
      </c>
      <c r="E22" t="n">
        <v>70.5</v>
      </c>
      <c r="F22" t="n">
        <v>66.73999999999999</v>
      </c>
      <c r="G22" t="n">
        <v>125.14</v>
      </c>
      <c r="H22" t="n">
        <v>1.64</v>
      </c>
      <c r="I22" t="n">
        <v>32</v>
      </c>
      <c r="J22" t="n">
        <v>227</v>
      </c>
      <c r="K22" t="n">
        <v>54.38</v>
      </c>
      <c r="L22" t="n">
        <v>21</v>
      </c>
      <c r="M22" t="n">
        <v>30</v>
      </c>
      <c r="N22" t="n">
        <v>51.62</v>
      </c>
      <c r="O22" t="n">
        <v>28230.92</v>
      </c>
      <c r="P22" t="n">
        <v>895.5700000000001</v>
      </c>
      <c r="Q22" t="n">
        <v>1226.35</v>
      </c>
      <c r="R22" t="n">
        <v>220.01</v>
      </c>
      <c r="S22" t="n">
        <v>159.11</v>
      </c>
      <c r="T22" t="n">
        <v>24151.72</v>
      </c>
      <c r="U22" t="n">
        <v>0.72</v>
      </c>
      <c r="V22" t="n">
        <v>0.87</v>
      </c>
      <c r="W22" t="n">
        <v>19.03</v>
      </c>
      <c r="X22" t="n">
        <v>1.41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1.4222</v>
      </c>
      <c r="E23" t="n">
        <v>70.31</v>
      </c>
      <c r="F23" t="n">
        <v>66.63</v>
      </c>
      <c r="G23" t="n">
        <v>133.26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891.14</v>
      </c>
      <c r="Q23" t="n">
        <v>1226.28</v>
      </c>
      <c r="R23" t="n">
        <v>216.55</v>
      </c>
      <c r="S23" t="n">
        <v>159.11</v>
      </c>
      <c r="T23" t="n">
        <v>22431.29</v>
      </c>
      <c r="U23" t="n">
        <v>0.73</v>
      </c>
      <c r="V23" t="n">
        <v>0.87</v>
      </c>
      <c r="W23" t="n">
        <v>19.02</v>
      </c>
      <c r="X23" t="n">
        <v>1.3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1.4235</v>
      </c>
      <c r="E24" t="n">
        <v>70.25</v>
      </c>
      <c r="F24" t="n">
        <v>66.59999999999999</v>
      </c>
      <c r="G24" t="n">
        <v>137.8</v>
      </c>
      <c r="H24" t="n">
        <v>1.77</v>
      </c>
      <c r="I24" t="n">
        <v>29</v>
      </c>
      <c r="J24" t="n">
        <v>230.38</v>
      </c>
      <c r="K24" t="n">
        <v>54.38</v>
      </c>
      <c r="L24" t="n">
        <v>23</v>
      </c>
      <c r="M24" t="n">
        <v>27</v>
      </c>
      <c r="N24" t="n">
        <v>53</v>
      </c>
      <c r="O24" t="n">
        <v>28647.87</v>
      </c>
      <c r="P24" t="n">
        <v>889.52</v>
      </c>
      <c r="Q24" t="n">
        <v>1226.34</v>
      </c>
      <c r="R24" t="n">
        <v>215.35</v>
      </c>
      <c r="S24" t="n">
        <v>159.11</v>
      </c>
      <c r="T24" t="n">
        <v>21838.77</v>
      </c>
      <c r="U24" t="n">
        <v>0.74</v>
      </c>
      <c r="V24" t="n">
        <v>0.88</v>
      </c>
      <c r="W24" t="n">
        <v>19.03</v>
      </c>
      <c r="X24" t="n">
        <v>1.28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1.4253</v>
      </c>
      <c r="E25" t="n">
        <v>70.16</v>
      </c>
      <c r="F25" t="n">
        <v>66.56</v>
      </c>
      <c r="G25" t="n">
        <v>142.62</v>
      </c>
      <c r="H25" t="n">
        <v>1.84</v>
      </c>
      <c r="I25" t="n">
        <v>28</v>
      </c>
      <c r="J25" t="n">
        <v>232.08</v>
      </c>
      <c r="K25" t="n">
        <v>54.38</v>
      </c>
      <c r="L25" t="n">
        <v>24</v>
      </c>
      <c r="M25" t="n">
        <v>26</v>
      </c>
      <c r="N25" t="n">
        <v>53.71</v>
      </c>
      <c r="O25" t="n">
        <v>28857.81</v>
      </c>
      <c r="P25" t="n">
        <v>885.3200000000001</v>
      </c>
      <c r="Q25" t="n">
        <v>1226.32</v>
      </c>
      <c r="R25" t="n">
        <v>214.07</v>
      </c>
      <c r="S25" t="n">
        <v>159.11</v>
      </c>
      <c r="T25" t="n">
        <v>21203.2</v>
      </c>
      <c r="U25" t="n">
        <v>0.74</v>
      </c>
      <c r="V25" t="n">
        <v>0.88</v>
      </c>
      <c r="W25" t="n">
        <v>19.02</v>
      </c>
      <c r="X25" t="n">
        <v>1.23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1.4266</v>
      </c>
      <c r="E26" t="n">
        <v>70.09</v>
      </c>
      <c r="F26" t="n">
        <v>66.53</v>
      </c>
      <c r="G26" t="n">
        <v>147.84</v>
      </c>
      <c r="H26" t="n">
        <v>1.9</v>
      </c>
      <c r="I26" t="n">
        <v>27</v>
      </c>
      <c r="J26" t="n">
        <v>233.79</v>
      </c>
      <c r="K26" t="n">
        <v>54.38</v>
      </c>
      <c r="L26" t="n">
        <v>25</v>
      </c>
      <c r="M26" t="n">
        <v>25</v>
      </c>
      <c r="N26" t="n">
        <v>54.42</v>
      </c>
      <c r="O26" t="n">
        <v>29068.74</v>
      </c>
      <c r="P26" t="n">
        <v>885.5</v>
      </c>
      <c r="Q26" t="n">
        <v>1226.28</v>
      </c>
      <c r="R26" t="n">
        <v>213.01</v>
      </c>
      <c r="S26" t="n">
        <v>159.11</v>
      </c>
      <c r="T26" t="n">
        <v>20678.77</v>
      </c>
      <c r="U26" t="n">
        <v>0.75</v>
      </c>
      <c r="V26" t="n">
        <v>0.88</v>
      </c>
      <c r="W26" t="n">
        <v>19.02</v>
      </c>
      <c r="X26" t="n">
        <v>1.2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1.4288</v>
      </c>
      <c r="E27" t="n">
        <v>69.98999999999999</v>
      </c>
      <c r="F27" t="n">
        <v>66.45999999999999</v>
      </c>
      <c r="G27" t="n">
        <v>153.38</v>
      </c>
      <c r="H27" t="n">
        <v>1.96</v>
      </c>
      <c r="I27" t="n">
        <v>26</v>
      </c>
      <c r="J27" t="n">
        <v>235.51</v>
      </c>
      <c r="K27" t="n">
        <v>54.38</v>
      </c>
      <c r="L27" t="n">
        <v>26</v>
      </c>
      <c r="M27" t="n">
        <v>24</v>
      </c>
      <c r="N27" t="n">
        <v>55.14</v>
      </c>
      <c r="O27" t="n">
        <v>29280.69</v>
      </c>
      <c r="P27" t="n">
        <v>880.46</v>
      </c>
      <c r="Q27" t="n">
        <v>1226.35</v>
      </c>
      <c r="R27" t="n">
        <v>210.94</v>
      </c>
      <c r="S27" t="n">
        <v>159.11</v>
      </c>
      <c r="T27" t="n">
        <v>19649.07</v>
      </c>
      <c r="U27" t="n">
        <v>0.75</v>
      </c>
      <c r="V27" t="n">
        <v>0.88</v>
      </c>
      <c r="W27" t="n">
        <v>19.01</v>
      </c>
      <c r="X27" t="n">
        <v>1.14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1.4303</v>
      </c>
      <c r="E28" t="n">
        <v>69.92</v>
      </c>
      <c r="F28" t="n">
        <v>66.43000000000001</v>
      </c>
      <c r="G28" t="n">
        <v>159.43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23</v>
      </c>
      <c r="N28" t="n">
        <v>55.86</v>
      </c>
      <c r="O28" t="n">
        <v>29493.67</v>
      </c>
      <c r="P28" t="n">
        <v>878.1799999999999</v>
      </c>
      <c r="Q28" t="n">
        <v>1226.33</v>
      </c>
      <c r="R28" t="n">
        <v>209.69</v>
      </c>
      <c r="S28" t="n">
        <v>159.11</v>
      </c>
      <c r="T28" t="n">
        <v>19027.9</v>
      </c>
      <c r="U28" t="n">
        <v>0.76</v>
      </c>
      <c r="V28" t="n">
        <v>0.88</v>
      </c>
      <c r="W28" t="n">
        <v>19.01</v>
      </c>
      <c r="X28" t="n">
        <v>1.1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1.4318</v>
      </c>
      <c r="E29" t="n">
        <v>69.84</v>
      </c>
      <c r="F29" t="n">
        <v>66.39</v>
      </c>
      <c r="G29" t="n">
        <v>165.98</v>
      </c>
      <c r="H29" t="n">
        <v>2.08</v>
      </c>
      <c r="I29" t="n">
        <v>24</v>
      </c>
      <c r="J29" t="n">
        <v>238.97</v>
      </c>
      <c r="K29" t="n">
        <v>54.38</v>
      </c>
      <c r="L29" t="n">
        <v>28</v>
      </c>
      <c r="M29" t="n">
        <v>22</v>
      </c>
      <c r="N29" t="n">
        <v>56.6</v>
      </c>
      <c r="O29" t="n">
        <v>29707.68</v>
      </c>
      <c r="P29" t="n">
        <v>875.7</v>
      </c>
      <c r="Q29" t="n">
        <v>1226.33</v>
      </c>
      <c r="R29" t="n">
        <v>208.37</v>
      </c>
      <c r="S29" t="n">
        <v>159.11</v>
      </c>
      <c r="T29" t="n">
        <v>18373.51</v>
      </c>
      <c r="U29" t="n">
        <v>0.76</v>
      </c>
      <c r="V29" t="n">
        <v>0.88</v>
      </c>
      <c r="W29" t="n">
        <v>19.02</v>
      </c>
      <c r="X29" t="n">
        <v>1.07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1.4341</v>
      </c>
      <c r="E30" t="n">
        <v>69.73</v>
      </c>
      <c r="F30" t="n">
        <v>66.31999999999999</v>
      </c>
      <c r="G30" t="n">
        <v>173</v>
      </c>
      <c r="H30" t="n">
        <v>2.14</v>
      </c>
      <c r="I30" t="n">
        <v>23</v>
      </c>
      <c r="J30" t="n">
        <v>240.72</v>
      </c>
      <c r="K30" t="n">
        <v>54.38</v>
      </c>
      <c r="L30" t="n">
        <v>29</v>
      </c>
      <c r="M30" t="n">
        <v>21</v>
      </c>
      <c r="N30" t="n">
        <v>57.34</v>
      </c>
      <c r="O30" t="n">
        <v>29922.88</v>
      </c>
      <c r="P30" t="n">
        <v>872.9299999999999</v>
      </c>
      <c r="Q30" t="n">
        <v>1226.26</v>
      </c>
      <c r="R30" t="n">
        <v>206.12</v>
      </c>
      <c r="S30" t="n">
        <v>159.11</v>
      </c>
      <c r="T30" t="n">
        <v>17253.34</v>
      </c>
      <c r="U30" t="n">
        <v>0.77</v>
      </c>
      <c r="V30" t="n">
        <v>0.88</v>
      </c>
      <c r="W30" t="n">
        <v>19.01</v>
      </c>
      <c r="X30" t="n">
        <v>0.99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1.4362</v>
      </c>
      <c r="E31" t="n">
        <v>69.63</v>
      </c>
      <c r="F31" t="n">
        <v>66.26000000000001</v>
      </c>
      <c r="G31" t="n">
        <v>180.7</v>
      </c>
      <c r="H31" t="n">
        <v>2.2</v>
      </c>
      <c r="I31" t="n">
        <v>22</v>
      </c>
      <c r="J31" t="n">
        <v>242.47</v>
      </c>
      <c r="K31" t="n">
        <v>54.38</v>
      </c>
      <c r="L31" t="n">
        <v>30</v>
      </c>
      <c r="M31" t="n">
        <v>20</v>
      </c>
      <c r="N31" t="n">
        <v>58.1</v>
      </c>
      <c r="O31" t="n">
        <v>30139.04</v>
      </c>
      <c r="P31" t="n">
        <v>871.09</v>
      </c>
      <c r="Q31" t="n">
        <v>1226.32</v>
      </c>
      <c r="R31" t="n">
        <v>204.03</v>
      </c>
      <c r="S31" t="n">
        <v>159.11</v>
      </c>
      <c r="T31" t="n">
        <v>16214.32</v>
      </c>
      <c r="U31" t="n">
        <v>0.78</v>
      </c>
      <c r="V31" t="n">
        <v>0.88</v>
      </c>
      <c r="W31" t="n">
        <v>19</v>
      </c>
      <c r="X31" t="n">
        <v>0.93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1.437</v>
      </c>
      <c r="E32" t="n">
        <v>69.59</v>
      </c>
      <c r="F32" t="n">
        <v>66.25</v>
      </c>
      <c r="G32" t="n">
        <v>189.3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866.0700000000001</v>
      </c>
      <c r="Q32" t="n">
        <v>1226.37</v>
      </c>
      <c r="R32" t="n">
        <v>203.93</v>
      </c>
      <c r="S32" t="n">
        <v>159.11</v>
      </c>
      <c r="T32" t="n">
        <v>16166.97</v>
      </c>
      <c r="U32" t="n">
        <v>0.78</v>
      </c>
      <c r="V32" t="n">
        <v>0.88</v>
      </c>
      <c r="W32" t="n">
        <v>19</v>
      </c>
      <c r="X32" t="n">
        <v>0.93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1.4376</v>
      </c>
      <c r="E33" t="n">
        <v>69.56</v>
      </c>
      <c r="F33" t="n">
        <v>66.23</v>
      </c>
      <c r="G33" t="n">
        <v>189.23</v>
      </c>
      <c r="H33" t="n">
        <v>2.31</v>
      </c>
      <c r="I33" t="n">
        <v>21</v>
      </c>
      <c r="J33" t="n">
        <v>246</v>
      </c>
      <c r="K33" t="n">
        <v>54.38</v>
      </c>
      <c r="L33" t="n">
        <v>32</v>
      </c>
      <c r="M33" t="n">
        <v>19</v>
      </c>
      <c r="N33" t="n">
        <v>59.63</v>
      </c>
      <c r="O33" t="n">
        <v>30574.64</v>
      </c>
      <c r="P33" t="n">
        <v>866.5599999999999</v>
      </c>
      <c r="Q33" t="n">
        <v>1226.3</v>
      </c>
      <c r="R33" t="n">
        <v>203.14</v>
      </c>
      <c r="S33" t="n">
        <v>159.11</v>
      </c>
      <c r="T33" t="n">
        <v>15771.21</v>
      </c>
      <c r="U33" t="n">
        <v>0.78</v>
      </c>
      <c r="V33" t="n">
        <v>0.88</v>
      </c>
      <c r="W33" t="n">
        <v>19</v>
      </c>
      <c r="X33" t="n">
        <v>0.9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1.4393</v>
      </c>
      <c r="E34" t="n">
        <v>69.48</v>
      </c>
      <c r="F34" t="n">
        <v>66.18000000000001</v>
      </c>
      <c r="G34" t="n">
        <v>198.55</v>
      </c>
      <c r="H34" t="n">
        <v>2.37</v>
      </c>
      <c r="I34" t="n">
        <v>20</v>
      </c>
      <c r="J34" t="n">
        <v>247.78</v>
      </c>
      <c r="K34" t="n">
        <v>54.38</v>
      </c>
      <c r="L34" t="n">
        <v>33</v>
      </c>
      <c r="M34" t="n">
        <v>18</v>
      </c>
      <c r="N34" t="n">
        <v>60.41</v>
      </c>
      <c r="O34" t="n">
        <v>30794.11</v>
      </c>
      <c r="P34" t="n">
        <v>864.04</v>
      </c>
      <c r="Q34" t="n">
        <v>1226.28</v>
      </c>
      <c r="R34" t="n">
        <v>201.53</v>
      </c>
      <c r="S34" t="n">
        <v>159.11</v>
      </c>
      <c r="T34" t="n">
        <v>14971.41</v>
      </c>
      <c r="U34" t="n">
        <v>0.79</v>
      </c>
      <c r="V34" t="n">
        <v>0.88</v>
      </c>
      <c r="W34" t="n">
        <v>19</v>
      </c>
      <c r="X34" t="n">
        <v>0.86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1.4391</v>
      </c>
      <c r="E35" t="n">
        <v>69.48999999999999</v>
      </c>
      <c r="F35" t="n">
        <v>66.19</v>
      </c>
      <c r="G35" t="n">
        <v>198.57</v>
      </c>
      <c r="H35" t="n">
        <v>2.42</v>
      </c>
      <c r="I35" t="n">
        <v>20</v>
      </c>
      <c r="J35" t="n">
        <v>249.57</v>
      </c>
      <c r="K35" t="n">
        <v>54.38</v>
      </c>
      <c r="L35" t="n">
        <v>34</v>
      </c>
      <c r="M35" t="n">
        <v>18</v>
      </c>
      <c r="N35" t="n">
        <v>61.2</v>
      </c>
      <c r="O35" t="n">
        <v>31014.73</v>
      </c>
      <c r="P35" t="n">
        <v>859.26</v>
      </c>
      <c r="Q35" t="n">
        <v>1226.33</v>
      </c>
      <c r="R35" t="n">
        <v>201.82</v>
      </c>
      <c r="S35" t="n">
        <v>159.11</v>
      </c>
      <c r="T35" t="n">
        <v>15117.55</v>
      </c>
      <c r="U35" t="n">
        <v>0.79</v>
      </c>
      <c r="V35" t="n">
        <v>0.88</v>
      </c>
      <c r="W35" t="n">
        <v>19</v>
      </c>
      <c r="X35" t="n">
        <v>0.87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1.4408</v>
      </c>
      <c r="E36" t="n">
        <v>69.40000000000001</v>
      </c>
      <c r="F36" t="n">
        <v>66.15000000000001</v>
      </c>
      <c r="G36" t="n">
        <v>208.89</v>
      </c>
      <c r="H36" t="n">
        <v>2.48</v>
      </c>
      <c r="I36" t="n">
        <v>19</v>
      </c>
      <c r="J36" t="n">
        <v>251.37</v>
      </c>
      <c r="K36" t="n">
        <v>54.38</v>
      </c>
      <c r="L36" t="n">
        <v>35</v>
      </c>
      <c r="M36" t="n">
        <v>17</v>
      </c>
      <c r="N36" t="n">
        <v>61.99</v>
      </c>
      <c r="O36" t="n">
        <v>31236.5</v>
      </c>
      <c r="P36" t="n">
        <v>860.08</v>
      </c>
      <c r="Q36" t="n">
        <v>1226.25</v>
      </c>
      <c r="R36" t="n">
        <v>200.25</v>
      </c>
      <c r="S36" t="n">
        <v>159.11</v>
      </c>
      <c r="T36" t="n">
        <v>14340.29</v>
      </c>
      <c r="U36" t="n">
        <v>0.79</v>
      </c>
      <c r="V36" t="n">
        <v>0.88</v>
      </c>
      <c r="W36" t="n">
        <v>19.01</v>
      </c>
      <c r="X36" t="n">
        <v>0.82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1.4427</v>
      </c>
      <c r="E37" t="n">
        <v>69.31</v>
      </c>
      <c r="F37" t="n">
        <v>66.09999999999999</v>
      </c>
      <c r="G37" t="n">
        <v>220.32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854.3099999999999</v>
      </c>
      <c r="Q37" t="n">
        <v>1226.28</v>
      </c>
      <c r="R37" t="n">
        <v>198.49</v>
      </c>
      <c r="S37" t="n">
        <v>159.11</v>
      </c>
      <c r="T37" t="n">
        <v>13462.55</v>
      </c>
      <c r="U37" t="n">
        <v>0.8</v>
      </c>
      <c r="V37" t="n">
        <v>0.88</v>
      </c>
      <c r="W37" t="n">
        <v>19</v>
      </c>
      <c r="X37" t="n">
        <v>0.77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1.4426</v>
      </c>
      <c r="E38" t="n">
        <v>69.31999999999999</v>
      </c>
      <c r="F38" t="n">
        <v>66.09999999999999</v>
      </c>
      <c r="G38" t="n">
        <v>220.34</v>
      </c>
      <c r="H38" t="n">
        <v>2.58</v>
      </c>
      <c r="I38" t="n">
        <v>18</v>
      </c>
      <c r="J38" t="n">
        <v>255</v>
      </c>
      <c r="K38" t="n">
        <v>54.38</v>
      </c>
      <c r="L38" t="n">
        <v>37</v>
      </c>
      <c r="M38" t="n">
        <v>16</v>
      </c>
      <c r="N38" t="n">
        <v>63.62</v>
      </c>
      <c r="O38" t="n">
        <v>31683.59</v>
      </c>
      <c r="P38" t="n">
        <v>855.13</v>
      </c>
      <c r="Q38" t="n">
        <v>1226.29</v>
      </c>
      <c r="R38" t="n">
        <v>198.72</v>
      </c>
      <c r="S38" t="n">
        <v>159.11</v>
      </c>
      <c r="T38" t="n">
        <v>13580.48</v>
      </c>
      <c r="U38" t="n">
        <v>0.8</v>
      </c>
      <c r="V38" t="n">
        <v>0.88</v>
      </c>
      <c r="W38" t="n">
        <v>19</v>
      </c>
      <c r="X38" t="n">
        <v>0.78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1.4427</v>
      </c>
      <c r="E39" t="n">
        <v>69.31</v>
      </c>
      <c r="F39" t="n">
        <v>66.09999999999999</v>
      </c>
      <c r="G39" t="n">
        <v>220.32</v>
      </c>
      <c r="H39" t="n">
        <v>2.63</v>
      </c>
      <c r="I39" t="n">
        <v>18</v>
      </c>
      <c r="J39" t="n">
        <v>256.82</v>
      </c>
      <c r="K39" t="n">
        <v>54.38</v>
      </c>
      <c r="L39" t="n">
        <v>38</v>
      </c>
      <c r="M39" t="n">
        <v>16</v>
      </c>
      <c r="N39" t="n">
        <v>64.45</v>
      </c>
      <c r="O39" t="n">
        <v>31909.08</v>
      </c>
      <c r="P39" t="n">
        <v>851.48</v>
      </c>
      <c r="Q39" t="n">
        <v>1226.26</v>
      </c>
      <c r="R39" t="n">
        <v>198.51</v>
      </c>
      <c r="S39" t="n">
        <v>159.11</v>
      </c>
      <c r="T39" t="n">
        <v>13473.95</v>
      </c>
      <c r="U39" t="n">
        <v>0.8</v>
      </c>
      <c r="V39" t="n">
        <v>0.88</v>
      </c>
      <c r="W39" t="n">
        <v>19</v>
      </c>
      <c r="X39" t="n">
        <v>0.77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1.4443</v>
      </c>
      <c r="E40" t="n">
        <v>69.23999999999999</v>
      </c>
      <c r="F40" t="n">
        <v>66.06</v>
      </c>
      <c r="G40" t="n">
        <v>233.15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851.48</v>
      </c>
      <c r="Q40" t="n">
        <v>1226.26</v>
      </c>
      <c r="R40" t="n">
        <v>197.11</v>
      </c>
      <c r="S40" t="n">
        <v>159.11</v>
      </c>
      <c r="T40" t="n">
        <v>12780.36</v>
      </c>
      <c r="U40" t="n">
        <v>0.8100000000000001</v>
      </c>
      <c r="V40" t="n">
        <v>0.88</v>
      </c>
      <c r="W40" t="n">
        <v>19</v>
      </c>
      <c r="X40" t="n">
        <v>0.73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1.4446</v>
      </c>
      <c r="E41" t="n">
        <v>69.22</v>
      </c>
      <c r="F41" t="n">
        <v>66.04000000000001</v>
      </c>
      <c r="G41" t="n">
        <v>233.1</v>
      </c>
      <c r="H41" t="n">
        <v>2.73</v>
      </c>
      <c r="I41" t="n">
        <v>17</v>
      </c>
      <c r="J41" t="n">
        <v>260.51</v>
      </c>
      <c r="K41" t="n">
        <v>54.38</v>
      </c>
      <c r="L41" t="n">
        <v>40</v>
      </c>
      <c r="M41" t="n">
        <v>15</v>
      </c>
      <c r="N41" t="n">
        <v>66.13</v>
      </c>
      <c r="O41" t="n">
        <v>32363.54</v>
      </c>
      <c r="P41" t="n">
        <v>844.54</v>
      </c>
      <c r="Q41" t="n">
        <v>1226.26</v>
      </c>
      <c r="R41" t="n">
        <v>196.81</v>
      </c>
      <c r="S41" t="n">
        <v>159.11</v>
      </c>
      <c r="T41" t="n">
        <v>12627.78</v>
      </c>
      <c r="U41" t="n">
        <v>0.8100000000000001</v>
      </c>
      <c r="V41" t="n">
        <v>0.88</v>
      </c>
      <c r="W41" t="n">
        <v>19</v>
      </c>
      <c r="X41" t="n">
        <v>0.72</v>
      </c>
      <c r="Y41" t="n">
        <v>1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0.9493</v>
      </c>
      <c r="E42" t="n">
        <v>105.34</v>
      </c>
      <c r="F42" t="n">
        <v>92.62</v>
      </c>
      <c r="G42" t="n">
        <v>9.73</v>
      </c>
      <c r="H42" t="n">
        <v>0.2</v>
      </c>
      <c r="I42" t="n">
        <v>571</v>
      </c>
      <c r="J42" t="n">
        <v>89.87</v>
      </c>
      <c r="K42" t="n">
        <v>37.55</v>
      </c>
      <c r="L42" t="n">
        <v>1</v>
      </c>
      <c r="M42" t="n">
        <v>569</v>
      </c>
      <c r="N42" t="n">
        <v>11.32</v>
      </c>
      <c r="O42" t="n">
        <v>11317.98</v>
      </c>
      <c r="P42" t="n">
        <v>783.9299999999999</v>
      </c>
      <c r="Q42" t="n">
        <v>1228.12</v>
      </c>
      <c r="R42" t="n">
        <v>1096.36</v>
      </c>
      <c r="S42" t="n">
        <v>159.11</v>
      </c>
      <c r="T42" t="n">
        <v>459634.86</v>
      </c>
      <c r="U42" t="n">
        <v>0.15</v>
      </c>
      <c r="V42" t="n">
        <v>0.63</v>
      </c>
      <c r="W42" t="n">
        <v>19.92</v>
      </c>
      <c r="X42" t="n">
        <v>27.25</v>
      </c>
      <c r="Y42" t="n">
        <v>1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1.2153</v>
      </c>
      <c r="E43" t="n">
        <v>82.28</v>
      </c>
      <c r="F43" t="n">
        <v>76</v>
      </c>
      <c r="G43" t="n">
        <v>19.83</v>
      </c>
      <c r="H43" t="n">
        <v>0.39</v>
      </c>
      <c r="I43" t="n">
        <v>230</v>
      </c>
      <c r="J43" t="n">
        <v>91.09999999999999</v>
      </c>
      <c r="K43" t="n">
        <v>37.55</v>
      </c>
      <c r="L43" t="n">
        <v>2</v>
      </c>
      <c r="M43" t="n">
        <v>228</v>
      </c>
      <c r="N43" t="n">
        <v>11.54</v>
      </c>
      <c r="O43" t="n">
        <v>11468.97</v>
      </c>
      <c r="P43" t="n">
        <v>634.92</v>
      </c>
      <c r="Q43" t="n">
        <v>1226.94</v>
      </c>
      <c r="R43" t="n">
        <v>532.39</v>
      </c>
      <c r="S43" t="n">
        <v>159.11</v>
      </c>
      <c r="T43" t="n">
        <v>179354.54</v>
      </c>
      <c r="U43" t="n">
        <v>0.3</v>
      </c>
      <c r="V43" t="n">
        <v>0.77</v>
      </c>
      <c r="W43" t="n">
        <v>19.38</v>
      </c>
      <c r="X43" t="n">
        <v>10.65</v>
      </c>
      <c r="Y43" t="n">
        <v>1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1.3062</v>
      </c>
      <c r="E44" t="n">
        <v>76.56</v>
      </c>
      <c r="F44" t="n">
        <v>71.91</v>
      </c>
      <c r="G44" t="n">
        <v>30.17</v>
      </c>
      <c r="H44" t="n">
        <v>0.57</v>
      </c>
      <c r="I44" t="n">
        <v>143</v>
      </c>
      <c r="J44" t="n">
        <v>92.31999999999999</v>
      </c>
      <c r="K44" t="n">
        <v>37.55</v>
      </c>
      <c r="L44" t="n">
        <v>3</v>
      </c>
      <c r="M44" t="n">
        <v>141</v>
      </c>
      <c r="N44" t="n">
        <v>11.77</v>
      </c>
      <c r="O44" t="n">
        <v>11620.34</v>
      </c>
      <c r="P44" t="n">
        <v>592.11</v>
      </c>
      <c r="Q44" t="n">
        <v>1226.66</v>
      </c>
      <c r="R44" t="n">
        <v>395.09</v>
      </c>
      <c r="S44" t="n">
        <v>159.11</v>
      </c>
      <c r="T44" t="n">
        <v>111136.13</v>
      </c>
      <c r="U44" t="n">
        <v>0.4</v>
      </c>
      <c r="V44" t="n">
        <v>0.8100000000000001</v>
      </c>
      <c r="W44" t="n">
        <v>19.21</v>
      </c>
      <c r="X44" t="n">
        <v>6.58</v>
      </c>
      <c r="Y44" t="n">
        <v>1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1.3527</v>
      </c>
      <c r="E45" t="n">
        <v>73.93000000000001</v>
      </c>
      <c r="F45" t="n">
        <v>70.04000000000001</v>
      </c>
      <c r="G45" t="n">
        <v>40.8</v>
      </c>
      <c r="H45" t="n">
        <v>0.75</v>
      </c>
      <c r="I45" t="n">
        <v>103</v>
      </c>
      <c r="J45" t="n">
        <v>93.55</v>
      </c>
      <c r="K45" t="n">
        <v>37.55</v>
      </c>
      <c r="L45" t="n">
        <v>4</v>
      </c>
      <c r="M45" t="n">
        <v>101</v>
      </c>
      <c r="N45" t="n">
        <v>12</v>
      </c>
      <c r="O45" t="n">
        <v>11772.07</v>
      </c>
      <c r="P45" t="n">
        <v>567.3</v>
      </c>
      <c r="Q45" t="n">
        <v>1226.4</v>
      </c>
      <c r="R45" t="n">
        <v>331.83</v>
      </c>
      <c r="S45" t="n">
        <v>159.11</v>
      </c>
      <c r="T45" t="n">
        <v>79707.59</v>
      </c>
      <c r="U45" t="n">
        <v>0.48</v>
      </c>
      <c r="V45" t="n">
        <v>0.83</v>
      </c>
      <c r="W45" t="n">
        <v>19.14</v>
      </c>
      <c r="X45" t="n">
        <v>4.71</v>
      </c>
      <c r="Y45" t="n">
        <v>1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1.3808</v>
      </c>
      <c r="E46" t="n">
        <v>72.42</v>
      </c>
      <c r="F46" t="n">
        <v>68.97</v>
      </c>
      <c r="G46" t="n">
        <v>51.73</v>
      </c>
      <c r="H46" t="n">
        <v>0.93</v>
      </c>
      <c r="I46" t="n">
        <v>80</v>
      </c>
      <c r="J46" t="n">
        <v>94.79000000000001</v>
      </c>
      <c r="K46" t="n">
        <v>37.55</v>
      </c>
      <c r="L46" t="n">
        <v>5</v>
      </c>
      <c r="M46" t="n">
        <v>78</v>
      </c>
      <c r="N46" t="n">
        <v>12.23</v>
      </c>
      <c r="O46" t="n">
        <v>11924.18</v>
      </c>
      <c r="P46" t="n">
        <v>549.67</v>
      </c>
      <c r="Q46" t="n">
        <v>1226.44</v>
      </c>
      <c r="R46" t="n">
        <v>295.79</v>
      </c>
      <c r="S46" t="n">
        <v>159.11</v>
      </c>
      <c r="T46" t="n">
        <v>61805.3</v>
      </c>
      <c r="U46" t="n">
        <v>0.54</v>
      </c>
      <c r="V46" t="n">
        <v>0.85</v>
      </c>
      <c r="W46" t="n">
        <v>19.1</v>
      </c>
      <c r="X46" t="n">
        <v>3.64</v>
      </c>
      <c r="Y46" t="n">
        <v>1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1.3999</v>
      </c>
      <c r="E47" t="n">
        <v>71.43000000000001</v>
      </c>
      <c r="F47" t="n">
        <v>68.26000000000001</v>
      </c>
      <c r="G47" t="n">
        <v>63.01</v>
      </c>
      <c r="H47" t="n">
        <v>1.1</v>
      </c>
      <c r="I47" t="n">
        <v>65</v>
      </c>
      <c r="J47" t="n">
        <v>96.02</v>
      </c>
      <c r="K47" t="n">
        <v>37.55</v>
      </c>
      <c r="L47" t="n">
        <v>6</v>
      </c>
      <c r="M47" t="n">
        <v>63</v>
      </c>
      <c r="N47" t="n">
        <v>12.47</v>
      </c>
      <c r="O47" t="n">
        <v>12076.67</v>
      </c>
      <c r="P47" t="n">
        <v>534.12</v>
      </c>
      <c r="Q47" t="n">
        <v>1226.39</v>
      </c>
      <c r="R47" t="n">
        <v>271.29</v>
      </c>
      <c r="S47" t="n">
        <v>159.11</v>
      </c>
      <c r="T47" t="n">
        <v>49630.63</v>
      </c>
      <c r="U47" t="n">
        <v>0.59</v>
      </c>
      <c r="V47" t="n">
        <v>0.85</v>
      </c>
      <c r="W47" t="n">
        <v>19.09</v>
      </c>
      <c r="X47" t="n">
        <v>2.94</v>
      </c>
      <c r="Y47" t="n">
        <v>1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1.4127</v>
      </c>
      <c r="E48" t="n">
        <v>70.79000000000001</v>
      </c>
      <c r="F48" t="n">
        <v>67.81</v>
      </c>
      <c r="G48" t="n">
        <v>73.97</v>
      </c>
      <c r="H48" t="n">
        <v>1.27</v>
      </c>
      <c r="I48" t="n">
        <v>55</v>
      </c>
      <c r="J48" t="n">
        <v>97.26000000000001</v>
      </c>
      <c r="K48" t="n">
        <v>37.55</v>
      </c>
      <c r="L48" t="n">
        <v>7</v>
      </c>
      <c r="M48" t="n">
        <v>53</v>
      </c>
      <c r="N48" t="n">
        <v>12.71</v>
      </c>
      <c r="O48" t="n">
        <v>12229.54</v>
      </c>
      <c r="P48" t="n">
        <v>520.09</v>
      </c>
      <c r="Q48" t="n">
        <v>1226.37</v>
      </c>
      <c r="R48" t="n">
        <v>256.51</v>
      </c>
      <c r="S48" t="n">
        <v>159.11</v>
      </c>
      <c r="T48" t="n">
        <v>42289.86</v>
      </c>
      <c r="U48" t="n">
        <v>0.62</v>
      </c>
      <c r="V48" t="n">
        <v>0.86</v>
      </c>
      <c r="W48" t="n">
        <v>19.06</v>
      </c>
      <c r="X48" t="n">
        <v>2.48</v>
      </c>
      <c r="Y48" t="n">
        <v>1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1.4229</v>
      </c>
      <c r="E49" t="n">
        <v>70.28</v>
      </c>
      <c r="F49" t="n">
        <v>67.45</v>
      </c>
      <c r="G49" t="n">
        <v>86.11</v>
      </c>
      <c r="H49" t="n">
        <v>1.43</v>
      </c>
      <c r="I49" t="n">
        <v>47</v>
      </c>
      <c r="J49" t="n">
        <v>98.5</v>
      </c>
      <c r="K49" t="n">
        <v>37.55</v>
      </c>
      <c r="L49" t="n">
        <v>8</v>
      </c>
      <c r="M49" t="n">
        <v>45</v>
      </c>
      <c r="N49" t="n">
        <v>12.95</v>
      </c>
      <c r="O49" t="n">
        <v>12382.79</v>
      </c>
      <c r="P49" t="n">
        <v>508.29</v>
      </c>
      <c r="Q49" t="n">
        <v>1226.4</v>
      </c>
      <c r="R49" t="n">
        <v>244.28</v>
      </c>
      <c r="S49" t="n">
        <v>159.11</v>
      </c>
      <c r="T49" t="n">
        <v>36213.23</v>
      </c>
      <c r="U49" t="n">
        <v>0.65</v>
      </c>
      <c r="V49" t="n">
        <v>0.86</v>
      </c>
      <c r="W49" t="n">
        <v>19.05</v>
      </c>
      <c r="X49" t="n">
        <v>2.12</v>
      </c>
      <c r="Y49" t="n">
        <v>1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1.431</v>
      </c>
      <c r="E50" t="n">
        <v>69.88</v>
      </c>
      <c r="F50" t="n">
        <v>67.17</v>
      </c>
      <c r="G50" t="n">
        <v>98.29000000000001</v>
      </c>
      <c r="H50" t="n">
        <v>1.59</v>
      </c>
      <c r="I50" t="n">
        <v>41</v>
      </c>
      <c r="J50" t="n">
        <v>99.75</v>
      </c>
      <c r="K50" t="n">
        <v>37.55</v>
      </c>
      <c r="L50" t="n">
        <v>9</v>
      </c>
      <c r="M50" t="n">
        <v>39</v>
      </c>
      <c r="N50" t="n">
        <v>13.2</v>
      </c>
      <c r="O50" t="n">
        <v>12536.43</v>
      </c>
      <c r="P50" t="n">
        <v>494.57</v>
      </c>
      <c r="Q50" t="n">
        <v>1226.42</v>
      </c>
      <c r="R50" t="n">
        <v>234.81</v>
      </c>
      <c r="S50" t="n">
        <v>159.11</v>
      </c>
      <c r="T50" t="n">
        <v>31506.35</v>
      </c>
      <c r="U50" t="n">
        <v>0.68</v>
      </c>
      <c r="V50" t="n">
        <v>0.87</v>
      </c>
      <c r="W50" t="n">
        <v>19.04</v>
      </c>
      <c r="X50" t="n">
        <v>1.84</v>
      </c>
      <c r="Y50" t="n">
        <v>1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1.4381</v>
      </c>
      <c r="E51" t="n">
        <v>69.54000000000001</v>
      </c>
      <c r="F51" t="n">
        <v>66.92</v>
      </c>
      <c r="G51" t="n">
        <v>111.53</v>
      </c>
      <c r="H51" t="n">
        <v>1.74</v>
      </c>
      <c r="I51" t="n">
        <v>36</v>
      </c>
      <c r="J51" t="n">
        <v>101</v>
      </c>
      <c r="K51" t="n">
        <v>37.55</v>
      </c>
      <c r="L51" t="n">
        <v>10</v>
      </c>
      <c r="M51" t="n">
        <v>33</v>
      </c>
      <c r="N51" t="n">
        <v>13.45</v>
      </c>
      <c r="O51" t="n">
        <v>12690.46</v>
      </c>
      <c r="P51" t="n">
        <v>483.11</v>
      </c>
      <c r="Q51" t="n">
        <v>1226.41</v>
      </c>
      <c r="R51" t="n">
        <v>226.39</v>
      </c>
      <c r="S51" t="n">
        <v>159.11</v>
      </c>
      <c r="T51" t="n">
        <v>27324.98</v>
      </c>
      <c r="U51" t="n">
        <v>0.7</v>
      </c>
      <c r="V51" t="n">
        <v>0.87</v>
      </c>
      <c r="W51" t="n">
        <v>19.03</v>
      </c>
      <c r="X51" t="n">
        <v>1.59</v>
      </c>
      <c r="Y51" t="n">
        <v>1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1.4416</v>
      </c>
      <c r="E52" t="n">
        <v>69.36</v>
      </c>
      <c r="F52" t="n">
        <v>66.8</v>
      </c>
      <c r="G52" t="n">
        <v>121.46</v>
      </c>
      <c r="H52" t="n">
        <v>1.89</v>
      </c>
      <c r="I52" t="n">
        <v>33</v>
      </c>
      <c r="J52" t="n">
        <v>102.25</v>
      </c>
      <c r="K52" t="n">
        <v>37.55</v>
      </c>
      <c r="L52" t="n">
        <v>11</v>
      </c>
      <c r="M52" t="n">
        <v>15</v>
      </c>
      <c r="N52" t="n">
        <v>13.7</v>
      </c>
      <c r="O52" t="n">
        <v>12844.88</v>
      </c>
      <c r="P52" t="n">
        <v>474.52</v>
      </c>
      <c r="Q52" t="n">
        <v>1226.35</v>
      </c>
      <c r="R52" t="n">
        <v>221.83</v>
      </c>
      <c r="S52" t="n">
        <v>159.11</v>
      </c>
      <c r="T52" t="n">
        <v>25056.99</v>
      </c>
      <c r="U52" t="n">
        <v>0.72</v>
      </c>
      <c r="V52" t="n">
        <v>0.87</v>
      </c>
      <c r="W52" t="n">
        <v>19.04</v>
      </c>
      <c r="X52" t="n">
        <v>1.48</v>
      </c>
      <c r="Y52" t="n">
        <v>1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1.4429</v>
      </c>
      <c r="E53" t="n">
        <v>69.3</v>
      </c>
      <c r="F53" t="n">
        <v>66.76000000000001</v>
      </c>
      <c r="G53" t="n">
        <v>125.17</v>
      </c>
      <c r="H53" t="n">
        <v>2.04</v>
      </c>
      <c r="I53" t="n">
        <v>32</v>
      </c>
      <c r="J53" t="n">
        <v>103.51</v>
      </c>
      <c r="K53" t="n">
        <v>37.55</v>
      </c>
      <c r="L53" t="n">
        <v>12</v>
      </c>
      <c r="M53" t="n">
        <v>0</v>
      </c>
      <c r="N53" t="n">
        <v>13.95</v>
      </c>
      <c r="O53" t="n">
        <v>12999.7</v>
      </c>
      <c r="P53" t="n">
        <v>476.3</v>
      </c>
      <c r="Q53" t="n">
        <v>1226.49</v>
      </c>
      <c r="R53" t="n">
        <v>219.39</v>
      </c>
      <c r="S53" t="n">
        <v>159.11</v>
      </c>
      <c r="T53" t="n">
        <v>23842.5</v>
      </c>
      <c r="U53" t="n">
        <v>0.73</v>
      </c>
      <c r="V53" t="n">
        <v>0.87</v>
      </c>
      <c r="W53" t="n">
        <v>19.07</v>
      </c>
      <c r="X53" t="n">
        <v>1.43</v>
      </c>
      <c r="Y53" t="n">
        <v>1</v>
      </c>
      <c r="Z53" t="n">
        <v>10</v>
      </c>
    </row>
    <row r="54">
      <c r="A54" t="n">
        <v>0</v>
      </c>
      <c r="B54" t="n">
        <v>30</v>
      </c>
      <c r="C54" t="inlineStr">
        <is>
          <t xml:space="preserve">CONCLUIDO	</t>
        </is>
      </c>
      <c r="D54" t="n">
        <v>1.0441</v>
      </c>
      <c r="E54" t="n">
        <v>95.78</v>
      </c>
      <c r="F54" t="n">
        <v>86.86</v>
      </c>
      <c r="G54" t="n">
        <v>11.45</v>
      </c>
      <c r="H54" t="n">
        <v>0.24</v>
      </c>
      <c r="I54" t="n">
        <v>455</v>
      </c>
      <c r="J54" t="n">
        <v>71.52</v>
      </c>
      <c r="K54" t="n">
        <v>32.27</v>
      </c>
      <c r="L54" t="n">
        <v>1</v>
      </c>
      <c r="M54" t="n">
        <v>453</v>
      </c>
      <c r="N54" t="n">
        <v>8.25</v>
      </c>
      <c r="O54" t="n">
        <v>9054.6</v>
      </c>
      <c r="P54" t="n">
        <v>625.78</v>
      </c>
      <c r="Q54" t="n">
        <v>1227.5</v>
      </c>
      <c r="R54" t="n">
        <v>900.95</v>
      </c>
      <c r="S54" t="n">
        <v>159.11</v>
      </c>
      <c r="T54" t="n">
        <v>362506.44</v>
      </c>
      <c r="U54" t="n">
        <v>0.18</v>
      </c>
      <c r="V54" t="n">
        <v>0.67</v>
      </c>
      <c r="W54" t="n">
        <v>19.73</v>
      </c>
      <c r="X54" t="n">
        <v>21.5</v>
      </c>
      <c r="Y54" t="n">
        <v>1</v>
      </c>
      <c r="Z54" t="n">
        <v>10</v>
      </c>
    </row>
    <row r="55">
      <c r="A55" t="n">
        <v>1</v>
      </c>
      <c r="B55" t="n">
        <v>30</v>
      </c>
      <c r="C55" t="inlineStr">
        <is>
          <t xml:space="preserve">CONCLUIDO	</t>
        </is>
      </c>
      <c r="D55" t="n">
        <v>1.2684</v>
      </c>
      <c r="E55" t="n">
        <v>78.84</v>
      </c>
      <c r="F55" t="n">
        <v>74.05</v>
      </c>
      <c r="G55" t="n">
        <v>23.51</v>
      </c>
      <c r="H55" t="n">
        <v>0.48</v>
      </c>
      <c r="I55" t="n">
        <v>189</v>
      </c>
      <c r="J55" t="n">
        <v>72.7</v>
      </c>
      <c r="K55" t="n">
        <v>32.27</v>
      </c>
      <c r="L55" t="n">
        <v>2</v>
      </c>
      <c r="M55" t="n">
        <v>187</v>
      </c>
      <c r="N55" t="n">
        <v>8.43</v>
      </c>
      <c r="O55" t="n">
        <v>9200.25</v>
      </c>
      <c r="P55" t="n">
        <v>522.3099999999999</v>
      </c>
      <c r="Q55" t="n">
        <v>1226.69</v>
      </c>
      <c r="R55" t="n">
        <v>467.28</v>
      </c>
      <c r="S55" t="n">
        <v>159.11</v>
      </c>
      <c r="T55" t="n">
        <v>147005.24</v>
      </c>
      <c r="U55" t="n">
        <v>0.34</v>
      </c>
      <c r="V55" t="n">
        <v>0.79</v>
      </c>
      <c r="W55" t="n">
        <v>19.29</v>
      </c>
      <c r="X55" t="n">
        <v>8.720000000000001</v>
      </c>
      <c r="Y55" t="n">
        <v>1</v>
      </c>
      <c r="Z55" t="n">
        <v>10</v>
      </c>
    </row>
    <row r="56">
      <c r="A56" t="n">
        <v>2</v>
      </c>
      <c r="B56" t="n">
        <v>30</v>
      </c>
      <c r="C56" t="inlineStr">
        <is>
          <t xml:space="preserve">CONCLUIDO	</t>
        </is>
      </c>
      <c r="D56" t="n">
        <v>1.3449</v>
      </c>
      <c r="E56" t="n">
        <v>74.36</v>
      </c>
      <c r="F56" t="n">
        <v>70.68000000000001</v>
      </c>
      <c r="G56" t="n">
        <v>35.94</v>
      </c>
      <c r="H56" t="n">
        <v>0.71</v>
      </c>
      <c r="I56" t="n">
        <v>118</v>
      </c>
      <c r="J56" t="n">
        <v>73.88</v>
      </c>
      <c r="K56" t="n">
        <v>32.27</v>
      </c>
      <c r="L56" t="n">
        <v>3</v>
      </c>
      <c r="M56" t="n">
        <v>116</v>
      </c>
      <c r="N56" t="n">
        <v>8.609999999999999</v>
      </c>
      <c r="O56" t="n">
        <v>9346.23</v>
      </c>
      <c r="P56" t="n">
        <v>486.33</v>
      </c>
      <c r="Q56" t="n">
        <v>1226.56</v>
      </c>
      <c r="R56" t="n">
        <v>353.12</v>
      </c>
      <c r="S56" t="n">
        <v>159.11</v>
      </c>
      <c r="T56" t="n">
        <v>90280.53</v>
      </c>
      <c r="U56" t="n">
        <v>0.45</v>
      </c>
      <c r="V56" t="n">
        <v>0.82</v>
      </c>
      <c r="W56" t="n">
        <v>19.17</v>
      </c>
      <c r="X56" t="n">
        <v>5.34</v>
      </c>
      <c r="Y56" t="n">
        <v>1</v>
      </c>
      <c r="Z56" t="n">
        <v>10</v>
      </c>
    </row>
    <row r="57">
      <c r="A57" t="n">
        <v>3</v>
      </c>
      <c r="B57" t="n">
        <v>30</v>
      </c>
      <c r="C57" t="inlineStr">
        <is>
          <t xml:space="preserve">CONCLUIDO	</t>
        </is>
      </c>
      <c r="D57" t="n">
        <v>1.3836</v>
      </c>
      <c r="E57" t="n">
        <v>72.27</v>
      </c>
      <c r="F57" t="n">
        <v>69.12</v>
      </c>
      <c r="G57" t="n">
        <v>49.37</v>
      </c>
      <c r="H57" t="n">
        <v>0.93</v>
      </c>
      <c r="I57" t="n">
        <v>84</v>
      </c>
      <c r="J57" t="n">
        <v>75.06999999999999</v>
      </c>
      <c r="K57" t="n">
        <v>32.27</v>
      </c>
      <c r="L57" t="n">
        <v>4</v>
      </c>
      <c r="M57" t="n">
        <v>82</v>
      </c>
      <c r="N57" t="n">
        <v>8.800000000000001</v>
      </c>
      <c r="O57" t="n">
        <v>9492.549999999999</v>
      </c>
      <c r="P57" t="n">
        <v>462.68</v>
      </c>
      <c r="Q57" t="n">
        <v>1226.48</v>
      </c>
      <c r="R57" t="n">
        <v>300.58</v>
      </c>
      <c r="S57" t="n">
        <v>159.11</v>
      </c>
      <c r="T57" t="n">
        <v>64179.14</v>
      </c>
      <c r="U57" t="n">
        <v>0.53</v>
      </c>
      <c r="V57" t="n">
        <v>0.84</v>
      </c>
      <c r="W57" t="n">
        <v>19.11</v>
      </c>
      <c r="X57" t="n">
        <v>3.79</v>
      </c>
      <c r="Y57" t="n">
        <v>1</v>
      </c>
      <c r="Z57" t="n">
        <v>10</v>
      </c>
    </row>
    <row r="58">
      <c r="A58" t="n">
        <v>4</v>
      </c>
      <c r="B58" t="n">
        <v>30</v>
      </c>
      <c r="C58" t="inlineStr">
        <is>
          <t xml:space="preserve">CONCLUIDO	</t>
        </is>
      </c>
      <c r="D58" t="n">
        <v>1.4063</v>
      </c>
      <c r="E58" t="n">
        <v>71.11</v>
      </c>
      <c r="F58" t="n">
        <v>68.25</v>
      </c>
      <c r="G58" t="n">
        <v>63</v>
      </c>
      <c r="H58" t="n">
        <v>1.15</v>
      </c>
      <c r="I58" t="n">
        <v>65</v>
      </c>
      <c r="J58" t="n">
        <v>76.26000000000001</v>
      </c>
      <c r="K58" t="n">
        <v>32.27</v>
      </c>
      <c r="L58" t="n">
        <v>5</v>
      </c>
      <c r="M58" t="n">
        <v>63</v>
      </c>
      <c r="N58" t="n">
        <v>8.99</v>
      </c>
      <c r="O58" t="n">
        <v>9639.200000000001</v>
      </c>
      <c r="P58" t="n">
        <v>444.21</v>
      </c>
      <c r="Q58" t="n">
        <v>1226.41</v>
      </c>
      <c r="R58" t="n">
        <v>271.31</v>
      </c>
      <c r="S58" t="n">
        <v>159.11</v>
      </c>
      <c r="T58" t="n">
        <v>49640.49</v>
      </c>
      <c r="U58" t="n">
        <v>0.59</v>
      </c>
      <c r="V58" t="n">
        <v>0.85</v>
      </c>
      <c r="W58" t="n">
        <v>19.08</v>
      </c>
      <c r="X58" t="n">
        <v>2.92</v>
      </c>
      <c r="Y58" t="n">
        <v>1</v>
      </c>
      <c r="Z58" t="n">
        <v>10</v>
      </c>
    </row>
    <row r="59">
      <c r="A59" t="n">
        <v>5</v>
      </c>
      <c r="B59" t="n">
        <v>30</v>
      </c>
      <c r="C59" t="inlineStr">
        <is>
          <t xml:space="preserve">CONCLUIDO	</t>
        </is>
      </c>
      <c r="D59" t="n">
        <v>1.4222</v>
      </c>
      <c r="E59" t="n">
        <v>70.31</v>
      </c>
      <c r="F59" t="n">
        <v>67.66</v>
      </c>
      <c r="G59" t="n">
        <v>78.06999999999999</v>
      </c>
      <c r="H59" t="n">
        <v>1.36</v>
      </c>
      <c r="I59" t="n">
        <v>52</v>
      </c>
      <c r="J59" t="n">
        <v>77.45</v>
      </c>
      <c r="K59" t="n">
        <v>32.27</v>
      </c>
      <c r="L59" t="n">
        <v>6</v>
      </c>
      <c r="M59" t="n">
        <v>50</v>
      </c>
      <c r="N59" t="n">
        <v>9.18</v>
      </c>
      <c r="O59" t="n">
        <v>9786.190000000001</v>
      </c>
      <c r="P59" t="n">
        <v>426.02</v>
      </c>
      <c r="Q59" t="n">
        <v>1226.37</v>
      </c>
      <c r="R59" t="n">
        <v>251.29</v>
      </c>
      <c r="S59" t="n">
        <v>159.11</v>
      </c>
      <c r="T59" t="n">
        <v>39695.35</v>
      </c>
      <c r="U59" t="n">
        <v>0.63</v>
      </c>
      <c r="V59" t="n">
        <v>0.86</v>
      </c>
      <c r="W59" t="n">
        <v>19.06</v>
      </c>
      <c r="X59" t="n">
        <v>2.33</v>
      </c>
      <c r="Y59" t="n">
        <v>1</v>
      </c>
      <c r="Z59" t="n">
        <v>10</v>
      </c>
    </row>
    <row r="60">
      <c r="A60" t="n">
        <v>6</v>
      </c>
      <c r="B60" t="n">
        <v>30</v>
      </c>
      <c r="C60" t="inlineStr">
        <is>
          <t xml:space="preserve">CONCLUIDO	</t>
        </is>
      </c>
      <c r="D60" t="n">
        <v>1.432</v>
      </c>
      <c r="E60" t="n">
        <v>69.83</v>
      </c>
      <c r="F60" t="n">
        <v>67.3</v>
      </c>
      <c r="G60" t="n">
        <v>91.78</v>
      </c>
      <c r="H60" t="n">
        <v>1.56</v>
      </c>
      <c r="I60" t="n">
        <v>44</v>
      </c>
      <c r="J60" t="n">
        <v>78.65000000000001</v>
      </c>
      <c r="K60" t="n">
        <v>32.27</v>
      </c>
      <c r="L60" t="n">
        <v>7</v>
      </c>
      <c r="M60" t="n">
        <v>25</v>
      </c>
      <c r="N60" t="n">
        <v>9.380000000000001</v>
      </c>
      <c r="O60" t="n">
        <v>9933.52</v>
      </c>
      <c r="P60" t="n">
        <v>410.76</v>
      </c>
      <c r="Q60" t="n">
        <v>1226.5</v>
      </c>
      <c r="R60" t="n">
        <v>238.04</v>
      </c>
      <c r="S60" t="n">
        <v>159.11</v>
      </c>
      <c r="T60" t="n">
        <v>33111</v>
      </c>
      <c r="U60" t="n">
        <v>0.67</v>
      </c>
      <c r="V60" t="n">
        <v>0.87</v>
      </c>
      <c r="W60" t="n">
        <v>19.08</v>
      </c>
      <c r="X60" t="n">
        <v>1.97</v>
      </c>
      <c r="Y60" t="n">
        <v>1</v>
      </c>
      <c r="Z60" t="n">
        <v>10</v>
      </c>
    </row>
    <row r="61">
      <c r="A61" t="n">
        <v>7</v>
      </c>
      <c r="B61" t="n">
        <v>30</v>
      </c>
      <c r="C61" t="inlineStr">
        <is>
          <t xml:space="preserve">CONCLUIDO	</t>
        </is>
      </c>
      <c r="D61" t="n">
        <v>1.4338</v>
      </c>
      <c r="E61" t="n">
        <v>69.75</v>
      </c>
      <c r="F61" t="n">
        <v>67.25</v>
      </c>
      <c r="G61" t="n">
        <v>96.06999999999999</v>
      </c>
      <c r="H61" t="n">
        <v>1.75</v>
      </c>
      <c r="I61" t="n">
        <v>42</v>
      </c>
      <c r="J61" t="n">
        <v>79.84</v>
      </c>
      <c r="K61" t="n">
        <v>32.27</v>
      </c>
      <c r="L61" t="n">
        <v>8</v>
      </c>
      <c r="M61" t="n">
        <v>0</v>
      </c>
      <c r="N61" t="n">
        <v>9.57</v>
      </c>
      <c r="O61" t="n">
        <v>10081.19</v>
      </c>
      <c r="P61" t="n">
        <v>411.46</v>
      </c>
      <c r="Q61" t="n">
        <v>1226.66</v>
      </c>
      <c r="R61" t="n">
        <v>235.44</v>
      </c>
      <c r="S61" t="n">
        <v>159.11</v>
      </c>
      <c r="T61" t="n">
        <v>31817.4</v>
      </c>
      <c r="U61" t="n">
        <v>0.68</v>
      </c>
      <c r="V61" t="n">
        <v>0.87</v>
      </c>
      <c r="W61" t="n">
        <v>19.1</v>
      </c>
      <c r="X61" t="n">
        <v>1.92</v>
      </c>
      <c r="Y61" t="n">
        <v>1</v>
      </c>
      <c r="Z61" t="n">
        <v>10</v>
      </c>
    </row>
    <row r="62">
      <c r="A62" t="n">
        <v>0</v>
      </c>
      <c r="B62" t="n">
        <v>15</v>
      </c>
      <c r="C62" t="inlineStr">
        <is>
          <t xml:space="preserve">CONCLUIDO	</t>
        </is>
      </c>
      <c r="D62" t="n">
        <v>1.2238</v>
      </c>
      <c r="E62" t="n">
        <v>81.70999999999999</v>
      </c>
      <c r="F62" t="n">
        <v>77.18000000000001</v>
      </c>
      <c r="G62" t="n">
        <v>18.16</v>
      </c>
      <c r="H62" t="n">
        <v>0.43</v>
      </c>
      <c r="I62" t="n">
        <v>255</v>
      </c>
      <c r="J62" t="n">
        <v>39.78</v>
      </c>
      <c r="K62" t="n">
        <v>19.54</v>
      </c>
      <c r="L62" t="n">
        <v>1</v>
      </c>
      <c r="M62" t="n">
        <v>253</v>
      </c>
      <c r="N62" t="n">
        <v>4.24</v>
      </c>
      <c r="O62" t="n">
        <v>5140</v>
      </c>
      <c r="P62" t="n">
        <v>351.06</v>
      </c>
      <c r="Q62" t="n">
        <v>1226.84</v>
      </c>
      <c r="R62" t="n">
        <v>573.4</v>
      </c>
      <c r="S62" t="n">
        <v>159.11</v>
      </c>
      <c r="T62" t="n">
        <v>199733.66</v>
      </c>
      <c r="U62" t="n">
        <v>0.28</v>
      </c>
      <c r="V62" t="n">
        <v>0.76</v>
      </c>
      <c r="W62" t="n">
        <v>19.39</v>
      </c>
      <c r="X62" t="n">
        <v>11.84</v>
      </c>
      <c r="Y62" t="n">
        <v>1</v>
      </c>
      <c r="Z62" t="n">
        <v>10</v>
      </c>
    </row>
    <row r="63">
      <c r="A63" t="n">
        <v>1</v>
      </c>
      <c r="B63" t="n">
        <v>15</v>
      </c>
      <c r="C63" t="inlineStr">
        <is>
          <t xml:space="preserve">CONCLUIDO	</t>
        </is>
      </c>
      <c r="D63" t="n">
        <v>1.3681</v>
      </c>
      <c r="E63" t="n">
        <v>73.09</v>
      </c>
      <c r="F63" t="n">
        <v>70.20999999999999</v>
      </c>
      <c r="G63" t="n">
        <v>39.37</v>
      </c>
      <c r="H63" t="n">
        <v>0.84</v>
      </c>
      <c r="I63" t="n">
        <v>107</v>
      </c>
      <c r="J63" t="n">
        <v>40.89</v>
      </c>
      <c r="K63" t="n">
        <v>19.54</v>
      </c>
      <c r="L63" t="n">
        <v>2</v>
      </c>
      <c r="M63" t="n">
        <v>103</v>
      </c>
      <c r="N63" t="n">
        <v>4.35</v>
      </c>
      <c r="O63" t="n">
        <v>5277.26</v>
      </c>
      <c r="P63" t="n">
        <v>293.06</v>
      </c>
      <c r="Q63" t="n">
        <v>1226.52</v>
      </c>
      <c r="R63" t="n">
        <v>337.1</v>
      </c>
      <c r="S63" t="n">
        <v>159.11</v>
      </c>
      <c r="T63" t="n">
        <v>82322.5</v>
      </c>
      <c r="U63" t="n">
        <v>0.47</v>
      </c>
      <c r="V63" t="n">
        <v>0.83</v>
      </c>
      <c r="W63" t="n">
        <v>19.15</v>
      </c>
      <c r="X63" t="n">
        <v>4.87</v>
      </c>
      <c r="Y63" t="n">
        <v>1</v>
      </c>
      <c r="Z63" t="n">
        <v>10</v>
      </c>
    </row>
    <row r="64">
      <c r="A64" t="n">
        <v>2</v>
      </c>
      <c r="B64" t="n">
        <v>15</v>
      </c>
      <c r="C64" t="inlineStr">
        <is>
          <t xml:space="preserve">CONCLUIDO	</t>
        </is>
      </c>
      <c r="D64" t="n">
        <v>1.3931</v>
      </c>
      <c r="E64" t="n">
        <v>71.78</v>
      </c>
      <c r="F64" t="n">
        <v>69.16</v>
      </c>
      <c r="G64" t="n">
        <v>50</v>
      </c>
      <c r="H64" t="n">
        <v>1.22</v>
      </c>
      <c r="I64" t="n">
        <v>83</v>
      </c>
      <c r="J64" t="n">
        <v>42.01</v>
      </c>
      <c r="K64" t="n">
        <v>19.54</v>
      </c>
      <c r="L64" t="n">
        <v>3</v>
      </c>
      <c r="M64" t="n">
        <v>0</v>
      </c>
      <c r="N64" t="n">
        <v>4.46</v>
      </c>
      <c r="O64" t="n">
        <v>5414.79</v>
      </c>
      <c r="P64" t="n">
        <v>281.18</v>
      </c>
      <c r="Q64" t="n">
        <v>1226.99</v>
      </c>
      <c r="R64" t="n">
        <v>298.3</v>
      </c>
      <c r="S64" t="n">
        <v>159.11</v>
      </c>
      <c r="T64" t="n">
        <v>63045.38</v>
      </c>
      <c r="U64" t="n">
        <v>0.53</v>
      </c>
      <c r="V64" t="n">
        <v>0.84</v>
      </c>
      <c r="W64" t="n">
        <v>19.22</v>
      </c>
      <c r="X64" t="n">
        <v>3.83</v>
      </c>
      <c r="Y64" t="n">
        <v>1</v>
      </c>
      <c r="Z64" t="n">
        <v>10</v>
      </c>
    </row>
    <row r="65">
      <c r="A65" t="n">
        <v>0</v>
      </c>
      <c r="B65" t="n">
        <v>70</v>
      </c>
      <c r="C65" t="inlineStr">
        <is>
          <t xml:space="preserve">CONCLUIDO	</t>
        </is>
      </c>
      <c r="D65" t="n">
        <v>0.7101</v>
      </c>
      <c r="E65" t="n">
        <v>140.82</v>
      </c>
      <c r="F65" t="n">
        <v>111.49</v>
      </c>
      <c r="G65" t="n">
        <v>7.13</v>
      </c>
      <c r="H65" t="n">
        <v>0.12</v>
      </c>
      <c r="I65" t="n">
        <v>938</v>
      </c>
      <c r="J65" t="n">
        <v>141.81</v>
      </c>
      <c r="K65" t="n">
        <v>47.83</v>
      </c>
      <c r="L65" t="n">
        <v>1</v>
      </c>
      <c r="M65" t="n">
        <v>936</v>
      </c>
      <c r="N65" t="n">
        <v>22.98</v>
      </c>
      <c r="O65" t="n">
        <v>17723.39</v>
      </c>
      <c r="P65" t="n">
        <v>1280.09</v>
      </c>
      <c r="Q65" t="n">
        <v>1228.86</v>
      </c>
      <c r="R65" t="n">
        <v>1737.38</v>
      </c>
      <c r="S65" t="n">
        <v>159.11</v>
      </c>
      <c r="T65" t="n">
        <v>778308.98</v>
      </c>
      <c r="U65" t="n">
        <v>0.09</v>
      </c>
      <c r="V65" t="n">
        <v>0.52</v>
      </c>
      <c r="W65" t="n">
        <v>20.57</v>
      </c>
      <c r="X65" t="n">
        <v>46.1</v>
      </c>
      <c r="Y65" t="n">
        <v>1</v>
      </c>
      <c r="Z65" t="n">
        <v>10</v>
      </c>
    </row>
    <row r="66">
      <c r="A66" t="n">
        <v>1</v>
      </c>
      <c r="B66" t="n">
        <v>70</v>
      </c>
      <c r="C66" t="inlineStr">
        <is>
          <t xml:space="preserve">CONCLUIDO	</t>
        </is>
      </c>
      <c r="D66" t="n">
        <v>1.0745</v>
      </c>
      <c r="E66" t="n">
        <v>93.06999999999999</v>
      </c>
      <c r="F66" t="n">
        <v>81.11</v>
      </c>
      <c r="G66" t="n">
        <v>14.44</v>
      </c>
      <c r="H66" t="n">
        <v>0.25</v>
      </c>
      <c r="I66" t="n">
        <v>337</v>
      </c>
      <c r="J66" t="n">
        <v>143.17</v>
      </c>
      <c r="K66" t="n">
        <v>47.83</v>
      </c>
      <c r="L66" t="n">
        <v>2</v>
      </c>
      <c r="M66" t="n">
        <v>335</v>
      </c>
      <c r="N66" t="n">
        <v>23.34</v>
      </c>
      <c r="O66" t="n">
        <v>17891.86</v>
      </c>
      <c r="P66" t="n">
        <v>928.15</v>
      </c>
      <c r="Q66" t="n">
        <v>1227.27</v>
      </c>
      <c r="R66" t="n">
        <v>705.78</v>
      </c>
      <c r="S66" t="n">
        <v>159.11</v>
      </c>
      <c r="T66" t="n">
        <v>265512.73</v>
      </c>
      <c r="U66" t="n">
        <v>0.23</v>
      </c>
      <c r="V66" t="n">
        <v>0.72</v>
      </c>
      <c r="W66" t="n">
        <v>19.55</v>
      </c>
      <c r="X66" t="n">
        <v>15.76</v>
      </c>
      <c r="Y66" t="n">
        <v>1</v>
      </c>
      <c r="Z66" t="n">
        <v>10</v>
      </c>
    </row>
    <row r="67">
      <c r="A67" t="n">
        <v>2</v>
      </c>
      <c r="B67" t="n">
        <v>70</v>
      </c>
      <c r="C67" t="inlineStr">
        <is>
          <t xml:space="preserve">CONCLUIDO	</t>
        </is>
      </c>
      <c r="D67" t="n">
        <v>1.2046</v>
      </c>
      <c r="E67" t="n">
        <v>83.02</v>
      </c>
      <c r="F67" t="n">
        <v>74.84</v>
      </c>
      <c r="G67" t="n">
        <v>21.8</v>
      </c>
      <c r="H67" t="n">
        <v>0.37</v>
      </c>
      <c r="I67" t="n">
        <v>206</v>
      </c>
      <c r="J67" t="n">
        <v>144.54</v>
      </c>
      <c r="K67" t="n">
        <v>47.83</v>
      </c>
      <c r="L67" t="n">
        <v>3</v>
      </c>
      <c r="M67" t="n">
        <v>204</v>
      </c>
      <c r="N67" t="n">
        <v>23.71</v>
      </c>
      <c r="O67" t="n">
        <v>18060.85</v>
      </c>
      <c r="P67" t="n">
        <v>851.97</v>
      </c>
      <c r="Q67" t="n">
        <v>1226.75</v>
      </c>
      <c r="R67" t="n">
        <v>494.01</v>
      </c>
      <c r="S67" t="n">
        <v>159.11</v>
      </c>
      <c r="T67" t="n">
        <v>160285.28</v>
      </c>
      <c r="U67" t="n">
        <v>0.32</v>
      </c>
      <c r="V67" t="n">
        <v>0.78</v>
      </c>
      <c r="W67" t="n">
        <v>19.31</v>
      </c>
      <c r="X67" t="n">
        <v>9.5</v>
      </c>
      <c r="Y67" t="n">
        <v>1</v>
      </c>
      <c r="Z67" t="n">
        <v>10</v>
      </c>
    </row>
    <row r="68">
      <c r="A68" t="n">
        <v>3</v>
      </c>
      <c r="B68" t="n">
        <v>70</v>
      </c>
      <c r="C68" t="inlineStr">
        <is>
          <t xml:space="preserve">CONCLUIDO	</t>
        </is>
      </c>
      <c r="D68" t="n">
        <v>1.2714</v>
      </c>
      <c r="E68" t="n">
        <v>78.65000000000001</v>
      </c>
      <c r="F68" t="n">
        <v>72.15000000000001</v>
      </c>
      <c r="G68" t="n">
        <v>29.25</v>
      </c>
      <c r="H68" t="n">
        <v>0.49</v>
      </c>
      <c r="I68" t="n">
        <v>148</v>
      </c>
      <c r="J68" t="n">
        <v>145.92</v>
      </c>
      <c r="K68" t="n">
        <v>47.83</v>
      </c>
      <c r="L68" t="n">
        <v>4</v>
      </c>
      <c r="M68" t="n">
        <v>146</v>
      </c>
      <c r="N68" t="n">
        <v>24.09</v>
      </c>
      <c r="O68" t="n">
        <v>18230.35</v>
      </c>
      <c r="P68" t="n">
        <v>816.67</v>
      </c>
      <c r="Q68" t="n">
        <v>1226.73</v>
      </c>
      <c r="R68" t="n">
        <v>402.97</v>
      </c>
      <c r="S68" t="n">
        <v>159.11</v>
      </c>
      <c r="T68" t="n">
        <v>115053.47</v>
      </c>
      <c r="U68" t="n">
        <v>0.39</v>
      </c>
      <c r="V68" t="n">
        <v>0.8100000000000001</v>
      </c>
      <c r="W68" t="n">
        <v>19.22</v>
      </c>
      <c r="X68" t="n">
        <v>6.82</v>
      </c>
      <c r="Y68" t="n">
        <v>1</v>
      </c>
      <c r="Z68" t="n">
        <v>10</v>
      </c>
    </row>
    <row r="69">
      <c r="A69" t="n">
        <v>4</v>
      </c>
      <c r="B69" t="n">
        <v>70</v>
      </c>
      <c r="C69" t="inlineStr">
        <is>
          <t xml:space="preserve">CONCLUIDO	</t>
        </is>
      </c>
      <c r="D69" t="n">
        <v>1.3136</v>
      </c>
      <c r="E69" t="n">
        <v>76.13</v>
      </c>
      <c r="F69" t="n">
        <v>70.56999999999999</v>
      </c>
      <c r="G69" t="n">
        <v>36.82</v>
      </c>
      <c r="H69" t="n">
        <v>0.6</v>
      </c>
      <c r="I69" t="n">
        <v>115</v>
      </c>
      <c r="J69" t="n">
        <v>147.3</v>
      </c>
      <c r="K69" t="n">
        <v>47.83</v>
      </c>
      <c r="L69" t="n">
        <v>5</v>
      </c>
      <c r="M69" t="n">
        <v>113</v>
      </c>
      <c r="N69" t="n">
        <v>24.47</v>
      </c>
      <c r="O69" t="n">
        <v>18400.38</v>
      </c>
      <c r="P69" t="n">
        <v>793.98</v>
      </c>
      <c r="Q69" t="n">
        <v>1226.46</v>
      </c>
      <c r="R69" t="n">
        <v>349.16</v>
      </c>
      <c r="S69" t="n">
        <v>159.11</v>
      </c>
      <c r="T69" t="n">
        <v>88311.92999999999</v>
      </c>
      <c r="U69" t="n">
        <v>0.46</v>
      </c>
      <c r="V69" t="n">
        <v>0.83</v>
      </c>
      <c r="W69" t="n">
        <v>19.18</v>
      </c>
      <c r="X69" t="n">
        <v>5.24</v>
      </c>
      <c r="Y69" t="n">
        <v>1</v>
      </c>
      <c r="Z69" t="n">
        <v>10</v>
      </c>
    </row>
    <row r="70">
      <c r="A70" t="n">
        <v>5</v>
      </c>
      <c r="B70" t="n">
        <v>70</v>
      </c>
      <c r="C70" t="inlineStr">
        <is>
          <t xml:space="preserve">CONCLUIDO	</t>
        </is>
      </c>
      <c r="D70" t="n">
        <v>1.3402</v>
      </c>
      <c r="E70" t="n">
        <v>74.61</v>
      </c>
      <c r="F70" t="n">
        <v>69.64</v>
      </c>
      <c r="G70" t="n">
        <v>43.98</v>
      </c>
      <c r="H70" t="n">
        <v>0.71</v>
      </c>
      <c r="I70" t="n">
        <v>95</v>
      </c>
      <c r="J70" t="n">
        <v>148.68</v>
      </c>
      <c r="K70" t="n">
        <v>47.83</v>
      </c>
      <c r="L70" t="n">
        <v>6</v>
      </c>
      <c r="M70" t="n">
        <v>93</v>
      </c>
      <c r="N70" t="n">
        <v>24.85</v>
      </c>
      <c r="O70" t="n">
        <v>18570.94</v>
      </c>
      <c r="P70" t="n">
        <v>778.85</v>
      </c>
      <c r="Q70" t="n">
        <v>1226.45</v>
      </c>
      <c r="R70" t="n">
        <v>318.26</v>
      </c>
      <c r="S70" t="n">
        <v>159.11</v>
      </c>
      <c r="T70" t="n">
        <v>72964.07000000001</v>
      </c>
      <c r="U70" t="n">
        <v>0.5</v>
      </c>
      <c r="V70" t="n">
        <v>0.84</v>
      </c>
      <c r="W70" t="n">
        <v>19.13</v>
      </c>
      <c r="X70" t="n">
        <v>4.31</v>
      </c>
      <c r="Y70" t="n">
        <v>1</v>
      </c>
      <c r="Z70" t="n">
        <v>10</v>
      </c>
    </row>
    <row r="71">
      <c r="A71" t="n">
        <v>6</v>
      </c>
      <c r="B71" t="n">
        <v>70</v>
      </c>
      <c r="C71" t="inlineStr">
        <is>
          <t xml:space="preserve">CONCLUIDO	</t>
        </is>
      </c>
      <c r="D71" t="n">
        <v>1.3604</v>
      </c>
      <c r="E71" t="n">
        <v>73.51000000000001</v>
      </c>
      <c r="F71" t="n">
        <v>68.97</v>
      </c>
      <c r="G71" t="n">
        <v>51.73</v>
      </c>
      <c r="H71" t="n">
        <v>0.83</v>
      </c>
      <c r="I71" t="n">
        <v>80</v>
      </c>
      <c r="J71" t="n">
        <v>150.07</v>
      </c>
      <c r="K71" t="n">
        <v>47.83</v>
      </c>
      <c r="L71" t="n">
        <v>7</v>
      </c>
      <c r="M71" t="n">
        <v>78</v>
      </c>
      <c r="N71" t="n">
        <v>25.24</v>
      </c>
      <c r="O71" t="n">
        <v>18742.03</v>
      </c>
      <c r="P71" t="n">
        <v>766.86</v>
      </c>
      <c r="Q71" t="n">
        <v>1226.46</v>
      </c>
      <c r="R71" t="n">
        <v>296.01</v>
      </c>
      <c r="S71" t="n">
        <v>159.11</v>
      </c>
      <c r="T71" t="n">
        <v>61913.53</v>
      </c>
      <c r="U71" t="n">
        <v>0.54</v>
      </c>
      <c r="V71" t="n">
        <v>0.85</v>
      </c>
      <c r="W71" t="n">
        <v>19.09</v>
      </c>
      <c r="X71" t="n">
        <v>3.64</v>
      </c>
      <c r="Y71" t="n">
        <v>1</v>
      </c>
      <c r="Z71" t="n">
        <v>10</v>
      </c>
    </row>
    <row r="72">
      <c r="A72" t="n">
        <v>7</v>
      </c>
      <c r="B72" t="n">
        <v>70</v>
      </c>
      <c r="C72" t="inlineStr">
        <is>
          <t xml:space="preserve">CONCLUIDO	</t>
        </is>
      </c>
      <c r="D72" t="n">
        <v>1.3759</v>
      </c>
      <c r="E72" t="n">
        <v>72.68000000000001</v>
      </c>
      <c r="F72" t="n">
        <v>68.45999999999999</v>
      </c>
      <c r="G72" t="n">
        <v>59.53</v>
      </c>
      <c r="H72" t="n">
        <v>0.9399999999999999</v>
      </c>
      <c r="I72" t="n">
        <v>69</v>
      </c>
      <c r="J72" t="n">
        <v>151.46</v>
      </c>
      <c r="K72" t="n">
        <v>47.83</v>
      </c>
      <c r="L72" t="n">
        <v>8</v>
      </c>
      <c r="M72" t="n">
        <v>67</v>
      </c>
      <c r="N72" t="n">
        <v>25.63</v>
      </c>
      <c r="O72" t="n">
        <v>18913.66</v>
      </c>
      <c r="P72" t="n">
        <v>755.59</v>
      </c>
      <c r="Q72" t="n">
        <v>1226.42</v>
      </c>
      <c r="R72" t="n">
        <v>278.31</v>
      </c>
      <c r="S72" t="n">
        <v>159.11</v>
      </c>
      <c r="T72" t="n">
        <v>53116.37</v>
      </c>
      <c r="U72" t="n">
        <v>0.57</v>
      </c>
      <c r="V72" t="n">
        <v>0.85</v>
      </c>
      <c r="W72" t="n">
        <v>19.08</v>
      </c>
      <c r="X72" t="n">
        <v>3.13</v>
      </c>
      <c r="Y72" t="n">
        <v>1</v>
      </c>
      <c r="Z72" t="n">
        <v>10</v>
      </c>
    </row>
    <row r="73">
      <c r="A73" t="n">
        <v>8</v>
      </c>
      <c r="B73" t="n">
        <v>70</v>
      </c>
      <c r="C73" t="inlineStr">
        <is>
          <t xml:space="preserve">CONCLUIDO	</t>
        </is>
      </c>
      <c r="D73" t="n">
        <v>1.3874</v>
      </c>
      <c r="E73" t="n">
        <v>72.08</v>
      </c>
      <c r="F73" t="n">
        <v>68.09</v>
      </c>
      <c r="G73" t="n">
        <v>66.97</v>
      </c>
      <c r="H73" t="n">
        <v>1.04</v>
      </c>
      <c r="I73" t="n">
        <v>61</v>
      </c>
      <c r="J73" t="n">
        <v>152.85</v>
      </c>
      <c r="K73" t="n">
        <v>47.83</v>
      </c>
      <c r="L73" t="n">
        <v>9</v>
      </c>
      <c r="M73" t="n">
        <v>59</v>
      </c>
      <c r="N73" t="n">
        <v>26.03</v>
      </c>
      <c r="O73" t="n">
        <v>19085.83</v>
      </c>
      <c r="P73" t="n">
        <v>747.03</v>
      </c>
      <c r="Q73" t="n">
        <v>1226.36</v>
      </c>
      <c r="R73" t="n">
        <v>265.87</v>
      </c>
      <c r="S73" t="n">
        <v>159.11</v>
      </c>
      <c r="T73" t="n">
        <v>46936.19</v>
      </c>
      <c r="U73" t="n">
        <v>0.6</v>
      </c>
      <c r="V73" t="n">
        <v>0.86</v>
      </c>
      <c r="W73" t="n">
        <v>19.07</v>
      </c>
      <c r="X73" t="n">
        <v>2.76</v>
      </c>
      <c r="Y73" t="n">
        <v>1</v>
      </c>
      <c r="Z73" t="n">
        <v>10</v>
      </c>
    </row>
    <row r="74">
      <c r="A74" t="n">
        <v>9</v>
      </c>
      <c r="B74" t="n">
        <v>70</v>
      </c>
      <c r="C74" t="inlineStr">
        <is>
          <t xml:space="preserve">CONCLUIDO	</t>
        </is>
      </c>
      <c r="D74" t="n">
        <v>1.3977</v>
      </c>
      <c r="E74" t="n">
        <v>71.55</v>
      </c>
      <c r="F74" t="n">
        <v>67.76000000000001</v>
      </c>
      <c r="G74" t="n">
        <v>75.29000000000001</v>
      </c>
      <c r="H74" t="n">
        <v>1.15</v>
      </c>
      <c r="I74" t="n">
        <v>54</v>
      </c>
      <c r="J74" t="n">
        <v>154.25</v>
      </c>
      <c r="K74" t="n">
        <v>47.83</v>
      </c>
      <c r="L74" t="n">
        <v>10</v>
      </c>
      <c r="M74" t="n">
        <v>52</v>
      </c>
      <c r="N74" t="n">
        <v>26.43</v>
      </c>
      <c r="O74" t="n">
        <v>19258.55</v>
      </c>
      <c r="P74" t="n">
        <v>738.77</v>
      </c>
      <c r="Q74" t="n">
        <v>1226.33</v>
      </c>
      <c r="R74" t="n">
        <v>254.73</v>
      </c>
      <c r="S74" t="n">
        <v>159.11</v>
      </c>
      <c r="T74" t="n">
        <v>41403.17</v>
      </c>
      <c r="U74" t="n">
        <v>0.62</v>
      </c>
      <c r="V74" t="n">
        <v>0.86</v>
      </c>
      <c r="W74" t="n">
        <v>19.06</v>
      </c>
      <c r="X74" t="n">
        <v>2.43</v>
      </c>
      <c r="Y74" t="n">
        <v>1</v>
      </c>
      <c r="Z74" t="n">
        <v>10</v>
      </c>
    </row>
    <row r="75">
      <c r="A75" t="n">
        <v>10</v>
      </c>
      <c r="B75" t="n">
        <v>70</v>
      </c>
      <c r="C75" t="inlineStr">
        <is>
          <t xml:space="preserve">CONCLUIDO	</t>
        </is>
      </c>
      <c r="D75" t="n">
        <v>1.405</v>
      </c>
      <c r="E75" t="n">
        <v>71.17</v>
      </c>
      <c r="F75" t="n">
        <v>67.53</v>
      </c>
      <c r="G75" t="n">
        <v>82.69</v>
      </c>
      <c r="H75" t="n">
        <v>1.25</v>
      </c>
      <c r="I75" t="n">
        <v>49</v>
      </c>
      <c r="J75" t="n">
        <v>155.66</v>
      </c>
      <c r="K75" t="n">
        <v>47.83</v>
      </c>
      <c r="L75" t="n">
        <v>11</v>
      </c>
      <c r="M75" t="n">
        <v>47</v>
      </c>
      <c r="N75" t="n">
        <v>26.83</v>
      </c>
      <c r="O75" t="n">
        <v>19431.82</v>
      </c>
      <c r="P75" t="n">
        <v>731.23</v>
      </c>
      <c r="Q75" t="n">
        <v>1226.34</v>
      </c>
      <c r="R75" t="n">
        <v>247.07</v>
      </c>
      <c r="S75" t="n">
        <v>159.11</v>
      </c>
      <c r="T75" t="n">
        <v>37600.01</v>
      </c>
      <c r="U75" t="n">
        <v>0.64</v>
      </c>
      <c r="V75" t="n">
        <v>0.86</v>
      </c>
      <c r="W75" t="n">
        <v>19.05</v>
      </c>
      <c r="X75" t="n">
        <v>2.2</v>
      </c>
      <c r="Y75" t="n">
        <v>1</v>
      </c>
      <c r="Z75" t="n">
        <v>10</v>
      </c>
    </row>
    <row r="76">
      <c r="A76" t="n">
        <v>11</v>
      </c>
      <c r="B76" t="n">
        <v>70</v>
      </c>
      <c r="C76" t="inlineStr">
        <is>
          <t xml:space="preserve">CONCLUIDO	</t>
        </is>
      </c>
      <c r="D76" t="n">
        <v>1.4114</v>
      </c>
      <c r="E76" t="n">
        <v>70.84999999999999</v>
      </c>
      <c r="F76" t="n">
        <v>67.33</v>
      </c>
      <c r="G76" t="n">
        <v>89.77</v>
      </c>
      <c r="H76" t="n">
        <v>1.35</v>
      </c>
      <c r="I76" t="n">
        <v>45</v>
      </c>
      <c r="J76" t="n">
        <v>157.07</v>
      </c>
      <c r="K76" t="n">
        <v>47.83</v>
      </c>
      <c r="L76" t="n">
        <v>12</v>
      </c>
      <c r="M76" t="n">
        <v>43</v>
      </c>
      <c r="N76" t="n">
        <v>27.24</v>
      </c>
      <c r="O76" t="n">
        <v>19605.66</v>
      </c>
      <c r="P76" t="n">
        <v>724.14</v>
      </c>
      <c r="Q76" t="n">
        <v>1226.4</v>
      </c>
      <c r="R76" t="n">
        <v>240.12</v>
      </c>
      <c r="S76" t="n">
        <v>159.11</v>
      </c>
      <c r="T76" t="n">
        <v>34143.11</v>
      </c>
      <c r="U76" t="n">
        <v>0.66</v>
      </c>
      <c r="V76" t="n">
        <v>0.87</v>
      </c>
      <c r="W76" t="n">
        <v>19.04</v>
      </c>
      <c r="X76" t="n">
        <v>2</v>
      </c>
      <c r="Y76" t="n">
        <v>1</v>
      </c>
      <c r="Z76" t="n">
        <v>10</v>
      </c>
    </row>
    <row r="77">
      <c r="A77" t="n">
        <v>12</v>
      </c>
      <c r="B77" t="n">
        <v>70</v>
      </c>
      <c r="C77" t="inlineStr">
        <is>
          <t xml:space="preserve">CONCLUIDO	</t>
        </is>
      </c>
      <c r="D77" t="n">
        <v>1.4169</v>
      </c>
      <c r="E77" t="n">
        <v>70.56999999999999</v>
      </c>
      <c r="F77" t="n">
        <v>67.16</v>
      </c>
      <c r="G77" t="n">
        <v>98.28</v>
      </c>
      <c r="H77" t="n">
        <v>1.45</v>
      </c>
      <c r="I77" t="n">
        <v>41</v>
      </c>
      <c r="J77" t="n">
        <v>158.48</v>
      </c>
      <c r="K77" t="n">
        <v>47.83</v>
      </c>
      <c r="L77" t="n">
        <v>13</v>
      </c>
      <c r="M77" t="n">
        <v>39</v>
      </c>
      <c r="N77" t="n">
        <v>27.65</v>
      </c>
      <c r="O77" t="n">
        <v>19780.06</v>
      </c>
      <c r="P77" t="n">
        <v>717.1799999999999</v>
      </c>
      <c r="Q77" t="n">
        <v>1226.36</v>
      </c>
      <c r="R77" t="n">
        <v>234.2</v>
      </c>
      <c r="S77" t="n">
        <v>159.11</v>
      </c>
      <c r="T77" t="n">
        <v>31201.53</v>
      </c>
      <c r="U77" t="n">
        <v>0.68</v>
      </c>
      <c r="V77" t="n">
        <v>0.87</v>
      </c>
      <c r="W77" t="n">
        <v>19.05</v>
      </c>
      <c r="X77" t="n">
        <v>1.83</v>
      </c>
      <c r="Y77" t="n">
        <v>1</v>
      </c>
      <c r="Z77" t="n">
        <v>10</v>
      </c>
    </row>
    <row r="78">
      <c r="A78" t="n">
        <v>13</v>
      </c>
      <c r="B78" t="n">
        <v>70</v>
      </c>
      <c r="C78" t="inlineStr">
        <is>
          <t xml:space="preserve">CONCLUIDO	</t>
        </is>
      </c>
      <c r="D78" t="n">
        <v>1.4216</v>
      </c>
      <c r="E78" t="n">
        <v>70.34</v>
      </c>
      <c r="F78" t="n">
        <v>67.02</v>
      </c>
      <c r="G78" t="n">
        <v>105.82</v>
      </c>
      <c r="H78" t="n">
        <v>1.55</v>
      </c>
      <c r="I78" t="n">
        <v>38</v>
      </c>
      <c r="J78" t="n">
        <v>159.9</v>
      </c>
      <c r="K78" t="n">
        <v>47.83</v>
      </c>
      <c r="L78" t="n">
        <v>14</v>
      </c>
      <c r="M78" t="n">
        <v>36</v>
      </c>
      <c r="N78" t="n">
        <v>28.07</v>
      </c>
      <c r="O78" t="n">
        <v>19955.16</v>
      </c>
      <c r="P78" t="n">
        <v>711.05</v>
      </c>
      <c r="Q78" t="n">
        <v>1226.3</v>
      </c>
      <c r="R78" t="n">
        <v>229.38</v>
      </c>
      <c r="S78" t="n">
        <v>159.11</v>
      </c>
      <c r="T78" t="n">
        <v>28809.03</v>
      </c>
      <c r="U78" t="n">
        <v>0.6899999999999999</v>
      </c>
      <c r="V78" t="n">
        <v>0.87</v>
      </c>
      <c r="W78" t="n">
        <v>19.04</v>
      </c>
      <c r="X78" t="n">
        <v>1.69</v>
      </c>
      <c r="Y78" t="n">
        <v>1</v>
      </c>
      <c r="Z78" t="n">
        <v>10</v>
      </c>
    </row>
    <row r="79">
      <c r="A79" t="n">
        <v>14</v>
      </c>
      <c r="B79" t="n">
        <v>70</v>
      </c>
      <c r="C79" t="inlineStr">
        <is>
          <t xml:space="preserve">CONCLUIDO	</t>
        </is>
      </c>
      <c r="D79" t="n">
        <v>1.4261</v>
      </c>
      <c r="E79" t="n">
        <v>70.12</v>
      </c>
      <c r="F79" t="n">
        <v>66.88</v>
      </c>
      <c r="G79" t="n">
        <v>114.65</v>
      </c>
      <c r="H79" t="n">
        <v>1.65</v>
      </c>
      <c r="I79" t="n">
        <v>35</v>
      </c>
      <c r="J79" t="n">
        <v>161.32</v>
      </c>
      <c r="K79" t="n">
        <v>47.83</v>
      </c>
      <c r="L79" t="n">
        <v>15</v>
      </c>
      <c r="M79" t="n">
        <v>33</v>
      </c>
      <c r="N79" t="n">
        <v>28.5</v>
      </c>
      <c r="O79" t="n">
        <v>20130.71</v>
      </c>
      <c r="P79" t="n">
        <v>704.42</v>
      </c>
      <c r="Q79" t="n">
        <v>1226.41</v>
      </c>
      <c r="R79" t="n">
        <v>224.97</v>
      </c>
      <c r="S79" t="n">
        <v>159.11</v>
      </c>
      <c r="T79" t="n">
        <v>26617.75</v>
      </c>
      <c r="U79" t="n">
        <v>0.71</v>
      </c>
      <c r="V79" t="n">
        <v>0.87</v>
      </c>
      <c r="W79" t="n">
        <v>19.03</v>
      </c>
      <c r="X79" t="n">
        <v>1.55</v>
      </c>
      <c r="Y79" t="n">
        <v>1</v>
      </c>
      <c r="Z79" t="n">
        <v>10</v>
      </c>
    </row>
    <row r="80">
      <c r="A80" t="n">
        <v>15</v>
      </c>
      <c r="B80" t="n">
        <v>70</v>
      </c>
      <c r="C80" t="inlineStr">
        <is>
          <t xml:space="preserve">CONCLUIDO	</t>
        </is>
      </c>
      <c r="D80" t="n">
        <v>1.4292</v>
      </c>
      <c r="E80" t="n">
        <v>69.97</v>
      </c>
      <c r="F80" t="n">
        <v>66.79000000000001</v>
      </c>
      <c r="G80" t="n">
        <v>121.43</v>
      </c>
      <c r="H80" t="n">
        <v>1.74</v>
      </c>
      <c r="I80" t="n">
        <v>33</v>
      </c>
      <c r="J80" t="n">
        <v>162.75</v>
      </c>
      <c r="K80" t="n">
        <v>47.83</v>
      </c>
      <c r="L80" t="n">
        <v>16</v>
      </c>
      <c r="M80" t="n">
        <v>31</v>
      </c>
      <c r="N80" t="n">
        <v>28.92</v>
      </c>
      <c r="O80" t="n">
        <v>20306.85</v>
      </c>
      <c r="P80" t="n">
        <v>698.46</v>
      </c>
      <c r="Q80" t="n">
        <v>1226.37</v>
      </c>
      <c r="R80" t="n">
        <v>221.82</v>
      </c>
      <c r="S80" t="n">
        <v>159.11</v>
      </c>
      <c r="T80" t="n">
        <v>25055.28</v>
      </c>
      <c r="U80" t="n">
        <v>0.72</v>
      </c>
      <c r="V80" t="n">
        <v>0.87</v>
      </c>
      <c r="W80" t="n">
        <v>19.03</v>
      </c>
      <c r="X80" t="n">
        <v>1.46</v>
      </c>
      <c r="Y80" t="n">
        <v>1</v>
      </c>
      <c r="Z80" t="n">
        <v>10</v>
      </c>
    </row>
    <row r="81">
      <c r="A81" t="n">
        <v>16</v>
      </c>
      <c r="B81" t="n">
        <v>70</v>
      </c>
      <c r="C81" t="inlineStr">
        <is>
          <t xml:space="preserve">CONCLUIDO	</t>
        </is>
      </c>
      <c r="D81" t="n">
        <v>1.4324</v>
      </c>
      <c r="E81" t="n">
        <v>69.81</v>
      </c>
      <c r="F81" t="n">
        <v>66.69</v>
      </c>
      <c r="G81" t="n">
        <v>129.08</v>
      </c>
      <c r="H81" t="n">
        <v>1.83</v>
      </c>
      <c r="I81" t="n">
        <v>31</v>
      </c>
      <c r="J81" t="n">
        <v>164.19</v>
      </c>
      <c r="K81" t="n">
        <v>47.83</v>
      </c>
      <c r="L81" t="n">
        <v>17</v>
      </c>
      <c r="M81" t="n">
        <v>29</v>
      </c>
      <c r="N81" t="n">
        <v>29.36</v>
      </c>
      <c r="O81" t="n">
        <v>20483.57</v>
      </c>
      <c r="P81" t="n">
        <v>691.76</v>
      </c>
      <c r="Q81" t="n">
        <v>1226.26</v>
      </c>
      <c r="R81" t="n">
        <v>218.39</v>
      </c>
      <c r="S81" t="n">
        <v>159.11</v>
      </c>
      <c r="T81" t="n">
        <v>23347.85</v>
      </c>
      <c r="U81" t="n">
        <v>0.73</v>
      </c>
      <c r="V81" t="n">
        <v>0.87</v>
      </c>
      <c r="W81" t="n">
        <v>19.03</v>
      </c>
      <c r="X81" t="n">
        <v>1.36</v>
      </c>
      <c r="Y81" t="n">
        <v>1</v>
      </c>
      <c r="Z81" t="n">
        <v>10</v>
      </c>
    </row>
    <row r="82">
      <c r="A82" t="n">
        <v>17</v>
      </c>
      <c r="B82" t="n">
        <v>70</v>
      </c>
      <c r="C82" t="inlineStr">
        <is>
          <t xml:space="preserve">CONCLUIDO	</t>
        </is>
      </c>
      <c r="D82" t="n">
        <v>1.4353</v>
      </c>
      <c r="E82" t="n">
        <v>69.67</v>
      </c>
      <c r="F82" t="n">
        <v>66.61</v>
      </c>
      <c r="G82" t="n">
        <v>137.81</v>
      </c>
      <c r="H82" t="n">
        <v>1.93</v>
      </c>
      <c r="I82" t="n">
        <v>29</v>
      </c>
      <c r="J82" t="n">
        <v>165.62</v>
      </c>
      <c r="K82" t="n">
        <v>47.83</v>
      </c>
      <c r="L82" t="n">
        <v>18</v>
      </c>
      <c r="M82" t="n">
        <v>27</v>
      </c>
      <c r="N82" t="n">
        <v>29.8</v>
      </c>
      <c r="O82" t="n">
        <v>20660.89</v>
      </c>
      <c r="P82" t="n">
        <v>687.54</v>
      </c>
      <c r="Q82" t="n">
        <v>1226.34</v>
      </c>
      <c r="R82" t="n">
        <v>215.82</v>
      </c>
      <c r="S82" t="n">
        <v>159.11</v>
      </c>
      <c r="T82" t="n">
        <v>22073</v>
      </c>
      <c r="U82" t="n">
        <v>0.74</v>
      </c>
      <c r="V82" t="n">
        <v>0.88</v>
      </c>
      <c r="W82" t="n">
        <v>19.02</v>
      </c>
      <c r="X82" t="n">
        <v>1.28</v>
      </c>
      <c r="Y82" t="n">
        <v>1</v>
      </c>
      <c r="Z82" t="n">
        <v>10</v>
      </c>
    </row>
    <row r="83">
      <c r="A83" t="n">
        <v>18</v>
      </c>
      <c r="B83" t="n">
        <v>70</v>
      </c>
      <c r="C83" t="inlineStr">
        <is>
          <t xml:space="preserve">CONCLUIDO	</t>
        </is>
      </c>
      <c r="D83" t="n">
        <v>1.4383</v>
      </c>
      <c r="E83" t="n">
        <v>69.53</v>
      </c>
      <c r="F83" t="n">
        <v>66.52</v>
      </c>
      <c r="G83" t="n">
        <v>147.82</v>
      </c>
      <c r="H83" t="n">
        <v>2.02</v>
      </c>
      <c r="I83" t="n">
        <v>27</v>
      </c>
      <c r="J83" t="n">
        <v>167.07</v>
      </c>
      <c r="K83" t="n">
        <v>47.83</v>
      </c>
      <c r="L83" t="n">
        <v>19</v>
      </c>
      <c r="M83" t="n">
        <v>25</v>
      </c>
      <c r="N83" t="n">
        <v>30.24</v>
      </c>
      <c r="O83" t="n">
        <v>20838.81</v>
      </c>
      <c r="P83" t="n">
        <v>680.35</v>
      </c>
      <c r="Q83" t="n">
        <v>1226.35</v>
      </c>
      <c r="R83" t="n">
        <v>212.83</v>
      </c>
      <c r="S83" t="n">
        <v>159.11</v>
      </c>
      <c r="T83" t="n">
        <v>20588.03</v>
      </c>
      <c r="U83" t="n">
        <v>0.75</v>
      </c>
      <c r="V83" t="n">
        <v>0.88</v>
      </c>
      <c r="W83" t="n">
        <v>19.02</v>
      </c>
      <c r="X83" t="n">
        <v>1.19</v>
      </c>
      <c r="Y83" t="n">
        <v>1</v>
      </c>
      <c r="Z83" t="n">
        <v>10</v>
      </c>
    </row>
    <row r="84">
      <c r="A84" t="n">
        <v>19</v>
      </c>
      <c r="B84" t="n">
        <v>70</v>
      </c>
      <c r="C84" t="inlineStr">
        <is>
          <t xml:space="preserve">CONCLUIDO	</t>
        </is>
      </c>
      <c r="D84" t="n">
        <v>1.4397</v>
      </c>
      <c r="E84" t="n">
        <v>69.45999999999999</v>
      </c>
      <c r="F84" t="n">
        <v>66.48</v>
      </c>
      <c r="G84" t="n">
        <v>153.42</v>
      </c>
      <c r="H84" t="n">
        <v>2.1</v>
      </c>
      <c r="I84" t="n">
        <v>26</v>
      </c>
      <c r="J84" t="n">
        <v>168.51</v>
      </c>
      <c r="K84" t="n">
        <v>47.83</v>
      </c>
      <c r="L84" t="n">
        <v>20</v>
      </c>
      <c r="M84" t="n">
        <v>24</v>
      </c>
      <c r="N84" t="n">
        <v>30.69</v>
      </c>
      <c r="O84" t="n">
        <v>21017.33</v>
      </c>
      <c r="P84" t="n">
        <v>672.63</v>
      </c>
      <c r="Q84" t="n">
        <v>1226.29</v>
      </c>
      <c r="R84" t="n">
        <v>211.26</v>
      </c>
      <c r="S84" t="n">
        <v>159.11</v>
      </c>
      <c r="T84" t="n">
        <v>19809.92</v>
      </c>
      <c r="U84" t="n">
        <v>0.75</v>
      </c>
      <c r="V84" t="n">
        <v>0.88</v>
      </c>
      <c r="W84" t="n">
        <v>19.02</v>
      </c>
      <c r="X84" t="n">
        <v>1.15</v>
      </c>
      <c r="Y84" t="n">
        <v>1</v>
      </c>
      <c r="Z84" t="n">
        <v>10</v>
      </c>
    </row>
    <row r="85">
      <c r="A85" t="n">
        <v>20</v>
      </c>
      <c r="B85" t="n">
        <v>70</v>
      </c>
      <c r="C85" t="inlineStr">
        <is>
          <t xml:space="preserve">CONCLUIDO	</t>
        </is>
      </c>
      <c r="D85" t="n">
        <v>1.4431</v>
      </c>
      <c r="E85" t="n">
        <v>69.29000000000001</v>
      </c>
      <c r="F85" t="n">
        <v>66.37</v>
      </c>
      <c r="G85" t="n">
        <v>165.93</v>
      </c>
      <c r="H85" t="n">
        <v>2.19</v>
      </c>
      <c r="I85" t="n">
        <v>24</v>
      </c>
      <c r="J85" t="n">
        <v>169.97</v>
      </c>
      <c r="K85" t="n">
        <v>47.83</v>
      </c>
      <c r="L85" t="n">
        <v>21</v>
      </c>
      <c r="M85" t="n">
        <v>22</v>
      </c>
      <c r="N85" t="n">
        <v>31.14</v>
      </c>
      <c r="O85" t="n">
        <v>21196.47</v>
      </c>
      <c r="P85" t="n">
        <v>667.08</v>
      </c>
      <c r="Q85" t="n">
        <v>1226.36</v>
      </c>
      <c r="R85" t="n">
        <v>207.88</v>
      </c>
      <c r="S85" t="n">
        <v>159.11</v>
      </c>
      <c r="T85" t="n">
        <v>18130.97</v>
      </c>
      <c r="U85" t="n">
        <v>0.77</v>
      </c>
      <c r="V85" t="n">
        <v>0.88</v>
      </c>
      <c r="W85" t="n">
        <v>19.01</v>
      </c>
      <c r="X85" t="n">
        <v>1.05</v>
      </c>
      <c r="Y85" t="n">
        <v>1</v>
      </c>
      <c r="Z85" t="n">
        <v>10</v>
      </c>
    </row>
    <row r="86">
      <c r="A86" t="n">
        <v>21</v>
      </c>
      <c r="B86" t="n">
        <v>70</v>
      </c>
      <c r="C86" t="inlineStr">
        <is>
          <t xml:space="preserve">CONCLUIDO	</t>
        </is>
      </c>
      <c r="D86" t="n">
        <v>1.4446</v>
      </c>
      <c r="E86" t="n">
        <v>69.22</v>
      </c>
      <c r="F86" t="n">
        <v>66.33</v>
      </c>
      <c r="G86" t="n">
        <v>173.04</v>
      </c>
      <c r="H86" t="n">
        <v>2.28</v>
      </c>
      <c r="I86" t="n">
        <v>23</v>
      </c>
      <c r="J86" t="n">
        <v>171.42</v>
      </c>
      <c r="K86" t="n">
        <v>47.83</v>
      </c>
      <c r="L86" t="n">
        <v>22</v>
      </c>
      <c r="M86" t="n">
        <v>21</v>
      </c>
      <c r="N86" t="n">
        <v>31.6</v>
      </c>
      <c r="O86" t="n">
        <v>21376.23</v>
      </c>
      <c r="P86" t="n">
        <v>662.65</v>
      </c>
      <c r="Q86" t="n">
        <v>1226.34</v>
      </c>
      <c r="R86" t="n">
        <v>206.26</v>
      </c>
      <c r="S86" t="n">
        <v>159.11</v>
      </c>
      <c r="T86" t="n">
        <v>17322.89</v>
      </c>
      <c r="U86" t="n">
        <v>0.77</v>
      </c>
      <c r="V86" t="n">
        <v>0.88</v>
      </c>
      <c r="W86" t="n">
        <v>19.01</v>
      </c>
      <c r="X86" t="n">
        <v>1</v>
      </c>
      <c r="Y86" t="n">
        <v>1</v>
      </c>
      <c r="Z86" t="n">
        <v>10</v>
      </c>
    </row>
    <row r="87">
      <c r="A87" t="n">
        <v>22</v>
      </c>
      <c r="B87" t="n">
        <v>70</v>
      </c>
      <c r="C87" t="inlineStr">
        <is>
          <t xml:space="preserve">CONCLUIDO	</t>
        </is>
      </c>
      <c r="D87" t="n">
        <v>1.4458</v>
      </c>
      <c r="E87" t="n">
        <v>69.17</v>
      </c>
      <c r="F87" t="n">
        <v>66.3</v>
      </c>
      <c r="G87" t="n">
        <v>180.83</v>
      </c>
      <c r="H87" t="n">
        <v>2.36</v>
      </c>
      <c r="I87" t="n">
        <v>22</v>
      </c>
      <c r="J87" t="n">
        <v>172.89</v>
      </c>
      <c r="K87" t="n">
        <v>47.83</v>
      </c>
      <c r="L87" t="n">
        <v>23</v>
      </c>
      <c r="M87" t="n">
        <v>20</v>
      </c>
      <c r="N87" t="n">
        <v>32.06</v>
      </c>
      <c r="O87" t="n">
        <v>21556.61</v>
      </c>
      <c r="P87" t="n">
        <v>657.11</v>
      </c>
      <c r="Q87" t="n">
        <v>1226.29</v>
      </c>
      <c r="R87" t="n">
        <v>205.46</v>
      </c>
      <c r="S87" t="n">
        <v>159.11</v>
      </c>
      <c r="T87" t="n">
        <v>16929.39</v>
      </c>
      <c r="U87" t="n">
        <v>0.77</v>
      </c>
      <c r="V87" t="n">
        <v>0.88</v>
      </c>
      <c r="W87" t="n">
        <v>19.01</v>
      </c>
      <c r="X87" t="n">
        <v>0.98</v>
      </c>
      <c r="Y87" t="n">
        <v>1</v>
      </c>
      <c r="Z87" t="n">
        <v>10</v>
      </c>
    </row>
    <row r="88">
      <c r="A88" t="n">
        <v>23</v>
      </c>
      <c r="B88" t="n">
        <v>70</v>
      </c>
      <c r="C88" t="inlineStr">
        <is>
          <t xml:space="preserve">CONCLUIDO	</t>
        </is>
      </c>
      <c r="D88" t="n">
        <v>1.4476</v>
      </c>
      <c r="E88" t="n">
        <v>69.08</v>
      </c>
      <c r="F88" t="n">
        <v>66.25</v>
      </c>
      <c r="G88" t="n">
        <v>189.28</v>
      </c>
      <c r="H88" t="n">
        <v>2.44</v>
      </c>
      <c r="I88" t="n">
        <v>21</v>
      </c>
      <c r="J88" t="n">
        <v>174.35</v>
      </c>
      <c r="K88" t="n">
        <v>47.83</v>
      </c>
      <c r="L88" t="n">
        <v>24</v>
      </c>
      <c r="M88" t="n">
        <v>18</v>
      </c>
      <c r="N88" t="n">
        <v>32.53</v>
      </c>
      <c r="O88" t="n">
        <v>21737.62</v>
      </c>
      <c r="P88" t="n">
        <v>650.59</v>
      </c>
      <c r="Q88" t="n">
        <v>1226.3</v>
      </c>
      <c r="R88" t="n">
        <v>203.61</v>
      </c>
      <c r="S88" t="n">
        <v>159.11</v>
      </c>
      <c r="T88" t="n">
        <v>16006.42</v>
      </c>
      <c r="U88" t="n">
        <v>0.78</v>
      </c>
      <c r="V88" t="n">
        <v>0.88</v>
      </c>
      <c r="W88" t="n">
        <v>19.01</v>
      </c>
      <c r="X88" t="n">
        <v>0.92</v>
      </c>
      <c r="Y88" t="n">
        <v>1</v>
      </c>
      <c r="Z88" t="n">
        <v>10</v>
      </c>
    </row>
    <row r="89">
      <c r="A89" t="n">
        <v>24</v>
      </c>
      <c r="B89" t="n">
        <v>70</v>
      </c>
      <c r="C89" t="inlineStr">
        <is>
          <t xml:space="preserve">CONCLUIDO	</t>
        </is>
      </c>
      <c r="D89" t="n">
        <v>1.4492</v>
      </c>
      <c r="E89" t="n">
        <v>69</v>
      </c>
      <c r="F89" t="n">
        <v>66.2</v>
      </c>
      <c r="G89" t="n">
        <v>198.59</v>
      </c>
      <c r="H89" t="n">
        <v>2.52</v>
      </c>
      <c r="I89" t="n">
        <v>20</v>
      </c>
      <c r="J89" t="n">
        <v>175.83</v>
      </c>
      <c r="K89" t="n">
        <v>47.83</v>
      </c>
      <c r="L89" t="n">
        <v>25</v>
      </c>
      <c r="M89" t="n">
        <v>15</v>
      </c>
      <c r="N89" t="n">
        <v>33</v>
      </c>
      <c r="O89" t="n">
        <v>21919.27</v>
      </c>
      <c r="P89" t="n">
        <v>648.39</v>
      </c>
      <c r="Q89" t="n">
        <v>1226.33</v>
      </c>
      <c r="R89" t="n">
        <v>201.61</v>
      </c>
      <c r="S89" t="n">
        <v>159.11</v>
      </c>
      <c r="T89" t="n">
        <v>15013.96</v>
      </c>
      <c r="U89" t="n">
        <v>0.79</v>
      </c>
      <c r="V89" t="n">
        <v>0.88</v>
      </c>
      <c r="W89" t="n">
        <v>19.01</v>
      </c>
      <c r="X89" t="n">
        <v>0.87</v>
      </c>
      <c r="Y89" t="n">
        <v>1</v>
      </c>
      <c r="Z89" t="n">
        <v>10</v>
      </c>
    </row>
    <row r="90">
      <c r="A90" t="n">
        <v>25</v>
      </c>
      <c r="B90" t="n">
        <v>70</v>
      </c>
      <c r="C90" t="inlineStr">
        <is>
          <t xml:space="preserve">CONCLUIDO	</t>
        </is>
      </c>
      <c r="D90" t="n">
        <v>1.4508</v>
      </c>
      <c r="E90" t="n">
        <v>68.93000000000001</v>
      </c>
      <c r="F90" t="n">
        <v>66.15000000000001</v>
      </c>
      <c r="G90" t="n">
        <v>208.89</v>
      </c>
      <c r="H90" t="n">
        <v>2.6</v>
      </c>
      <c r="I90" t="n">
        <v>19</v>
      </c>
      <c r="J90" t="n">
        <v>177.3</v>
      </c>
      <c r="K90" t="n">
        <v>47.83</v>
      </c>
      <c r="L90" t="n">
        <v>26</v>
      </c>
      <c r="M90" t="n">
        <v>7</v>
      </c>
      <c r="N90" t="n">
        <v>33.48</v>
      </c>
      <c r="O90" t="n">
        <v>22101.56</v>
      </c>
      <c r="P90" t="n">
        <v>641.58</v>
      </c>
      <c r="Q90" t="n">
        <v>1226.27</v>
      </c>
      <c r="R90" t="n">
        <v>199.81</v>
      </c>
      <c r="S90" t="n">
        <v>159.11</v>
      </c>
      <c r="T90" t="n">
        <v>14116.79</v>
      </c>
      <c r="U90" t="n">
        <v>0.8</v>
      </c>
      <c r="V90" t="n">
        <v>0.88</v>
      </c>
      <c r="W90" t="n">
        <v>19.02</v>
      </c>
      <c r="X90" t="n">
        <v>0.82</v>
      </c>
      <c r="Y90" t="n">
        <v>1</v>
      </c>
      <c r="Z90" t="n">
        <v>10</v>
      </c>
    </row>
    <row r="91">
      <c r="A91" t="n">
        <v>26</v>
      </c>
      <c r="B91" t="n">
        <v>70</v>
      </c>
      <c r="C91" t="inlineStr">
        <is>
          <t xml:space="preserve">CONCLUIDO	</t>
        </is>
      </c>
      <c r="D91" t="n">
        <v>1.4508</v>
      </c>
      <c r="E91" t="n">
        <v>68.93000000000001</v>
      </c>
      <c r="F91" t="n">
        <v>66.15000000000001</v>
      </c>
      <c r="G91" t="n">
        <v>208.89</v>
      </c>
      <c r="H91" t="n">
        <v>2.68</v>
      </c>
      <c r="I91" t="n">
        <v>19</v>
      </c>
      <c r="J91" t="n">
        <v>178.79</v>
      </c>
      <c r="K91" t="n">
        <v>47.83</v>
      </c>
      <c r="L91" t="n">
        <v>27</v>
      </c>
      <c r="M91" t="n">
        <v>4</v>
      </c>
      <c r="N91" t="n">
        <v>33.96</v>
      </c>
      <c r="O91" t="n">
        <v>22284.51</v>
      </c>
      <c r="P91" t="n">
        <v>644.86</v>
      </c>
      <c r="Q91" t="n">
        <v>1226.38</v>
      </c>
      <c r="R91" t="n">
        <v>199.69</v>
      </c>
      <c r="S91" t="n">
        <v>159.11</v>
      </c>
      <c r="T91" t="n">
        <v>14059.84</v>
      </c>
      <c r="U91" t="n">
        <v>0.8</v>
      </c>
      <c r="V91" t="n">
        <v>0.88</v>
      </c>
      <c r="W91" t="n">
        <v>19.02</v>
      </c>
      <c r="X91" t="n">
        <v>0.82</v>
      </c>
      <c r="Y91" t="n">
        <v>1</v>
      </c>
      <c r="Z91" t="n">
        <v>10</v>
      </c>
    </row>
    <row r="92">
      <c r="A92" t="n">
        <v>27</v>
      </c>
      <c r="B92" t="n">
        <v>70</v>
      </c>
      <c r="C92" t="inlineStr">
        <is>
          <t xml:space="preserve">CONCLUIDO	</t>
        </is>
      </c>
      <c r="D92" t="n">
        <v>1.4505</v>
      </c>
      <c r="E92" t="n">
        <v>68.94</v>
      </c>
      <c r="F92" t="n">
        <v>66.17</v>
      </c>
      <c r="G92" t="n">
        <v>208.94</v>
      </c>
      <c r="H92" t="n">
        <v>2.75</v>
      </c>
      <c r="I92" t="n">
        <v>19</v>
      </c>
      <c r="J92" t="n">
        <v>180.28</v>
      </c>
      <c r="K92" t="n">
        <v>47.83</v>
      </c>
      <c r="L92" t="n">
        <v>28</v>
      </c>
      <c r="M92" t="n">
        <v>0</v>
      </c>
      <c r="N92" t="n">
        <v>34.45</v>
      </c>
      <c r="O92" t="n">
        <v>22468.11</v>
      </c>
      <c r="P92" t="n">
        <v>649.5599999999999</v>
      </c>
      <c r="Q92" t="n">
        <v>1226.42</v>
      </c>
      <c r="R92" t="n">
        <v>200.11</v>
      </c>
      <c r="S92" t="n">
        <v>159.11</v>
      </c>
      <c r="T92" t="n">
        <v>14266.53</v>
      </c>
      <c r="U92" t="n">
        <v>0.8</v>
      </c>
      <c r="V92" t="n">
        <v>0.88</v>
      </c>
      <c r="W92" t="n">
        <v>19.02</v>
      </c>
      <c r="X92" t="n">
        <v>0.84</v>
      </c>
      <c r="Y92" t="n">
        <v>1</v>
      </c>
      <c r="Z92" t="n">
        <v>10</v>
      </c>
    </row>
    <row r="93">
      <c r="A93" t="n">
        <v>0</v>
      </c>
      <c r="B93" t="n">
        <v>90</v>
      </c>
      <c r="C93" t="inlineStr">
        <is>
          <t xml:space="preserve">CONCLUIDO	</t>
        </is>
      </c>
      <c r="D93" t="n">
        <v>0.5711000000000001</v>
      </c>
      <c r="E93" t="n">
        <v>175.12</v>
      </c>
      <c r="F93" t="n">
        <v>128.29</v>
      </c>
      <c r="G93" t="n">
        <v>6.16</v>
      </c>
      <c r="H93" t="n">
        <v>0.1</v>
      </c>
      <c r="I93" t="n">
        <v>1249</v>
      </c>
      <c r="J93" t="n">
        <v>176.73</v>
      </c>
      <c r="K93" t="n">
        <v>52.44</v>
      </c>
      <c r="L93" t="n">
        <v>1</v>
      </c>
      <c r="M93" t="n">
        <v>1247</v>
      </c>
      <c r="N93" t="n">
        <v>33.29</v>
      </c>
      <c r="O93" t="n">
        <v>22031.19</v>
      </c>
      <c r="P93" t="n">
        <v>1696.73</v>
      </c>
      <c r="Q93" t="n">
        <v>1229.81</v>
      </c>
      <c r="R93" t="n">
        <v>2311.4</v>
      </c>
      <c r="S93" t="n">
        <v>159.11</v>
      </c>
      <c r="T93" t="n">
        <v>1063765.43</v>
      </c>
      <c r="U93" t="n">
        <v>0.07000000000000001</v>
      </c>
      <c r="V93" t="n">
        <v>0.46</v>
      </c>
      <c r="W93" t="n">
        <v>21.04</v>
      </c>
      <c r="X93" t="n">
        <v>62.87</v>
      </c>
      <c r="Y93" t="n">
        <v>1</v>
      </c>
      <c r="Z93" t="n">
        <v>10</v>
      </c>
    </row>
    <row r="94">
      <c r="A94" t="n">
        <v>1</v>
      </c>
      <c r="B94" t="n">
        <v>90</v>
      </c>
      <c r="C94" t="inlineStr">
        <is>
          <t xml:space="preserve">CONCLUIDO	</t>
        </is>
      </c>
      <c r="D94" t="n">
        <v>0.9882</v>
      </c>
      <c r="E94" t="n">
        <v>101.2</v>
      </c>
      <c r="F94" t="n">
        <v>84.38</v>
      </c>
      <c r="G94" t="n">
        <v>12.5</v>
      </c>
      <c r="H94" t="n">
        <v>0.2</v>
      </c>
      <c r="I94" t="n">
        <v>405</v>
      </c>
      <c r="J94" t="n">
        <v>178.21</v>
      </c>
      <c r="K94" t="n">
        <v>52.44</v>
      </c>
      <c r="L94" t="n">
        <v>2</v>
      </c>
      <c r="M94" t="n">
        <v>403</v>
      </c>
      <c r="N94" t="n">
        <v>33.77</v>
      </c>
      <c r="O94" t="n">
        <v>22213.89</v>
      </c>
      <c r="P94" t="n">
        <v>1115.27</v>
      </c>
      <c r="Q94" t="n">
        <v>1227.28</v>
      </c>
      <c r="R94" t="n">
        <v>817.05</v>
      </c>
      <c r="S94" t="n">
        <v>159.11</v>
      </c>
      <c r="T94" t="n">
        <v>320807.05</v>
      </c>
      <c r="U94" t="n">
        <v>0.19</v>
      </c>
      <c r="V94" t="n">
        <v>0.6899999999999999</v>
      </c>
      <c r="W94" t="n">
        <v>19.64</v>
      </c>
      <c r="X94" t="n">
        <v>19.03</v>
      </c>
      <c r="Y94" t="n">
        <v>1</v>
      </c>
      <c r="Z94" t="n">
        <v>10</v>
      </c>
    </row>
    <row r="95">
      <c r="A95" t="n">
        <v>2</v>
      </c>
      <c r="B95" t="n">
        <v>90</v>
      </c>
      <c r="C95" t="inlineStr">
        <is>
          <t xml:space="preserve">CONCLUIDO	</t>
        </is>
      </c>
      <c r="D95" t="n">
        <v>1.1396</v>
      </c>
      <c r="E95" t="n">
        <v>87.75</v>
      </c>
      <c r="F95" t="n">
        <v>76.66</v>
      </c>
      <c r="G95" t="n">
        <v>18.85</v>
      </c>
      <c r="H95" t="n">
        <v>0.3</v>
      </c>
      <c r="I95" t="n">
        <v>244</v>
      </c>
      <c r="J95" t="n">
        <v>179.7</v>
      </c>
      <c r="K95" t="n">
        <v>52.44</v>
      </c>
      <c r="L95" t="n">
        <v>3</v>
      </c>
      <c r="M95" t="n">
        <v>242</v>
      </c>
      <c r="N95" t="n">
        <v>34.26</v>
      </c>
      <c r="O95" t="n">
        <v>22397.24</v>
      </c>
      <c r="P95" t="n">
        <v>1010.48</v>
      </c>
      <c r="Q95" t="n">
        <v>1226.89</v>
      </c>
      <c r="R95" t="n">
        <v>555.14</v>
      </c>
      <c r="S95" t="n">
        <v>159.11</v>
      </c>
      <c r="T95" t="n">
        <v>190660.4</v>
      </c>
      <c r="U95" t="n">
        <v>0.29</v>
      </c>
      <c r="V95" t="n">
        <v>0.76</v>
      </c>
      <c r="W95" t="n">
        <v>19.39</v>
      </c>
      <c r="X95" t="n">
        <v>11.31</v>
      </c>
      <c r="Y95" t="n">
        <v>1</v>
      </c>
      <c r="Z95" t="n">
        <v>10</v>
      </c>
    </row>
    <row r="96">
      <c r="A96" t="n">
        <v>3</v>
      </c>
      <c r="B96" t="n">
        <v>90</v>
      </c>
      <c r="C96" t="inlineStr">
        <is>
          <t xml:space="preserve">CONCLUIDO	</t>
        </is>
      </c>
      <c r="D96" t="n">
        <v>1.2194</v>
      </c>
      <c r="E96" t="n">
        <v>82.01000000000001</v>
      </c>
      <c r="F96" t="n">
        <v>73.37</v>
      </c>
      <c r="G96" t="n">
        <v>25.15</v>
      </c>
      <c r="H96" t="n">
        <v>0.39</v>
      </c>
      <c r="I96" t="n">
        <v>175</v>
      </c>
      <c r="J96" t="n">
        <v>181.19</v>
      </c>
      <c r="K96" t="n">
        <v>52.44</v>
      </c>
      <c r="L96" t="n">
        <v>4</v>
      </c>
      <c r="M96" t="n">
        <v>173</v>
      </c>
      <c r="N96" t="n">
        <v>34.75</v>
      </c>
      <c r="O96" t="n">
        <v>22581.25</v>
      </c>
      <c r="P96" t="n">
        <v>964.01</v>
      </c>
      <c r="Q96" t="n">
        <v>1226.91</v>
      </c>
      <c r="R96" t="n">
        <v>444.06</v>
      </c>
      <c r="S96" t="n">
        <v>159.11</v>
      </c>
      <c r="T96" t="n">
        <v>135465.12</v>
      </c>
      <c r="U96" t="n">
        <v>0.36</v>
      </c>
      <c r="V96" t="n">
        <v>0.79</v>
      </c>
      <c r="W96" t="n">
        <v>19.27</v>
      </c>
      <c r="X96" t="n">
        <v>8.029999999999999</v>
      </c>
      <c r="Y96" t="n">
        <v>1</v>
      </c>
      <c r="Z96" t="n">
        <v>10</v>
      </c>
    </row>
    <row r="97">
      <c r="A97" t="n">
        <v>4</v>
      </c>
      <c r="B97" t="n">
        <v>90</v>
      </c>
      <c r="C97" t="inlineStr">
        <is>
          <t xml:space="preserve">CONCLUIDO	</t>
        </is>
      </c>
      <c r="D97" t="n">
        <v>1.2684</v>
      </c>
      <c r="E97" t="n">
        <v>78.84</v>
      </c>
      <c r="F97" t="n">
        <v>71.58</v>
      </c>
      <c r="G97" t="n">
        <v>31.58</v>
      </c>
      <c r="H97" t="n">
        <v>0.49</v>
      </c>
      <c r="I97" t="n">
        <v>136</v>
      </c>
      <c r="J97" t="n">
        <v>182.69</v>
      </c>
      <c r="K97" t="n">
        <v>52.44</v>
      </c>
      <c r="L97" t="n">
        <v>5</v>
      </c>
      <c r="M97" t="n">
        <v>134</v>
      </c>
      <c r="N97" t="n">
        <v>35.25</v>
      </c>
      <c r="O97" t="n">
        <v>22766.06</v>
      </c>
      <c r="P97" t="n">
        <v>937.47</v>
      </c>
      <c r="Q97" t="n">
        <v>1226.53</v>
      </c>
      <c r="R97" t="n">
        <v>384.02</v>
      </c>
      <c r="S97" t="n">
        <v>159.11</v>
      </c>
      <c r="T97" t="n">
        <v>105637.15</v>
      </c>
      <c r="U97" t="n">
        <v>0.41</v>
      </c>
      <c r="V97" t="n">
        <v>0.8100000000000001</v>
      </c>
      <c r="W97" t="n">
        <v>19.2</v>
      </c>
      <c r="X97" t="n">
        <v>6.25</v>
      </c>
      <c r="Y97" t="n">
        <v>1</v>
      </c>
      <c r="Z97" t="n">
        <v>10</v>
      </c>
    </row>
    <row r="98">
      <c r="A98" t="n">
        <v>5</v>
      </c>
      <c r="B98" t="n">
        <v>90</v>
      </c>
      <c r="C98" t="inlineStr">
        <is>
          <t xml:space="preserve">CONCLUIDO	</t>
        </is>
      </c>
      <c r="D98" t="n">
        <v>1.3033</v>
      </c>
      <c r="E98" t="n">
        <v>76.73</v>
      </c>
      <c r="F98" t="n">
        <v>70.36</v>
      </c>
      <c r="G98" t="n">
        <v>38.03</v>
      </c>
      <c r="H98" t="n">
        <v>0.58</v>
      </c>
      <c r="I98" t="n">
        <v>111</v>
      </c>
      <c r="J98" t="n">
        <v>184.19</v>
      </c>
      <c r="K98" t="n">
        <v>52.44</v>
      </c>
      <c r="L98" t="n">
        <v>6</v>
      </c>
      <c r="M98" t="n">
        <v>109</v>
      </c>
      <c r="N98" t="n">
        <v>35.75</v>
      </c>
      <c r="O98" t="n">
        <v>22951.43</v>
      </c>
      <c r="P98" t="n">
        <v>917.98</v>
      </c>
      <c r="Q98" t="n">
        <v>1226.64</v>
      </c>
      <c r="R98" t="n">
        <v>342.37</v>
      </c>
      <c r="S98" t="n">
        <v>159.11</v>
      </c>
      <c r="T98" t="n">
        <v>84937.16</v>
      </c>
      <c r="U98" t="n">
        <v>0.46</v>
      </c>
      <c r="V98" t="n">
        <v>0.83</v>
      </c>
      <c r="W98" t="n">
        <v>19.16</v>
      </c>
      <c r="X98" t="n">
        <v>5.03</v>
      </c>
      <c r="Y98" t="n">
        <v>1</v>
      </c>
      <c r="Z98" t="n">
        <v>10</v>
      </c>
    </row>
    <row r="99">
      <c r="A99" t="n">
        <v>6</v>
      </c>
      <c r="B99" t="n">
        <v>90</v>
      </c>
      <c r="C99" t="inlineStr">
        <is>
          <t xml:space="preserve">CONCLUIDO	</t>
        </is>
      </c>
      <c r="D99" t="n">
        <v>1.3269</v>
      </c>
      <c r="E99" t="n">
        <v>75.37</v>
      </c>
      <c r="F99" t="n">
        <v>69.59999999999999</v>
      </c>
      <c r="G99" t="n">
        <v>44.43</v>
      </c>
      <c r="H99" t="n">
        <v>0.67</v>
      </c>
      <c r="I99" t="n">
        <v>94</v>
      </c>
      <c r="J99" t="n">
        <v>185.7</v>
      </c>
      <c r="K99" t="n">
        <v>52.44</v>
      </c>
      <c r="L99" t="n">
        <v>7</v>
      </c>
      <c r="M99" t="n">
        <v>92</v>
      </c>
      <c r="N99" t="n">
        <v>36.26</v>
      </c>
      <c r="O99" t="n">
        <v>23137.49</v>
      </c>
      <c r="P99" t="n">
        <v>905.28</v>
      </c>
      <c r="Q99" t="n">
        <v>1226.49</v>
      </c>
      <c r="R99" t="n">
        <v>316.91</v>
      </c>
      <c r="S99" t="n">
        <v>159.11</v>
      </c>
      <c r="T99" t="n">
        <v>72295.92999999999</v>
      </c>
      <c r="U99" t="n">
        <v>0.5</v>
      </c>
      <c r="V99" t="n">
        <v>0.84</v>
      </c>
      <c r="W99" t="n">
        <v>19.13</v>
      </c>
      <c r="X99" t="n">
        <v>4.27</v>
      </c>
      <c r="Y99" t="n">
        <v>1</v>
      </c>
      <c r="Z99" t="n">
        <v>10</v>
      </c>
    </row>
    <row r="100">
      <c r="A100" t="n">
        <v>7</v>
      </c>
      <c r="B100" t="n">
        <v>90</v>
      </c>
      <c r="C100" t="inlineStr">
        <is>
          <t xml:space="preserve">CONCLUIDO	</t>
        </is>
      </c>
      <c r="D100" t="n">
        <v>1.3445</v>
      </c>
      <c r="E100" t="n">
        <v>74.38</v>
      </c>
      <c r="F100" t="n">
        <v>69.04000000000001</v>
      </c>
      <c r="G100" t="n">
        <v>50.52</v>
      </c>
      <c r="H100" t="n">
        <v>0.76</v>
      </c>
      <c r="I100" t="n">
        <v>82</v>
      </c>
      <c r="J100" t="n">
        <v>187.22</v>
      </c>
      <c r="K100" t="n">
        <v>52.44</v>
      </c>
      <c r="L100" t="n">
        <v>8</v>
      </c>
      <c r="M100" t="n">
        <v>80</v>
      </c>
      <c r="N100" t="n">
        <v>36.78</v>
      </c>
      <c r="O100" t="n">
        <v>23324.24</v>
      </c>
      <c r="P100" t="n">
        <v>894.52</v>
      </c>
      <c r="Q100" t="n">
        <v>1226.47</v>
      </c>
      <c r="R100" t="n">
        <v>297.65</v>
      </c>
      <c r="S100" t="n">
        <v>159.11</v>
      </c>
      <c r="T100" t="n">
        <v>62724.06</v>
      </c>
      <c r="U100" t="n">
        <v>0.53</v>
      </c>
      <c r="V100" t="n">
        <v>0.84</v>
      </c>
      <c r="W100" t="n">
        <v>19.11</v>
      </c>
      <c r="X100" t="n">
        <v>3.71</v>
      </c>
      <c r="Y100" t="n">
        <v>1</v>
      </c>
      <c r="Z100" t="n">
        <v>10</v>
      </c>
    </row>
    <row r="101">
      <c r="A101" t="n">
        <v>8</v>
      </c>
      <c r="B101" t="n">
        <v>90</v>
      </c>
      <c r="C101" t="inlineStr">
        <is>
          <t xml:space="preserve">CONCLUIDO	</t>
        </is>
      </c>
      <c r="D101" t="n">
        <v>1.36</v>
      </c>
      <c r="E101" t="n">
        <v>73.53</v>
      </c>
      <c r="F101" t="n">
        <v>68.55</v>
      </c>
      <c r="G101" t="n">
        <v>57.13</v>
      </c>
      <c r="H101" t="n">
        <v>0.85</v>
      </c>
      <c r="I101" t="n">
        <v>72</v>
      </c>
      <c r="J101" t="n">
        <v>188.74</v>
      </c>
      <c r="K101" t="n">
        <v>52.44</v>
      </c>
      <c r="L101" t="n">
        <v>9</v>
      </c>
      <c r="M101" t="n">
        <v>70</v>
      </c>
      <c r="N101" t="n">
        <v>37.3</v>
      </c>
      <c r="O101" t="n">
        <v>23511.69</v>
      </c>
      <c r="P101" t="n">
        <v>885.09</v>
      </c>
      <c r="Q101" t="n">
        <v>1226.49</v>
      </c>
      <c r="R101" t="n">
        <v>281.66</v>
      </c>
      <c r="S101" t="n">
        <v>159.11</v>
      </c>
      <c r="T101" t="n">
        <v>54777.36</v>
      </c>
      <c r="U101" t="n">
        <v>0.5600000000000001</v>
      </c>
      <c r="V101" t="n">
        <v>0.85</v>
      </c>
      <c r="W101" t="n">
        <v>19.08</v>
      </c>
      <c r="X101" t="n">
        <v>3.22</v>
      </c>
      <c r="Y101" t="n">
        <v>1</v>
      </c>
      <c r="Z101" t="n">
        <v>10</v>
      </c>
    </row>
    <row r="102">
      <c r="A102" t="n">
        <v>9</v>
      </c>
      <c r="B102" t="n">
        <v>90</v>
      </c>
      <c r="C102" t="inlineStr">
        <is>
          <t xml:space="preserve">CONCLUIDO	</t>
        </is>
      </c>
      <c r="D102" t="n">
        <v>1.372</v>
      </c>
      <c r="E102" t="n">
        <v>72.89</v>
      </c>
      <c r="F102" t="n">
        <v>68.19</v>
      </c>
      <c r="G102" t="n">
        <v>63.93</v>
      </c>
      <c r="H102" t="n">
        <v>0.93</v>
      </c>
      <c r="I102" t="n">
        <v>64</v>
      </c>
      <c r="J102" t="n">
        <v>190.26</v>
      </c>
      <c r="K102" t="n">
        <v>52.44</v>
      </c>
      <c r="L102" t="n">
        <v>10</v>
      </c>
      <c r="M102" t="n">
        <v>62</v>
      </c>
      <c r="N102" t="n">
        <v>37.82</v>
      </c>
      <c r="O102" t="n">
        <v>23699.85</v>
      </c>
      <c r="P102" t="n">
        <v>877.48</v>
      </c>
      <c r="Q102" t="n">
        <v>1226.35</v>
      </c>
      <c r="R102" t="n">
        <v>269.42</v>
      </c>
      <c r="S102" t="n">
        <v>159.11</v>
      </c>
      <c r="T102" t="n">
        <v>48698.61</v>
      </c>
      <c r="U102" t="n">
        <v>0.59</v>
      </c>
      <c r="V102" t="n">
        <v>0.85</v>
      </c>
      <c r="W102" t="n">
        <v>19.07</v>
      </c>
      <c r="X102" t="n">
        <v>2.86</v>
      </c>
      <c r="Y102" t="n">
        <v>1</v>
      </c>
      <c r="Z102" t="n">
        <v>10</v>
      </c>
    </row>
    <row r="103">
      <c r="A103" t="n">
        <v>10</v>
      </c>
      <c r="B103" t="n">
        <v>90</v>
      </c>
      <c r="C103" t="inlineStr">
        <is>
          <t xml:space="preserve">CONCLUIDO	</t>
        </is>
      </c>
      <c r="D103" t="n">
        <v>1.3808</v>
      </c>
      <c r="E103" t="n">
        <v>72.42</v>
      </c>
      <c r="F103" t="n">
        <v>67.94</v>
      </c>
      <c r="G103" t="n">
        <v>70.28</v>
      </c>
      <c r="H103" t="n">
        <v>1.02</v>
      </c>
      <c r="I103" t="n">
        <v>58</v>
      </c>
      <c r="J103" t="n">
        <v>191.79</v>
      </c>
      <c r="K103" t="n">
        <v>52.44</v>
      </c>
      <c r="L103" t="n">
        <v>11</v>
      </c>
      <c r="M103" t="n">
        <v>56</v>
      </c>
      <c r="N103" t="n">
        <v>38.35</v>
      </c>
      <c r="O103" t="n">
        <v>23888.73</v>
      </c>
      <c r="P103" t="n">
        <v>870.97</v>
      </c>
      <c r="Q103" t="n">
        <v>1226.5</v>
      </c>
      <c r="R103" t="n">
        <v>260.76</v>
      </c>
      <c r="S103" t="n">
        <v>159.11</v>
      </c>
      <c r="T103" t="n">
        <v>44400.62</v>
      </c>
      <c r="U103" t="n">
        <v>0.61</v>
      </c>
      <c r="V103" t="n">
        <v>0.86</v>
      </c>
      <c r="W103" t="n">
        <v>19.06</v>
      </c>
      <c r="X103" t="n">
        <v>2.61</v>
      </c>
      <c r="Y103" t="n">
        <v>1</v>
      </c>
      <c r="Z103" t="n">
        <v>10</v>
      </c>
    </row>
    <row r="104">
      <c r="A104" t="n">
        <v>11</v>
      </c>
      <c r="B104" t="n">
        <v>90</v>
      </c>
      <c r="C104" t="inlineStr">
        <is>
          <t xml:space="preserve">CONCLUIDO	</t>
        </is>
      </c>
      <c r="D104" t="n">
        <v>1.3883</v>
      </c>
      <c r="E104" t="n">
        <v>72.03</v>
      </c>
      <c r="F104" t="n">
        <v>67.73</v>
      </c>
      <c r="G104" t="n">
        <v>76.67</v>
      </c>
      <c r="H104" t="n">
        <v>1.1</v>
      </c>
      <c r="I104" t="n">
        <v>53</v>
      </c>
      <c r="J104" t="n">
        <v>193.33</v>
      </c>
      <c r="K104" t="n">
        <v>52.44</v>
      </c>
      <c r="L104" t="n">
        <v>12</v>
      </c>
      <c r="M104" t="n">
        <v>51</v>
      </c>
      <c r="N104" t="n">
        <v>38.89</v>
      </c>
      <c r="O104" t="n">
        <v>24078.33</v>
      </c>
      <c r="P104" t="n">
        <v>865.02</v>
      </c>
      <c r="Q104" t="n">
        <v>1226.45</v>
      </c>
      <c r="R104" t="n">
        <v>253.22</v>
      </c>
      <c r="S104" t="n">
        <v>159.11</v>
      </c>
      <c r="T104" t="n">
        <v>40655.8</v>
      </c>
      <c r="U104" t="n">
        <v>0.63</v>
      </c>
      <c r="V104" t="n">
        <v>0.86</v>
      </c>
      <c r="W104" t="n">
        <v>19.07</v>
      </c>
      <c r="X104" t="n">
        <v>2.4</v>
      </c>
      <c r="Y104" t="n">
        <v>1</v>
      </c>
      <c r="Z104" t="n">
        <v>10</v>
      </c>
    </row>
    <row r="105">
      <c r="A105" t="n">
        <v>12</v>
      </c>
      <c r="B105" t="n">
        <v>90</v>
      </c>
      <c r="C105" t="inlineStr">
        <is>
          <t xml:space="preserve">CONCLUIDO	</t>
        </is>
      </c>
      <c r="D105" t="n">
        <v>1.3951</v>
      </c>
      <c r="E105" t="n">
        <v>71.68000000000001</v>
      </c>
      <c r="F105" t="n">
        <v>67.52</v>
      </c>
      <c r="G105" t="n">
        <v>82.68000000000001</v>
      </c>
      <c r="H105" t="n">
        <v>1.18</v>
      </c>
      <c r="I105" t="n">
        <v>49</v>
      </c>
      <c r="J105" t="n">
        <v>194.88</v>
      </c>
      <c r="K105" t="n">
        <v>52.44</v>
      </c>
      <c r="L105" t="n">
        <v>13</v>
      </c>
      <c r="M105" t="n">
        <v>47</v>
      </c>
      <c r="N105" t="n">
        <v>39.43</v>
      </c>
      <c r="O105" t="n">
        <v>24268.67</v>
      </c>
      <c r="P105" t="n">
        <v>859.4400000000001</v>
      </c>
      <c r="Q105" t="n">
        <v>1226.32</v>
      </c>
      <c r="R105" t="n">
        <v>246.45</v>
      </c>
      <c r="S105" t="n">
        <v>159.11</v>
      </c>
      <c r="T105" t="n">
        <v>37287.96</v>
      </c>
      <c r="U105" t="n">
        <v>0.65</v>
      </c>
      <c r="V105" t="n">
        <v>0.86</v>
      </c>
      <c r="W105" t="n">
        <v>19.05</v>
      </c>
      <c r="X105" t="n">
        <v>2.19</v>
      </c>
      <c r="Y105" t="n">
        <v>1</v>
      </c>
      <c r="Z105" t="n">
        <v>10</v>
      </c>
    </row>
    <row r="106">
      <c r="A106" t="n">
        <v>13</v>
      </c>
      <c r="B106" t="n">
        <v>90</v>
      </c>
      <c r="C106" t="inlineStr">
        <is>
          <t xml:space="preserve">CONCLUIDO	</t>
        </is>
      </c>
      <c r="D106" t="n">
        <v>1.4012</v>
      </c>
      <c r="E106" t="n">
        <v>71.37</v>
      </c>
      <c r="F106" t="n">
        <v>67.34999999999999</v>
      </c>
      <c r="G106" t="n">
        <v>89.8</v>
      </c>
      <c r="H106" t="n">
        <v>1.27</v>
      </c>
      <c r="I106" t="n">
        <v>45</v>
      </c>
      <c r="J106" t="n">
        <v>196.42</v>
      </c>
      <c r="K106" t="n">
        <v>52.44</v>
      </c>
      <c r="L106" t="n">
        <v>14</v>
      </c>
      <c r="M106" t="n">
        <v>43</v>
      </c>
      <c r="N106" t="n">
        <v>39.98</v>
      </c>
      <c r="O106" t="n">
        <v>24459.75</v>
      </c>
      <c r="P106" t="n">
        <v>853.9400000000001</v>
      </c>
      <c r="Q106" t="n">
        <v>1226.3</v>
      </c>
      <c r="R106" t="n">
        <v>240.69</v>
      </c>
      <c r="S106" t="n">
        <v>159.11</v>
      </c>
      <c r="T106" t="n">
        <v>34430.39</v>
      </c>
      <c r="U106" t="n">
        <v>0.66</v>
      </c>
      <c r="V106" t="n">
        <v>0.87</v>
      </c>
      <c r="W106" t="n">
        <v>19.05</v>
      </c>
      <c r="X106" t="n">
        <v>2.02</v>
      </c>
      <c r="Y106" t="n">
        <v>1</v>
      </c>
      <c r="Z106" t="n">
        <v>10</v>
      </c>
    </row>
    <row r="107">
      <c r="A107" t="n">
        <v>14</v>
      </c>
      <c r="B107" t="n">
        <v>90</v>
      </c>
      <c r="C107" t="inlineStr">
        <is>
          <t xml:space="preserve">CONCLUIDO	</t>
        </is>
      </c>
      <c r="D107" t="n">
        <v>1.4067</v>
      </c>
      <c r="E107" t="n">
        <v>71.09</v>
      </c>
      <c r="F107" t="n">
        <v>67.17</v>
      </c>
      <c r="G107" t="n">
        <v>95.95999999999999</v>
      </c>
      <c r="H107" t="n">
        <v>1.35</v>
      </c>
      <c r="I107" t="n">
        <v>42</v>
      </c>
      <c r="J107" t="n">
        <v>197.98</v>
      </c>
      <c r="K107" t="n">
        <v>52.44</v>
      </c>
      <c r="L107" t="n">
        <v>15</v>
      </c>
      <c r="M107" t="n">
        <v>40</v>
      </c>
      <c r="N107" t="n">
        <v>40.54</v>
      </c>
      <c r="O107" t="n">
        <v>24651.58</v>
      </c>
      <c r="P107" t="n">
        <v>849.53</v>
      </c>
      <c r="Q107" t="n">
        <v>1226.37</v>
      </c>
      <c r="R107" t="n">
        <v>234.88</v>
      </c>
      <c r="S107" t="n">
        <v>159.11</v>
      </c>
      <c r="T107" t="n">
        <v>31537.4</v>
      </c>
      <c r="U107" t="n">
        <v>0.68</v>
      </c>
      <c r="V107" t="n">
        <v>0.87</v>
      </c>
      <c r="W107" t="n">
        <v>19.04</v>
      </c>
      <c r="X107" t="n">
        <v>1.85</v>
      </c>
      <c r="Y107" t="n">
        <v>1</v>
      </c>
      <c r="Z107" t="n">
        <v>10</v>
      </c>
    </row>
    <row r="108">
      <c r="A108" t="n">
        <v>15</v>
      </c>
      <c r="B108" t="n">
        <v>90</v>
      </c>
      <c r="C108" t="inlineStr">
        <is>
          <t xml:space="preserve">CONCLUIDO	</t>
        </is>
      </c>
      <c r="D108" t="n">
        <v>1.4109</v>
      </c>
      <c r="E108" t="n">
        <v>70.88</v>
      </c>
      <c r="F108" t="n">
        <v>67.06999999999999</v>
      </c>
      <c r="G108" t="n">
        <v>103.18</v>
      </c>
      <c r="H108" t="n">
        <v>1.42</v>
      </c>
      <c r="I108" t="n">
        <v>39</v>
      </c>
      <c r="J108" t="n">
        <v>199.54</v>
      </c>
      <c r="K108" t="n">
        <v>52.44</v>
      </c>
      <c r="L108" t="n">
        <v>16</v>
      </c>
      <c r="M108" t="n">
        <v>37</v>
      </c>
      <c r="N108" t="n">
        <v>41.1</v>
      </c>
      <c r="O108" t="n">
        <v>24844.17</v>
      </c>
      <c r="P108" t="n">
        <v>843.72</v>
      </c>
      <c r="Q108" t="n">
        <v>1226.33</v>
      </c>
      <c r="R108" t="n">
        <v>230.96</v>
      </c>
      <c r="S108" t="n">
        <v>159.11</v>
      </c>
      <c r="T108" t="n">
        <v>29595.28</v>
      </c>
      <c r="U108" t="n">
        <v>0.6899999999999999</v>
      </c>
      <c r="V108" t="n">
        <v>0.87</v>
      </c>
      <c r="W108" t="n">
        <v>19.05</v>
      </c>
      <c r="X108" t="n">
        <v>1.74</v>
      </c>
      <c r="Y108" t="n">
        <v>1</v>
      </c>
      <c r="Z108" t="n">
        <v>10</v>
      </c>
    </row>
    <row r="109">
      <c r="A109" t="n">
        <v>16</v>
      </c>
      <c r="B109" t="n">
        <v>90</v>
      </c>
      <c r="C109" t="inlineStr">
        <is>
          <t xml:space="preserve">CONCLUIDO	</t>
        </is>
      </c>
      <c r="D109" t="n">
        <v>1.414</v>
      </c>
      <c r="E109" t="n">
        <v>70.72</v>
      </c>
      <c r="F109" t="n">
        <v>66.98</v>
      </c>
      <c r="G109" t="n">
        <v>108.62</v>
      </c>
      <c r="H109" t="n">
        <v>1.5</v>
      </c>
      <c r="I109" t="n">
        <v>37</v>
      </c>
      <c r="J109" t="n">
        <v>201.11</v>
      </c>
      <c r="K109" t="n">
        <v>52.44</v>
      </c>
      <c r="L109" t="n">
        <v>17</v>
      </c>
      <c r="M109" t="n">
        <v>35</v>
      </c>
      <c r="N109" t="n">
        <v>41.67</v>
      </c>
      <c r="O109" t="n">
        <v>25037.53</v>
      </c>
      <c r="P109" t="n">
        <v>839.7</v>
      </c>
      <c r="Q109" t="n">
        <v>1226.25</v>
      </c>
      <c r="R109" t="n">
        <v>228.4</v>
      </c>
      <c r="S109" t="n">
        <v>159.11</v>
      </c>
      <c r="T109" t="n">
        <v>28321.76</v>
      </c>
      <c r="U109" t="n">
        <v>0.7</v>
      </c>
      <c r="V109" t="n">
        <v>0.87</v>
      </c>
      <c r="W109" t="n">
        <v>19.04</v>
      </c>
      <c r="X109" t="n">
        <v>1.66</v>
      </c>
      <c r="Y109" t="n">
        <v>1</v>
      </c>
      <c r="Z109" t="n">
        <v>10</v>
      </c>
    </row>
    <row r="110">
      <c r="A110" t="n">
        <v>17</v>
      </c>
      <c r="B110" t="n">
        <v>90</v>
      </c>
      <c r="C110" t="inlineStr">
        <is>
          <t xml:space="preserve">CONCLUIDO	</t>
        </is>
      </c>
      <c r="D110" t="n">
        <v>1.4174</v>
      </c>
      <c r="E110" t="n">
        <v>70.55</v>
      </c>
      <c r="F110" t="n">
        <v>66.88</v>
      </c>
      <c r="G110" t="n">
        <v>114.66</v>
      </c>
      <c r="H110" t="n">
        <v>1.58</v>
      </c>
      <c r="I110" t="n">
        <v>35</v>
      </c>
      <c r="J110" t="n">
        <v>202.68</v>
      </c>
      <c r="K110" t="n">
        <v>52.44</v>
      </c>
      <c r="L110" t="n">
        <v>18</v>
      </c>
      <c r="M110" t="n">
        <v>33</v>
      </c>
      <c r="N110" t="n">
        <v>42.24</v>
      </c>
      <c r="O110" t="n">
        <v>25231.66</v>
      </c>
      <c r="P110" t="n">
        <v>836.21</v>
      </c>
      <c r="Q110" t="n">
        <v>1226.35</v>
      </c>
      <c r="R110" t="n">
        <v>224.94</v>
      </c>
      <c r="S110" t="n">
        <v>159.11</v>
      </c>
      <c r="T110" t="n">
        <v>26601.23</v>
      </c>
      <c r="U110" t="n">
        <v>0.71</v>
      </c>
      <c r="V110" t="n">
        <v>0.87</v>
      </c>
      <c r="W110" t="n">
        <v>19.04</v>
      </c>
      <c r="X110" t="n">
        <v>1.56</v>
      </c>
      <c r="Y110" t="n">
        <v>1</v>
      </c>
      <c r="Z110" t="n">
        <v>10</v>
      </c>
    </row>
    <row r="111">
      <c r="A111" t="n">
        <v>18</v>
      </c>
      <c r="B111" t="n">
        <v>90</v>
      </c>
      <c r="C111" t="inlineStr">
        <is>
          <t xml:space="preserve">CONCLUIDO	</t>
        </is>
      </c>
      <c r="D111" t="n">
        <v>1.4209</v>
      </c>
      <c r="E111" t="n">
        <v>70.38</v>
      </c>
      <c r="F111" t="n">
        <v>66.78</v>
      </c>
      <c r="G111" t="n">
        <v>121.43</v>
      </c>
      <c r="H111" t="n">
        <v>1.65</v>
      </c>
      <c r="I111" t="n">
        <v>33</v>
      </c>
      <c r="J111" t="n">
        <v>204.26</v>
      </c>
      <c r="K111" t="n">
        <v>52.44</v>
      </c>
      <c r="L111" t="n">
        <v>19</v>
      </c>
      <c r="M111" t="n">
        <v>31</v>
      </c>
      <c r="N111" t="n">
        <v>42.82</v>
      </c>
      <c r="O111" t="n">
        <v>25426.72</v>
      </c>
      <c r="P111" t="n">
        <v>832.03</v>
      </c>
      <c r="Q111" t="n">
        <v>1226.26</v>
      </c>
      <c r="R111" t="n">
        <v>221.77</v>
      </c>
      <c r="S111" t="n">
        <v>159.11</v>
      </c>
      <c r="T111" t="n">
        <v>25027.8</v>
      </c>
      <c r="U111" t="n">
        <v>0.72</v>
      </c>
      <c r="V111" t="n">
        <v>0.87</v>
      </c>
      <c r="W111" t="n">
        <v>19.03</v>
      </c>
      <c r="X111" t="n">
        <v>1.46</v>
      </c>
      <c r="Y111" t="n">
        <v>1</v>
      </c>
      <c r="Z111" t="n">
        <v>10</v>
      </c>
    </row>
    <row r="112">
      <c r="A112" t="n">
        <v>19</v>
      </c>
      <c r="B112" t="n">
        <v>90</v>
      </c>
      <c r="C112" t="inlineStr">
        <is>
          <t xml:space="preserve">CONCLUIDO	</t>
        </is>
      </c>
      <c r="D112" t="n">
        <v>1.4243</v>
      </c>
      <c r="E112" t="n">
        <v>70.20999999999999</v>
      </c>
      <c r="F112" t="n">
        <v>66.69</v>
      </c>
      <c r="G112" t="n">
        <v>129.07</v>
      </c>
      <c r="H112" t="n">
        <v>1.73</v>
      </c>
      <c r="I112" t="n">
        <v>31</v>
      </c>
      <c r="J112" t="n">
        <v>205.85</v>
      </c>
      <c r="K112" t="n">
        <v>52.44</v>
      </c>
      <c r="L112" t="n">
        <v>20</v>
      </c>
      <c r="M112" t="n">
        <v>29</v>
      </c>
      <c r="N112" t="n">
        <v>43.41</v>
      </c>
      <c r="O112" t="n">
        <v>25622.45</v>
      </c>
      <c r="P112" t="n">
        <v>827.52</v>
      </c>
      <c r="Q112" t="n">
        <v>1226.31</v>
      </c>
      <c r="R112" t="n">
        <v>218.39</v>
      </c>
      <c r="S112" t="n">
        <v>159.11</v>
      </c>
      <c r="T112" t="n">
        <v>23349.75</v>
      </c>
      <c r="U112" t="n">
        <v>0.73</v>
      </c>
      <c r="V112" t="n">
        <v>0.87</v>
      </c>
      <c r="W112" t="n">
        <v>19.03</v>
      </c>
      <c r="X112" t="n">
        <v>1.36</v>
      </c>
      <c r="Y112" t="n">
        <v>1</v>
      </c>
      <c r="Z112" t="n">
        <v>10</v>
      </c>
    </row>
    <row r="113">
      <c r="A113" t="n">
        <v>20</v>
      </c>
      <c r="B113" t="n">
        <v>90</v>
      </c>
      <c r="C113" t="inlineStr">
        <is>
          <t xml:space="preserve">CONCLUIDO	</t>
        </is>
      </c>
      <c r="D113" t="n">
        <v>1.428</v>
      </c>
      <c r="E113" t="n">
        <v>70.03</v>
      </c>
      <c r="F113" t="n">
        <v>66.58</v>
      </c>
      <c r="G113" t="n">
        <v>137.75</v>
      </c>
      <c r="H113" t="n">
        <v>1.8</v>
      </c>
      <c r="I113" t="n">
        <v>29</v>
      </c>
      <c r="J113" t="n">
        <v>207.45</v>
      </c>
      <c r="K113" t="n">
        <v>52.44</v>
      </c>
      <c r="L113" t="n">
        <v>21</v>
      </c>
      <c r="M113" t="n">
        <v>27</v>
      </c>
      <c r="N113" t="n">
        <v>44</v>
      </c>
      <c r="O113" t="n">
        <v>25818.99</v>
      </c>
      <c r="P113" t="n">
        <v>821.55</v>
      </c>
      <c r="Q113" t="n">
        <v>1226.34</v>
      </c>
      <c r="R113" t="n">
        <v>214.84</v>
      </c>
      <c r="S113" t="n">
        <v>159.11</v>
      </c>
      <c r="T113" t="n">
        <v>21585.55</v>
      </c>
      <c r="U113" t="n">
        <v>0.74</v>
      </c>
      <c r="V113" t="n">
        <v>0.88</v>
      </c>
      <c r="W113" t="n">
        <v>19.02</v>
      </c>
      <c r="X113" t="n">
        <v>1.25</v>
      </c>
      <c r="Y113" t="n">
        <v>1</v>
      </c>
      <c r="Z113" t="n">
        <v>10</v>
      </c>
    </row>
    <row r="114">
      <c r="A114" t="n">
        <v>21</v>
      </c>
      <c r="B114" t="n">
        <v>90</v>
      </c>
      <c r="C114" t="inlineStr">
        <is>
          <t xml:space="preserve">CONCLUIDO	</t>
        </is>
      </c>
      <c r="D114" t="n">
        <v>1.4293</v>
      </c>
      <c r="E114" t="n">
        <v>69.95999999999999</v>
      </c>
      <c r="F114" t="n">
        <v>66.55</v>
      </c>
      <c r="G114" t="n">
        <v>142.6</v>
      </c>
      <c r="H114" t="n">
        <v>1.87</v>
      </c>
      <c r="I114" t="n">
        <v>28</v>
      </c>
      <c r="J114" t="n">
        <v>209.05</v>
      </c>
      <c r="K114" t="n">
        <v>52.44</v>
      </c>
      <c r="L114" t="n">
        <v>22</v>
      </c>
      <c r="M114" t="n">
        <v>26</v>
      </c>
      <c r="N114" t="n">
        <v>44.6</v>
      </c>
      <c r="O114" t="n">
        <v>26016.35</v>
      </c>
      <c r="P114" t="n">
        <v>819.59</v>
      </c>
      <c r="Q114" t="n">
        <v>1226.27</v>
      </c>
      <c r="R114" t="n">
        <v>213.97</v>
      </c>
      <c r="S114" t="n">
        <v>159.11</v>
      </c>
      <c r="T114" t="n">
        <v>21153.11</v>
      </c>
      <c r="U114" t="n">
        <v>0.74</v>
      </c>
      <c r="V114" t="n">
        <v>0.88</v>
      </c>
      <c r="W114" t="n">
        <v>19.01</v>
      </c>
      <c r="X114" t="n">
        <v>1.22</v>
      </c>
      <c r="Y114" t="n">
        <v>1</v>
      </c>
      <c r="Z114" t="n">
        <v>10</v>
      </c>
    </row>
    <row r="115">
      <c r="A115" t="n">
        <v>22</v>
      </c>
      <c r="B115" t="n">
        <v>90</v>
      </c>
      <c r="C115" t="inlineStr">
        <is>
          <t xml:space="preserve">CONCLUIDO	</t>
        </is>
      </c>
      <c r="D115" t="n">
        <v>1.4305</v>
      </c>
      <c r="E115" t="n">
        <v>69.90000000000001</v>
      </c>
      <c r="F115" t="n">
        <v>66.52</v>
      </c>
      <c r="G115" t="n">
        <v>147.83</v>
      </c>
      <c r="H115" t="n">
        <v>1.94</v>
      </c>
      <c r="I115" t="n">
        <v>27</v>
      </c>
      <c r="J115" t="n">
        <v>210.65</v>
      </c>
      <c r="K115" t="n">
        <v>52.44</v>
      </c>
      <c r="L115" t="n">
        <v>23</v>
      </c>
      <c r="M115" t="n">
        <v>25</v>
      </c>
      <c r="N115" t="n">
        <v>45.21</v>
      </c>
      <c r="O115" t="n">
        <v>26214.54</v>
      </c>
      <c r="P115" t="n">
        <v>817.27</v>
      </c>
      <c r="Q115" t="n">
        <v>1226.3</v>
      </c>
      <c r="R115" t="n">
        <v>212.61</v>
      </c>
      <c r="S115" t="n">
        <v>159.11</v>
      </c>
      <c r="T115" t="n">
        <v>20476.78</v>
      </c>
      <c r="U115" t="n">
        <v>0.75</v>
      </c>
      <c r="V115" t="n">
        <v>0.88</v>
      </c>
      <c r="W115" t="n">
        <v>19.03</v>
      </c>
      <c r="X115" t="n">
        <v>1.2</v>
      </c>
      <c r="Y115" t="n">
        <v>1</v>
      </c>
      <c r="Z115" t="n">
        <v>10</v>
      </c>
    </row>
    <row r="116">
      <c r="A116" t="n">
        <v>23</v>
      </c>
      <c r="B116" t="n">
        <v>90</v>
      </c>
      <c r="C116" t="inlineStr">
        <is>
          <t xml:space="preserve">CONCLUIDO	</t>
        </is>
      </c>
      <c r="D116" t="n">
        <v>1.4323</v>
      </c>
      <c r="E116" t="n">
        <v>69.81999999999999</v>
      </c>
      <c r="F116" t="n">
        <v>66.47</v>
      </c>
      <c r="G116" t="n">
        <v>153.4</v>
      </c>
      <c r="H116" t="n">
        <v>2.01</v>
      </c>
      <c r="I116" t="n">
        <v>26</v>
      </c>
      <c r="J116" t="n">
        <v>212.27</v>
      </c>
      <c r="K116" t="n">
        <v>52.44</v>
      </c>
      <c r="L116" t="n">
        <v>24</v>
      </c>
      <c r="M116" t="n">
        <v>24</v>
      </c>
      <c r="N116" t="n">
        <v>45.82</v>
      </c>
      <c r="O116" t="n">
        <v>26413.56</v>
      </c>
      <c r="P116" t="n">
        <v>812.28</v>
      </c>
      <c r="Q116" t="n">
        <v>1226.28</v>
      </c>
      <c r="R116" t="n">
        <v>211.1</v>
      </c>
      <c r="S116" t="n">
        <v>159.11</v>
      </c>
      <c r="T116" t="n">
        <v>19730.64</v>
      </c>
      <c r="U116" t="n">
        <v>0.75</v>
      </c>
      <c r="V116" t="n">
        <v>0.88</v>
      </c>
      <c r="W116" t="n">
        <v>19.02</v>
      </c>
      <c r="X116" t="n">
        <v>1.15</v>
      </c>
      <c r="Y116" t="n">
        <v>1</v>
      </c>
      <c r="Z116" t="n">
        <v>10</v>
      </c>
    </row>
    <row r="117">
      <c r="A117" t="n">
        <v>24</v>
      </c>
      <c r="B117" t="n">
        <v>90</v>
      </c>
      <c r="C117" t="inlineStr">
        <is>
          <t xml:space="preserve">CONCLUIDO	</t>
        </is>
      </c>
      <c r="D117" t="n">
        <v>1.434</v>
      </c>
      <c r="E117" t="n">
        <v>69.73999999999999</v>
      </c>
      <c r="F117" t="n">
        <v>66.43000000000001</v>
      </c>
      <c r="G117" t="n">
        <v>159.43</v>
      </c>
      <c r="H117" t="n">
        <v>2.08</v>
      </c>
      <c r="I117" t="n">
        <v>25</v>
      </c>
      <c r="J117" t="n">
        <v>213.89</v>
      </c>
      <c r="K117" t="n">
        <v>52.44</v>
      </c>
      <c r="L117" t="n">
        <v>25</v>
      </c>
      <c r="M117" t="n">
        <v>23</v>
      </c>
      <c r="N117" t="n">
        <v>46.44</v>
      </c>
      <c r="O117" t="n">
        <v>26613.43</v>
      </c>
      <c r="P117" t="n">
        <v>807.38</v>
      </c>
      <c r="Q117" t="n">
        <v>1226.3</v>
      </c>
      <c r="R117" t="n">
        <v>209.68</v>
      </c>
      <c r="S117" t="n">
        <v>159.11</v>
      </c>
      <c r="T117" t="n">
        <v>19021.69</v>
      </c>
      <c r="U117" t="n">
        <v>0.76</v>
      </c>
      <c r="V117" t="n">
        <v>0.88</v>
      </c>
      <c r="W117" t="n">
        <v>19.01</v>
      </c>
      <c r="X117" t="n">
        <v>1.1</v>
      </c>
      <c r="Y117" t="n">
        <v>1</v>
      </c>
      <c r="Z117" t="n">
        <v>10</v>
      </c>
    </row>
    <row r="118">
      <c r="A118" t="n">
        <v>25</v>
      </c>
      <c r="B118" t="n">
        <v>90</v>
      </c>
      <c r="C118" t="inlineStr">
        <is>
          <t xml:space="preserve">CONCLUIDO	</t>
        </is>
      </c>
      <c r="D118" t="n">
        <v>1.4357</v>
      </c>
      <c r="E118" t="n">
        <v>69.65000000000001</v>
      </c>
      <c r="F118" t="n">
        <v>66.38</v>
      </c>
      <c r="G118" t="n">
        <v>165.95</v>
      </c>
      <c r="H118" t="n">
        <v>2.14</v>
      </c>
      <c r="I118" t="n">
        <v>24</v>
      </c>
      <c r="J118" t="n">
        <v>215.51</v>
      </c>
      <c r="K118" t="n">
        <v>52.44</v>
      </c>
      <c r="L118" t="n">
        <v>26</v>
      </c>
      <c r="M118" t="n">
        <v>22</v>
      </c>
      <c r="N118" t="n">
        <v>47.07</v>
      </c>
      <c r="O118" t="n">
        <v>26814.17</v>
      </c>
      <c r="P118" t="n">
        <v>805.52</v>
      </c>
      <c r="Q118" t="n">
        <v>1226.36</v>
      </c>
      <c r="R118" t="n">
        <v>208.08</v>
      </c>
      <c r="S118" t="n">
        <v>159.11</v>
      </c>
      <c r="T118" t="n">
        <v>18229.28</v>
      </c>
      <c r="U118" t="n">
        <v>0.76</v>
      </c>
      <c r="V118" t="n">
        <v>0.88</v>
      </c>
      <c r="W118" t="n">
        <v>19.01</v>
      </c>
      <c r="X118" t="n">
        <v>1.05</v>
      </c>
      <c r="Y118" t="n">
        <v>1</v>
      </c>
      <c r="Z118" t="n">
        <v>10</v>
      </c>
    </row>
    <row r="119">
      <c r="A119" t="n">
        <v>26</v>
      </c>
      <c r="B119" t="n">
        <v>90</v>
      </c>
      <c r="C119" t="inlineStr">
        <is>
          <t xml:space="preserve">CONCLUIDO	</t>
        </is>
      </c>
      <c r="D119" t="n">
        <v>1.4375</v>
      </c>
      <c r="E119" t="n">
        <v>69.56</v>
      </c>
      <c r="F119" t="n">
        <v>66.33</v>
      </c>
      <c r="G119" t="n">
        <v>173.02</v>
      </c>
      <c r="H119" t="n">
        <v>2.21</v>
      </c>
      <c r="I119" t="n">
        <v>23</v>
      </c>
      <c r="J119" t="n">
        <v>217.15</v>
      </c>
      <c r="K119" t="n">
        <v>52.44</v>
      </c>
      <c r="L119" t="n">
        <v>27</v>
      </c>
      <c r="M119" t="n">
        <v>21</v>
      </c>
      <c r="N119" t="n">
        <v>47.71</v>
      </c>
      <c r="O119" t="n">
        <v>27015.77</v>
      </c>
      <c r="P119" t="n">
        <v>801.24</v>
      </c>
      <c r="Q119" t="n">
        <v>1226.3</v>
      </c>
      <c r="R119" t="n">
        <v>206.52</v>
      </c>
      <c r="S119" t="n">
        <v>159.11</v>
      </c>
      <c r="T119" t="n">
        <v>17452.85</v>
      </c>
      <c r="U119" t="n">
        <v>0.77</v>
      </c>
      <c r="V119" t="n">
        <v>0.88</v>
      </c>
      <c r="W119" t="n">
        <v>19</v>
      </c>
      <c r="X119" t="n">
        <v>1</v>
      </c>
      <c r="Y119" t="n">
        <v>1</v>
      </c>
      <c r="Z119" t="n">
        <v>10</v>
      </c>
    </row>
    <row r="120">
      <c r="A120" t="n">
        <v>27</v>
      </c>
      <c r="B120" t="n">
        <v>90</v>
      </c>
      <c r="C120" t="inlineStr">
        <is>
          <t xml:space="preserve">CONCLUIDO	</t>
        </is>
      </c>
      <c r="D120" t="n">
        <v>1.4389</v>
      </c>
      <c r="E120" t="n">
        <v>69.5</v>
      </c>
      <c r="F120" t="n">
        <v>66.29000000000001</v>
      </c>
      <c r="G120" t="n">
        <v>180.8</v>
      </c>
      <c r="H120" t="n">
        <v>2.27</v>
      </c>
      <c r="I120" t="n">
        <v>22</v>
      </c>
      <c r="J120" t="n">
        <v>218.79</v>
      </c>
      <c r="K120" t="n">
        <v>52.44</v>
      </c>
      <c r="L120" t="n">
        <v>28</v>
      </c>
      <c r="M120" t="n">
        <v>20</v>
      </c>
      <c r="N120" t="n">
        <v>48.35</v>
      </c>
      <c r="O120" t="n">
        <v>27218.26</v>
      </c>
      <c r="P120" t="n">
        <v>799.91</v>
      </c>
      <c r="Q120" t="n">
        <v>1226.29</v>
      </c>
      <c r="R120" t="n">
        <v>205.14</v>
      </c>
      <c r="S120" t="n">
        <v>159.11</v>
      </c>
      <c r="T120" t="n">
        <v>16771.06</v>
      </c>
      <c r="U120" t="n">
        <v>0.78</v>
      </c>
      <c r="V120" t="n">
        <v>0.88</v>
      </c>
      <c r="W120" t="n">
        <v>19.01</v>
      </c>
      <c r="X120" t="n">
        <v>0.97</v>
      </c>
      <c r="Y120" t="n">
        <v>1</v>
      </c>
      <c r="Z120" t="n">
        <v>10</v>
      </c>
    </row>
    <row r="121">
      <c r="A121" t="n">
        <v>28</v>
      </c>
      <c r="B121" t="n">
        <v>90</v>
      </c>
      <c r="C121" t="inlineStr">
        <is>
          <t xml:space="preserve">CONCLUIDO	</t>
        </is>
      </c>
      <c r="D121" t="n">
        <v>1.4409</v>
      </c>
      <c r="E121" t="n">
        <v>69.40000000000001</v>
      </c>
      <c r="F121" t="n">
        <v>66.23</v>
      </c>
      <c r="G121" t="n">
        <v>189.24</v>
      </c>
      <c r="H121" t="n">
        <v>2.34</v>
      </c>
      <c r="I121" t="n">
        <v>21</v>
      </c>
      <c r="J121" t="n">
        <v>220.44</v>
      </c>
      <c r="K121" t="n">
        <v>52.44</v>
      </c>
      <c r="L121" t="n">
        <v>29</v>
      </c>
      <c r="M121" t="n">
        <v>19</v>
      </c>
      <c r="N121" t="n">
        <v>49</v>
      </c>
      <c r="O121" t="n">
        <v>27421.64</v>
      </c>
      <c r="P121" t="n">
        <v>795.0599999999999</v>
      </c>
      <c r="Q121" t="n">
        <v>1226.29</v>
      </c>
      <c r="R121" t="n">
        <v>203.16</v>
      </c>
      <c r="S121" t="n">
        <v>159.11</v>
      </c>
      <c r="T121" t="n">
        <v>15781.75</v>
      </c>
      <c r="U121" t="n">
        <v>0.78</v>
      </c>
      <c r="V121" t="n">
        <v>0.88</v>
      </c>
      <c r="W121" t="n">
        <v>19.01</v>
      </c>
      <c r="X121" t="n">
        <v>0.91</v>
      </c>
      <c r="Y121" t="n">
        <v>1</v>
      </c>
      <c r="Z121" t="n">
        <v>10</v>
      </c>
    </row>
    <row r="122">
      <c r="A122" t="n">
        <v>29</v>
      </c>
      <c r="B122" t="n">
        <v>90</v>
      </c>
      <c r="C122" t="inlineStr">
        <is>
          <t xml:space="preserve">CONCLUIDO	</t>
        </is>
      </c>
      <c r="D122" t="n">
        <v>1.4426</v>
      </c>
      <c r="E122" t="n">
        <v>69.31999999999999</v>
      </c>
      <c r="F122" t="n">
        <v>66.19</v>
      </c>
      <c r="G122" t="n">
        <v>198.56</v>
      </c>
      <c r="H122" t="n">
        <v>2.4</v>
      </c>
      <c r="I122" t="n">
        <v>20</v>
      </c>
      <c r="J122" t="n">
        <v>222.1</v>
      </c>
      <c r="K122" t="n">
        <v>52.44</v>
      </c>
      <c r="L122" t="n">
        <v>30</v>
      </c>
      <c r="M122" t="n">
        <v>18</v>
      </c>
      <c r="N122" t="n">
        <v>49.65</v>
      </c>
      <c r="O122" t="n">
        <v>27625.93</v>
      </c>
      <c r="P122" t="n">
        <v>790.89</v>
      </c>
      <c r="Q122" t="n">
        <v>1226.28</v>
      </c>
      <c r="R122" t="n">
        <v>201.6</v>
      </c>
      <c r="S122" t="n">
        <v>159.11</v>
      </c>
      <c r="T122" t="n">
        <v>15011.07</v>
      </c>
      <c r="U122" t="n">
        <v>0.79</v>
      </c>
      <c r="V122" t="n">
        <v>0.88</v>
      </c>
      <c r="W122" t="n">
        <v>19</v>
      </c>
      <c r="X122" t="n">
        <v>0.86</v>
      </c>
      <c r="Y122" t="n">
        <v>1</v>
      </c>
      <c r="Z122" t="n">
        <v>10</v>
      </c>
    </row>
    <row r="123">
      <c r="A123" t="n">
        <v>30</v>
      </c>
      <c r="B123" t="n">
        <v>90</v>
      </c>
      <c r="C123" t="inlineStr">
        <is>
          <t xml:space="preserve">CONCLUIDO	</t>
        </is>
      </c>
      <c r="D123" t="n">
        <v>1.4424</v>
      </c>
      <c r="E123" t="n">
        <v>69.33</v>
      </c>
      <c r="F123" t="n">
        <v>66.2</v>
      </c>
      <c r="G123" t="n">
        <v>198.6</v>
      </c>
      <c r="H123" t="n">
        <v>2.46</v>
      </c>
      <c r="I123" t="n">
        <v>20</v>
      </c>
      <c r="J123" t="n">
        <v>223.76</v>
      </c>
      <c r="K123" t="n">
        <v>52.44</v>
      </c>
      <c r="L123" t="n">
        <v>31</v>
      </c>
      <c r="M123" t="n">
        <v>18</v>
      </c>
      <c r="N123" t="n">
        <v>50.32</v>
      </c>
      <c r="O123" t="n">
        <v>27831.27</v>
      </c>
      <c r="P123" t="n">
        <v>787.4</v>
      </c>
      <c r="Q123" t="n">
        <v>1226.32</v>
      </c>
      <c r="R123" t="n">
        <v>201.86</v>
      </c>
      <c r="S123" t="n">
        <v>159.11</v>
      </c>
      <c r="T123" t="n">
        <v>15139.8</v>
      </c>
      <c r="U123" t="n">
        <v>0.79</v>
      </c>
      <c r="V123" t="n">
        <v>0.88</v>
      </c>
      <c r="W123" t="n">
        <v>19.01</v>
      </c>
      <c r="X123" t="n">
        <v>0.87</v>
      </c>
      <c r="Y123" t="n">
        <v>1</v>
      </c>
      <c r="Z123" t="n">
        <v>10</v>
      </c>
    </row>
    <row r="124">
      <c r="A124" t="n">
        <v>31</v>
      </c>
      <c r="B124" t="n">
        <v>90</v>
      </c>
      <c r="C124" t="inlineStr">
        <is>
          <t xml:space="preserve">CONCLUIDO	</t>
        </is>
      </c>
      <c r="D124" t="n">
        <v>1.4441</v>
      </c>
      <c r="E124" t="n">
        <v>69.25</v>
      </c>
      <c r="F124" t="n">
        <v>66.15000000000001</v>
      </c>
      <c r="G124" t="n">
        <v>208.89</v>
      </c>
      <c r="H124" t="n">
        <v>2.52</v>
      </c>
      <c r="I124" t="n">
        <v>19</v>
      </c>
      <c r="J124" t="n">
        <v>225.43</v>
      </c>
      <c r="K124" t="n">
        <v>52.44</v>
      </c>
      <c r="L124" t="n">
        <v>32</v>
      </c>
      <c r="M124" t="n">
        <v>17</v>
      </c>
      <c r="N124" t="n">
        <v>50.99</v>
      </c>
      <c r="O124" t="n">
        <v>28037.42</v>
      </c>
      <c r="P124" t="n">
        <v>786.39</v>
      </c>
      <c r="Q124" t="n">
        <v>1226.29</v>
      </c>
      <c r="R124" t="n">
        <v>200.23</v>
      </c>
      <c r="S124" t="n">
        <v>159.11</v>
      </c>
      <c r="T124" t="n">
        <v>14326.49</v>
      </c>
      <c r="U124" t="n">
        <v>0.79</v>
      </c>
      <c r="V124" t="n">
        <v>0.88</v>
      </c>
      <c r="W124" t="n">
        <v>19.01</v>
      </c>
      <c r="X124" t="n">
        <v>0.82</v>
      </c>
      <c r="Y124" t="n">
        <v>1</v>
      </c>
      <c r="Z124" t="n">
        <v>10</v>
      </c>
    </row>
    <row r="125">
      <c r="A125" t="n">
        <v>32</v>
      </c>
      <c r="B125" t="n">
        <v>90</v>
      </c>
      <c r="C125" t="inlineStr">
        <is>
          <t xml:space="preserve">CONCLUIDO	</t>
        </is>
      </c>
      <c r="D125" t="n">
        <v>1.4462</v>
      </c>
      <c r="E125" t="n">
        <v>69.14</v>
      </c>
      <c r="F125" t="n">
        <v>66.08</v>
      </c>
      <c r="G125" t="n">
        <v>220.28</v>
      </c>
      <c r="H125" t="n">
        <v>2.58</v>
      </c>
      <c r="I125" t="n">
        <v>18</v>
      </c>
      <c r="J125" t="n">
        <v>227.11</v>
      </c>
      <c r="K125" t="n">
        <v>52.44</v>
      </c>
      <c r="L125" t="n">
        <v>33</v>
      </c>
      <c r="M125" t="n">
        <v>16</v>
      </c>
      <c r="N125" t="n">
        <v>51.67</v>
      </c>
      <c r="O125" t="n">
        <v>28244.51</v>
      </c>
      <c r="P125" t="n">
        <v>780.11</v>
      </c>
      <c r="Q125" t="n">
        <v>1226.3</v>
      </c>
      <c r="R125" t="n">
        <v>198.2</v>
      </c>
      <c r="S125" t="n">
        <v>159.11</v>
      </c>
      <c r="T125" t="n">
        <v>13316.12</v>
      </c>
      <c r="U125" t="n">
        <v>0.8</v>
      </c>
      <c r="V125" t="n">
        <v>0.88</v>
      </c>
      <c r="W125" t="n">
        <v>19</v>
      </c>
      <c r="X125" t="n">
        <v>0.76</v>
      </c>
      <c r="Y125" t="n">
        <v>1</v>
      </c>
      <c r="Z125" t="n">
        <v>10</v>
      </c>
    </row>
    <row r="126">
      <c r="A126" t="n">
        <v>33</v>
      </c>
      <c r="B126" t="n">
        <v>90</v>
      </c>
      <c r="C126" t="inlineStr">
        <is>
          <t xml:space="preserve">CONCLUIDO	</t>
        </is>
      </c>
      <c r="D126" t="n">
        <v>1.4464</v>
      </c>
      <c r="E126" t="n">
        <v>69.14</v>
      </c>
      <c r="F126" t="n">
        <v>66.08</v>
      </c>
      <c r="G126" t="n">
        <v>220.25</v>
      </c>
      <c r="H126" t="n">
        <v>2.64</v>
      </c>
      <c r="I126" t="n">
        <v>18</v>
      </c>
      <c r="J126" t="n">
        <v>228.8</v>
      </c>
      <c r="K126" t="n">
        <v>52.44</v>
      </c>
      <c r="L126" t="n">
        <v>34</v>
      </c>
      <c r="M126" t="n">
        <v>16</v>
      </c>
      <c r="N126" t="n">
        <v>52.36</v>
      </c>
      <c r="O126" t="n">
        <v>28452.56</v>
      </c>
      <c r="P126" t="n">
        <v>779</v>
      </c>
      <c r="Q126" t="n">
        <v>1226.33</v>
      </c>
      <c r="R126" t="n">
        <v>197.76</v>
      </c>
      <c r="S126" t="n">
        <v>159.11</v>
      </c>
      <c r="T126" t="n">
        <v>13097.34</v>
      </c>
      <c r="U126" t="n">
        <v>0.8</v>
      </c>
      <c r="V126" t="n">
        <v>0.88</v>
      </c>
      <c r="W126" t="n">
        <v>19</v>
      </c>
      <c r="X126" t="n">
        <v>0.75</v>
      </c>
      <c r="Y126" t="n">
        <v>1</v>
      </c>
      <c r="Z126" t="n">
        <v>10</v>
      </c>
    </row>
    <row r="127">
      <c r="A127" t="n">
        <v>34</v>
      </c>
      <c r="B127" t="n">
        <v>90</v>
      </c>
      <c r="C127" t="inlineStr">
        <is>
          <t xml:space="preserve">CONCLUIDO	</t>
        </is>
      </c>
      <c r="D127" t="n">
        <v>1.448</v>
      </c>
      <c r="E127" t="n">
        <v>69.06</v>
      </c>
      <c r="F127" t="n">
        <v>66.04000000000001</v>
      </c>
      <c r="G127" t="n">
        <v>233.07</v>
      </c>
      <c r="H127" t="n">
        <v>2.7</v>
      </c>
      <c r="I127" t="n">
        <v>17</v>
      </c>
      <c r="J127" t="n">
        <v>230.49</v>
      </c>
      <c r="K127" t="n">
        <v>52.44</v>
      </c>
      <c r="L127" t="n">
        <v>35</v>
      </c>
      <c r="M127" t="n">
        <v>15</v>
      </c>
      <c r="N127" t="n">
        <v>53.05</v>
      </c>
      <c r="O127" t="n">
        <v>28661.58</v>
      </c>
      <c r="P127" t="n">
        <v>774.45</v>
      </c>
      <c r="Q127" t="n">
        <v>1226.26</v>
      </c>
      <c r="R127" t="n">
        <v>196.54</v>
      </c>
      <c r="S127" t="n">
        <v>159.11</v>
      </c>
      <c r="T127" t="n">
        <v>12495.78</v>
      </c>
      <c r="U127" t="n">
        <v>0.8100000000000001</v>
      </c>
      <c r="V127" t="n">
        <v>0.88</v>
      </c>
      <c r="W127" t="n">
        <v>19</v>
      </c>
      <c r="X127" t="n">
        <v>0.71</v>
      </c>
      <c r="Y127" t="n">
        <v>1</v>
      </c>
      <c r="Z127" t="n">
        <v>10</v>
      </c>
    </row>
    <row r="128">
      <c r="A128" t="n">
        <v>35</v>
      </c>
      <c r="B128" t="n">
        <v>90</v>
      </c>
      <c r="C128" t="inlineStr">
        <is>
          <t xml:space="preserve">CONCLUIDO	</t>
        </is>
      </c>
      <c r="D128" t="n">
        <v>1.448</v>
      </c>
      <c r="E128" t="n">
        <v>69.06</v>
      </c>
      <c r="F128" t="n">
        <v>66.04000000000001</v>
      </c>
      <c r="G128" t="n">
        <v>233.07</v>
      </c>
      <c r="H128" t="n">
        <v>2.76</v>
      </c>
      <c r="I128" t="n">
        <v>17</v>
      </c>
      <c r="J128" t="n">
        <v>232.2</v>
      </c>
      <c r="K128" t="n">
        <v>52.44</v>
      </c>
      <c r="L128" t="n">
        <v>36</v>
      </c>
      <c r="M128" t="n">
        <v>15</v>
      </c>
      <c r="N128" t="n">
        <v>53.75</v>
      </c>
      <c r="O128" t="n">
        <v>28871.58</v>
      </c>
      <c r="P128" t="n">
        <v>768.45</v>
      </c>
      <c r="Q128" t="n">
        <v>1226.25</v>
      </c>
      <c r="R128" t="n">
        <v>196.45</v>
      </c>
      <c r="S128" t="n">
        <v>159.11</v>
      </c>
      <c r="T128" t="n">
        <v>12450.8</v>
      </c>
      <c r="U128" t="n">
        <v>0.8100000000000001</v>
      </c>
      <c r="V128" t="n">
        <v>0.88</v>
      </c>
      <c r="W128" t="n">
        <v>19</v>
      </c>
      <c r="X128" t="n">
        <v>0.71</v>
      </c>
      <c r="Y128" t="n">
        <v>1</v>
      </c>
      <c r="Z128" t="n">
        <v>10</v>
      </c>
    </row>
    <row r="129">
      <c r="A129" t="n">
        <v>36</v>
      </c>
      <c r="B129" t="n">
        <v>90</v>
      </c>
      <c r="C129" t="inlineStr">
        <is>
          <t xml:space="preserve">CONCLUIDO	</t>
        </is>
      </c>
      <c r="D129" t="n">
        <v>1.4495</v>
      </c>
      <c r="E129" t="n">
        <v>68.98999999999999</v>
      </c>
      <c r="F129" t="n">
        <v>66</v>
      </c>
      <c r="G129" t="n">
        <v>247.5</v>
      </c>
      <c r="H129" t="n">
        <v>2.81</v>
      </c>
      <c r="I129" t="n">
        <v>16</v>
      </c>
      <c r="J129" t="n">
        <v>233.91</v>
      </c>
      <c r="K129" t="n">
        <v>52.44</v>
      </c>
      <c r="L129" t="n">
        <v>37</v>
      </c>
      <c r="M129" t="n">
        <v>13</v>
      </c>
      <c r="N129" t="n">
        <v>54.46</v>
      </c>
      <c r="O129" t="n">
        <v>29082.59</v>
      </c>
      <c r="P129" t="n">
        <v>766.9299999999999</v>
      </c>
      <c r="Q129" t="n">
        <v>1226.37</v>
      </c>
      <c r="R129" t="n">
        <v>195.05</v>
      </c>
      <c r="S129" t="n">
        <v>159.11</v>
      </c>
      <c r="T129" t="n">
        <v>11752.68</v>
      </c>
      <c r="U129" t="n">
        <v>0.82</v>
      </c>
      <c r="V129" t="n">
        <v>0.88</v>
      </c>
      <c r="W129" t="n">
        <v>19</v>
      </c>
      <c r="X129" t="n">
        <v>0.67</v>
      </c>
      <c r="Y129" t="n">
        <v>1</v>
      </c>
      <c r="Z129" t="n">
        <v>10</v>
      </c>
    </row>
    <row r="130">
      <c r="A130" t="n">
        <v>37</v>
      </c>
      <c r="B130" t="n">
        <v>90</v>
      </c>
      <c r="C130" t="inlineStr">
        <is>
          <t xml:space="preserve">CONCLUIDO	</t>
        </is>
      </c>
      <c r="D130" t="n">
        <v>1.4492</v>
      </c>
      <c r="E130" t="n">
        <v>69</v>
      </c>
      <c r="F130" t="n">
        <v>66.02</v>
      </c>
      <c r="G130" t="n">
        <v>247.56</v>
      </c>
      <c r="H130" t="n">
        <v>2.87</v>
      </c>
      <c r="I130" t="n">
        <v>16</v>
      </c>
      <c r="J130" t="n">
        <v>235.63</v>
      </c>
      <c r="K130" t="n">
        <v>52.44</v>
      </c>
      <c r="L130" t="n">
        <v>38</v>
      </c>
      <c r="M130" t="n">
        <v>12</v>
      </c>
      <c r="N130" t="n">
        <v>55.18</v>
      </c>
      <c r="O130" t="n">
        <v>29294.6</v>
      </c>
      <c r="P130" t="n">
        <v>769.24</v>
      </c>
      <c r="Q130" t="n">
        <v>1226.34</v>
      </c>
      <c r="R130" t="n">
        <v>195.71</v>
      </c>
      <c r="S130" t="n">
        <v>159.11</v>
      </c>
      <c r="T130" t="n">
        <v>12083.58</v>
      </c>
      <c r="U130" t="n">
        <v>0.8100000000000001</v>
      </c>
      <c r="V130" t="n">
        <v>0.88</v>
      </c>
      <c r="W130" t="n">
        <v>19</v>
      </c>
      <c r="X130" t="n">
        <v>0.6899999999999999</v>
      </c>
      <c r="Y130" t="n">
        <v>1</v>
      </c>
      <c r="Z130" t="n">
        <v>10</v>
      </c>
    </row>
    <row r="131">
      <c r="A131" t="n">
        <v>38</v>
      </c>
      <c r="B131" t="n">
        <v>90</v>
      </c>
      <c r="C131" t="inlineStr">
        <is>
          <t xml:space="preserve">CONCLUIDO	</t>
        </is>
      </c>
      <c r="D131" t="n">
        <v>1.4491</v>
      </c>
      <c r="E131" t="n">
        <v>69.01000000000001</v>
      </c>
      <c r="F131" t="n">
        <v>66.02</v>
      </c>
      <c r="G131" t="n">
        <v>247.58</v>
      </c>
      <c r="H131" t="n">
        <v>2.92</v>
      </c>
      <c r="I131" t="n">
        <v>16</v>
      </c>
      <c r="J131" t="n">
        <v>237.35</v>
      </c>
      <c r="K131" t="n">
        <v>52.44</v>
      </c>
      <c r="L131" t="n">
        <v>39</v>
      </c>
      <c r="M131" t="n">
        <v>9</v>
      </c>
      <c r="N131" t="n">
        <v>55.91</v>
      </c>
      <c r="O131" t="n">
        <v>29507.65</v>
      </c>
      <c r="P131" t="n">
        <v>765.84</v>
      </c>
      <c r="Q131" t="n">
        <v>1226.3</v>
      </c>
      <c r="R131" t="n">
        <v>195.77</v>
      </c>
      <c r="S131" t="n">
        <v>159.11</v>
      </c>
      <c r="T131" t="n">
        <v>12112.98</v>
      </c>
      <c r="U131" t="n">
        <v>0.8100000000000001</v>
      </c>
      <c r="V131" t="n">
        <v>0.88</v>
      </c>
      <c r="W131" t="n">
        <v>19</v>
      </c>
      <c r="X131" t="n">
        <v>0.6899999999999999</v>
      </c>
      <c r="Y131" t="n">
        <v>1</v>
      </c>
      <c r="Z131" t="n">
        <v>10</v>
      </c>
    </row>
    <row r="132">
      <c r="A132" t="n">
        <v>39</v>
      </c>
      <c r="B132" t="n">
        <v>90</v>
      </c>
      <c r="C132" t="inlineStr">
        <is>
          <t xml:space="preserve">CONCLUIDO	</t>
        </is>
      </c>
      <c r="D132" t="n">
        <v>1.4512</v>
      </c>
      <c r="E132" t="n">
        <v>68.91</v>
      </c>
      <c r="F132" t="n">
        <v>65.95</v>
      </c>
      <c r="G132" t="n">
        <v>263.82</v>
      </c>
      <c r="H132" t="n">
        <v>2.98</v>
      </c>
      <c r="I132" t="n">
        <v>15</v>
      </c>
      <c r="J132" t="n">
        <v>239.09</v>
      </c>
      <c r="K132" t="n">
        <v>52.44</v>
      </c>
      <c r="L132" t="n">
        <v>40</v>
      </c>
      <c r="M132" t="n">
        <v>8</v>
      </c>
      <c r="N132" t="n">
        <v>56.65</v>
      </c>
      <c r="O132" t="n">
        <v>29721.73</v>
      </c>
      <c r="P132" t="n">
        <v>764.17</v>
      </c>
      <c r="Q132" t="n">
        <v>1226.32</v>
      </c>
      <c r="R132" t="n">
        <v>193.6</v>
      </c>
      <c r="S132" t="n">
        <v>159.11</v>
      </c>
      <c r="T132" t="n">
        <v>11036</v>
      </c>
      <c r="U132" t="n">
        <v>0.82</v>
      </c>
      <c r="V132" t="n">
        <v>0.88</v>
      </c>
      <c r="W132" t="n">
        <v>19</v>
      </c>
      <c r="X132" t="n">
        <v>0.63</v>
      </c>
      <c r="Y132" t="n">
        <v>1</v>
      </c>
      <c r="Z132" t="n">
        <v>10</v>
      </c>
    </row>
    <row r="133">
      <c r="A133" t="n">
        <v>0</v>
      </c>
      <c r="B133" t="n">
        <v>10</v>
      </c>
      <c r="C133" t="inlineStr">
        <is>
          <t xml:space="preserve">CONCLUIDO	</t>
        </is>
      </c>
      <c r="D133" t="n">
        <v>1.3133</v>
      </c>
      <c r="E133" t="n">
        <v>76.14</v>
      </c>
      <c r="F133" t="n">
        <v>72.72</v>
      </c>
      <c r="G133" t="n">
        <v>27.27</v>
      </c>
      <c r="H133" t="n">
        <v>0.64</v>
      </c>
      <c r="I133" t="n">
        <v>160</v>
      </c>
      <c r="J133" t="n">
        <v>26.11</v>
      </c>
      <c r="K133" t="n">
        <v>12.1</v>
      </c>
      <c r="L133" t="n">
        <v>1</v>
      </c>
      <c r="M133" t="n">
        <v>154</v>
      </c>
      <c r="N133" t="n">
        <v>3.01</v>
      </c>
      <c r="O133" t="n">
        <v>3454.41</v>
      </c>
      <c r="P133" t="n">
        <v>219.56</v>
      </c>
      <c r="Q133" t="n">
        <v>1226.65</v>
      </c>
      <c r="R133" t="n">
        <v>422.12</v>
      </c>
      <c r="S133" t="n">
        <v>159.11</v>
      </c>
      <c r="T133" t="n">
        <v>124568.7</v>
      </c>
      <c r="U133" t="n">
        <v>0.38</v>
      </c>
      <c r="V133" t="n">
        <v>0.8</v>
      </c>
      <c r="W133" t="n">
        <v>19.25</v>
      </c>
      <c r="X133" t="n">
        <v>7.39</v>
      </c>
      <c r="Y133" t="n">
        <v>1</v>
      </c>
      <c r="Z133" t="n">
        <v>10</v>
      </c>
    </row>
    <row r="134">
      <c r="A134" t="n">
        <v>1</v>
      </c>
      <c r="B134" t="n">
        <v>10</v>
      </c>
      <c r="C134" t="inlineStr">
        <is>
          <t xml:space="preserve">CONCLUIDO	</t>
        </is>
      </c>
      <c r="D134" t="n">
        <v>1.3493</v>
      </c>
      <c r="E134" t="n">
        <v>74.11</v>
      </c>
      <c r="F134" t="n">
        <v>71.09</v>
      </c>
      <c r="G134" t="n">
        <v>34.4</v>
      </c>
      <c r="H134" t="n">
        <v>1.23</v>
      </c>
      <c r="I134" t="n">
        <v>124</v>
      </c>
      <c r="J134" t="n">
        <v>27.2</v>
      </c>
      <c r="K134" t="n">
        <v>12.1</v>
      </c>
      <c r="L134" t="n">
        <v>2</v>
      </c>
      <c r="M134" t="n">
        <v>0</v>
      </c>
      <c r="N134" t="n">
        <v>3.1</v>
      </c>
      <c r="O134" t="n">
        <v>3588.35</v>
      </c>
      <c r="P134" t="n">
        <v>211.57</v>
      </c>
      <c r="Q134" t="n">
        <v>1227.25</v>
      </c>
      <c r="R134" t="n">
        <v>361.41</v>
      </c>
      <c r="S134" t="n">
        <v>159.11</v>
      </c>
      <c r="T134" t="n">
        <v>94393.82000000001</v>
      </c>
      <c r="U134" t="n">
        <v>0.44</v>
      </c>
      <c r="V134" t="n">
        <v>0.82</v>
      </c>
      <c r="W134" t="n">
        <v>19.34</v>
      </c>
      <c r="X134" t="n">
        <v>5.75</v>
      </c>
      <c r="Y134" t="n">
        <v>1</v>
      </c>
      <c r="Z134" t="n">
        <v>10</v>
      </c>
    </row>
    <row r="135">
      <c r="A135" t="n">
        <v>0</v>
      </c>
      <c r="B135" t="n">
        <v>45</v>
      </c>
      <c r="C135" t="inlineStr">
        <is>
          <t xml:space="preserve">CONCLUIDO	</t>
        </is>
      </c>
      <c r="D135" t="n">
        <v>0.9055</v>
      </c>
      <c r="E135" t="n">
        <v>110.44</v>
      </c>
      <c r="F135" t="n">
        <v>95.52</v>
      </c>
      <c r="G135" t="n">
        <v>9.109999999999999</v>
      </c>
      <c r="H135" t="n">
        <v>0.18</v>
      </c>
      <c r="I135" t="n">
        <v>629</v>
      </c>
      <c r="J135" t="n">
        <v>98.70999999999999</v>
      </c>
      <c r="K135" t="n">
        <v>39.72</v>
      </c>
      <c r="L135" t="n">
        <v>1</v>
      </c>
      <c r="M135" t="n">
        <v>627</v>
      </c>
      <c r="N135" t="n">
        <v>12.99</v>
      </c>
      <c r="O135" t="n">
        <v>12407.75</v>
      </c>
      <c r="P135" t="n">
        <v>862.26</v>
      </c>
      <c r="Q135" t="n">
        <v>1228.35</v>
      </c>
      <c r="R135" t="n">
        <v>1194.59</v>
      </c>
      <c r="S135" t="n">
        <v>159.11</v>
      </c>
      <c r="T135" t="n">
        <v>508459.76</v>
      </c>
      <c r="U135" t="n">
        <v>0.13</v>
      </c>
      <c r="V135" t="n">
        <v>0.61</v>
      </c>
      <c r="W135" t="n">
        <v>20.03</v>
      </c>
      <c r="X135" t="n">
        <v>30.14</v>
      </c>
      <c r="Y135" t="n">
        <v>1</v>
      </c>
      <c r="Z135" t="n">
        <v>10</v>
      </c>
    </row>
    <row r="136">
      <c r="A136" t="n">
        <v>1</v>
      </c>
      <c r="B136" t="n">
        <v>45</v>
      </c>
      <c r="C136" t="inlineStr">
        <is>
          <t xml:space="preserve">CONCLUIDO	</t>
        </is>
      </c>
      <c r="D136" t="n">
        <v>1.1911</v>
      </c>
      <c r="E136" t="n">
        <v>83.95</v>
      </c>
      <c r="F136" t="n">
        <v>76.84999999999999</v>
      </c>
      <c r="G136" t="n">
        <v>18.52</v>
      </c>
      <c r="H136" t="n">
        <v>0.35</v>
      </c>
      <c r="I136" t="n">
        <v>249</v>
      </c>
      <c r="J136" t="n">
        <v>99.95</v>
      </c>
      <c r="K136" t="n">
        <v>39.72</v>
      </c>
      <c r="L136" t="n">
        <v>2</v>
      </c>
      <c r="M136" t="n">
        <v>247</v>
      </c>
      <c r="N136" t="n">
        <v>13.24</v>
      </c>
      <c r="O136" t="n">
        <v>12561.45</v>
      </c>
      <c r="P136" t="n">
        <v>686.5700000000001</v>
      </c>
      <c r="Q136" t="n">
        <v>1226.91</v>
      </c>
      <c r="R136" t="n">
        <v>561.78</v>
      </c>
      <c r="S136" t="n">
        <v>159.11</v>
      </c>
      <c r="T136" t="n">
        <v>193951.71</v>
      </c>
      <c r="U136" t="n">
        <v>0.28</v>
      </c>
      <c r="V136" t="n">
        <v>0.76</v>
      </c>
      <c r="W136" t="n">
        <v>19.39</v>
      </c>
      <c r="X136" t="n">
        <v>11.51</v>
      </c>
      <c r="Y136" t="n">
        <v>1</v>
      </c>
      <c r="Z136" t="n">
        <v>10</v>
      </c>
    </row>
    <row r="137">
      <c r="A137" t="n">
        <v>2</v>
      </c>
      <c r="B137" t="n">
        <v>45</v>
      </c>
      <c r="C137" t="inlineStr">
        <is>
          <t xml:space="preserve">CONCLUIDO	</t>
        </is>
      </c>
      <c r="D137" t="n">
        <v>1.2884</v>
      </c>
      <c r="E137" t="n">
        <v>77.62</v>
      </c>
      <c r="F137" t="n">
        <v>72.44</v>
      </c>
      <c r="G137" t="n">
        <v>28.04</v>
      </c>
      <c r="H137" t="n">
        <v>0.52</v>
      </c>
      <c r="I137" t="n">
        <v>155</v>
      </c>
      <c r="J137" t="n">
        <v>101.2</v>
      </c>
      <c r="K137" t="n">
        <v>39.72</v>
      </c>
      <c r="L137" t="n">
        <v>3</v>
      </c>
      <c r="M137" t="n">
        <v>153</v>
      </c>
      <c r="N137" t="n">
        <v>13.49</v>
      </c>
      <c r="O137" t="n">
        <v>12715.54</v>
      </c>
      <c r="P137" t="n">
        <v>639.25</v>
      </c>
      <c r="Q137" t="n">
        <v>1226.8</v>
      </c>
      <c r="R137" t="n">
        <v>413.23</v>
      </c>
      <c r="S137" t="n">
        <v>159.11</v>
      </c>
      <c r="T137" t="n">
        <v>120146.63</v>
      </c>
      <c r="U137" t="n">
        <v>0.39</v>
      </c>
      <c r="V137" t="n">
        <v>0.8</v>
      </c>
      <c r="W137" t="n">
        <v>19.22</v>
      </c>
      <c r="X137" t="n">
        <v>7.11</v>
      </c>
      <c r="Y137" t="n">
        <v>1</v>
      </c>
      <c r="Z137" t="n">
        <v>10</v>
      </c>
    </row>
    <row r="138">
      <c r="A138" t="n">
        <v>3</v>
      </c>
      <c r="B138" t="n">
        <v>45</v>
      </c>
      <c r="C138" t="inlineStr">
        <is>
          <t xml:space="preserve">CONCLUIDO	</t>
        </is>
      </c>
      <c r="D138" t="n">
        <v>1.3394</v>
      </c>
      <c r="E138" t="n">
        <v>74.66</v>
      </c>
      <c r="F138" t="n">
        <v>70.39</v>
      </c>
      <c r="G138" t="n">
        <v>38.05</v>
      </c>
      <c r="H138" t="n">
        <v>0.6899999999999999</v>
      </c>
      <c r="I138" t="n">
        <v>111</v>
      </c>
      <c r="J138" t="n">
        <v>102.45</v>
      </c>
      <c r="K138" t="n">
        <v>39.72</v>
      </c>
      <c r="L138" t="n">
        <v>4</v>
      </c>
      <c r="M138" t="n">
        <v>109</v>
      </c>
      <c r="N138" t="n">
        <v>13.74</v>
      </c>
      <c r="O138" t="n">
        <v>12870.03</v>
      </c>
      <c r="P138" t="n">
        <v>613.04</v>
      </c>
      <c r="Q138" t="n">
        <v>1226.5</v>
      </c>
      <c r="R138" t="n">
        <v>343.19</v>
      </c>
      <c r="S138" t="n">
        <v>159.11</v>
      </c>
      <c r="T138" t="n">
        <v>85349.25999999999</v>
      </c>
      <c r="U138" t="n">
        <v>0.46</v>
      </c>
      <c r="V138" t="n">
        <v>0.83</v>
      </c>
      <c r="W138" t="n">
        <v>19.17</v>
      </c>
      <c r="X138" t="n">
        <v>5.06</v>
      </c>
      <c r="Y138" t="n">
        <v>1</v>
      </c>
      <c r="Z138" t="n">
        <v>10</v>
      </c>
    </row>
    <row r="139">
      <c r="A139" t="n">
        <v>4</v>
      </c>
      <c r="B139" t="n">
        <v>45</v>
      </c>
      <c r="C139" t="inlineStr">
        <is>
          <t xml:space="preserve">CONCLUIDO	</t>
        </is>
      </c>
      <c r="D139" t="n">
        <v>1.3691</v>
      </c>
      <c r="E139" t="n">
        <v>73.04000000000001</v>
      </c>
      <c r="F139" t="n">
        <v>69.26000000000001</v>
      </c>
      <c r="G139" t="n">
        <v>47.77</v>
      </c>
      <c r="H139" t="n">
        <v>0.85</v>
      </c>
      <c r="I139" t="n">
        <v>87</v>
      </c>
      <c r="J139" t="n">
        <v>103.71</v>
      </c>
      <c r="K139" t="n">
        <v>39.72</v>
      </c>
      <c r="L139" t="n">
        <v>5</v>
      </c>
      <c r="M139" t="n">
        <v>85</v>
      </c>
      <c r="N139" t="n">
        <v>14</v>
      </c>
      <c r="O139" t="n">
        <v>13024.91</v>
      </c>
      <c r="P139" t="n">
        <v>595.15</v>
      </c>
      <c r="Q139" t="n">
        <v>1226.47</v>
      </c>
      <c r="R139" t="n">
        <v>305.36</v>
      </c>
      <c r="S139" t="n">
        <v>159.11</v>
      </c>
      <c r="T139" t="n">
        <v>66552.32000000001</v>
      </c>
      <c r="U139" t="n">
        <v>0.52</v>
      </c>
      <c r="V139" t="n">
        <v>0.84</v>
      </c>
      <c r="W139" t="n">
        <v>19.12</v>
      </c>
      <c r="X139" t="n">
        <v>3.93</v>
      </c>
      <c r="Y139" t="n">
        <v>1</v>
      </c>
      <c r="Z139" t="n">
        <v>10</v>
      </c>
    </row>
    <row r="140">
      <c r="A140" t="n">
        <v>5</v>
      </c>
      <c r="B140" t="n">
        <v>45</v>
      </c>
      <c r="C140" t="inlineStr">
        <is>
          <t xml:space="preserve">CONCLUIDO	</t>
        </is>
      </c>
      <c r="D140" t="n">
        <v>1.389</v>
      </c>
      <c r="E140" t="n">
        <v>71.98999999999999</v>
      </c>
      <c r="F140" t="n">
        <v>68.55</v>
      </c>
      <c r="G140" t="n">
        <v>57.93</v>
      </c>
      <c r="H140" t="n">
        <v>1.01</v>
      </c>
      <c r="I140" t="n">
        <v>71</v>
      </c>
      <c r="J140" t="n">
        <v>104.97</v>
      </c>
      <c r="K140" t="n">
        <v>39.72</v>
      </c>
      <c r="L140" t="n">
        <v>6</v>
      </c>
      <c r="M140" t="n">
        <v>69</v>
      </c>
      <c r="N140" t="n">
        <v>14.25</v>
      </c>
      <c r="O140" t="n">
        <v>13180.19</v>
      </c>
      <c r="P140" t="n">
        <v>580.83</v>
      </c>
      <c r="Q140" t="n">
        <v>1226.43</v>
      </c>
      <c r="R140" t="n">
        <v>280.97</v>
      </c>
      <c r="S140" t="n">
        <v>159.11</v>
      </c>
      <c r="T140" t="n">
        <v>54436.92</v>
      </c>
      <c r="U140" t="n">
        <v>0.57</v>
      </c>
      <c r="V140" t="n">
        <v>0.85</v>
      </c>
      <c r="W140" t="n">
        <v>19.1</v>
      </c>
      <c r="X140" t="n">
        <v>3.22</v>
      </c>
      <c r="Y140" t="n">
        <v>1</v>
      </c>
      <c r="Z140" t="n">
        <v>10</v>
      </c>
    </row>
    <row r="141">
      <c r="A141" t="n">
        <v>6</v>
      </c>
      <c r="B141" t="n">
        <v>45</v>
      </c>
      <c r="C141" t="inlineStr">
        <is>
          <t xml:space="preserve">CONCLUIDO	</t>
        </is>
      </c>
      <c r="D141" t="n">
        <v>1.4035</v>
      </c>
      <c r="E141" t="n">
        <v>71.25</v>
      </c>
      <c r="F141" t="n">
        <v>68.03</v>
      </c>
      <c r="G141" t="n">
        <v>68.03</v>
      </c>
      <c r="H141" t="n">
        <v>1.16</v>
      </c>
      <c r="I141" t="n">
        <v>60</v>
      </c>
      <c r="J141" t="n">
        <v>106.23</v>
      </c>
      <c r="K141" t="n">
        <v>39.72</v>
      </c>
      <c r="L141" t="n">
        <v>7</v>
      </c>
      <c r="M141" t="n">
        <v>58</v>
      </c>
      <c r="N141" t="n">
        <v>14.52</v>
      </c>
      <c r="O141" t="n">
        <v>13335.87</v>
      </c>
      <c r="P141" t="n">
        <v>567.49</v>
      </c>
      <c r="Q141" t="n">
        <v>1226.41</v>
      </c>
      <c r="R141" t="n">
        <v>263.5</v>
      </c>
      <c r="S141" t="n">
        <v>159.11</v>
      </c>
      <c r="T141" t="n">
        <v>45757.77</v>
      </c>
      <c r="U141" t="n">
        <v>0.6</v>
      </c>
      <c r="V141" t="n">
        <v>0.86</v>
      </c>
      <c r="W141" t="n">
        <v>19.08</v>
      </c>
      <c r="X141" t="n">
        <v>2.7</v>
      </c>
      <c r="Y141" t="n">
        <v>1</v>
      </c>
      <c r="Z141" t="n">
        <v>10</v>
      </c>
    </row>
    <row r="142">
      <c r="A142" t="n">
        <v>7</v>
      </c>
      <c r="B142" t="n">
        <v>45</v>
      </c>
      <c r="C142" t="inlineStr">
        <is>
          <t xml:space="preserve">CONCLUIDO	</t>
        </is>
      </c>
      <c r="D142" t="n">
        <v>1.4148</v>
      </c>
      <c r="E142" t="n">
        <v>70.68000000000001</v>
      </c>
      <c r="F142" t="n">
        <v>67.64</v>
      </c>
      <c r="G142" t="n">
        <v>79.58</v>
      </c>
      <c r="H142" t="n">
        <v>1.31</v>
      </c>
      <c r="I142" t="n">
        <v>51</v>
      </c>
      <c r="J142" t="n">
        <v>107.5</v>
      </c>
      <c r="K142" t="n">
        <v>39.72</v>
      </c>
      <c r="L142" t="n">
        <v>8</v>
      </c>
      <c r="M142" t="n">
        <v>49</v>
      </c>
      <c r="N142" t="n">
        <v>14.78</v>
      </c>
      <c r="O142" t="n">
        <v>13491.96</v>
      </c>
      <c r="P142" t="n">
        <v>555.42</v>
      </c>
      <c r="Q142" t="n">
        <v>1226.52</v>
      </c>
      <c r="R142" t="n">
        <v>250.9</v>
      </c>
      <c r="S142" t="n">
        <v>159.11</v>
      </c>
      <c r="T142" t="n">
        <v>39505.75</v>
      </c>
      <c r="U142" t="n">
        <v>0.63</v>
      </c>
      <c r="V142" t="n">
        <v>0.86</v>
      </c>
      <c r="W142" t="n">
        <v>19.05</v>
      </c>
      <c r="X142" t="n">
        <v>2.32</v>
      </c>
      <c r="Y142" t="n">
        <v>1</v>
      </c>
      <c r="Z142" t="n">
        <v>10</v>
      </c>
    </row>
    <row r="143">
      <c r="A143" t="n">
        <v>8</v>
      </c>
      <c r="B143" t="n">
        <v>45</v>
      </c>
      <c r="C143" t="inlineStr">
        <is>
          <t xml:space="preserve">CONCLUIDO	</t>
        </is>
      </c>
      <c r="D143" t="n">
        <v>1.4234</v>
      </c>
      <c r="E143" t="n">
        <v>70.25</v>
      </c>
      <c r="F143" t="n">
        <v>67.34</v>
      </c>
      <c r="G143" t="n">
        <v>89.79000000000001</v>
      </c>
      <c r="H143" t="n">
        <v>1.46</v>
      </c>
      <c r="I143" t="n">
        <v>45</v>
      </c>
      <c r="J143" t="n">
        <v>108.77</v>
      </c>
      <c r="K143" t="n">
        <v>39.72</v>
      </c>
      <c r="L143" t="n">
        <v>9</v>
      </c>
      <c r="M143" t="n">
        <v>43</v>
      </c>
      <c r="N143" t="n">
        <v>15.05</v>
      </c>
      <c r="O143" t="n">
        <v>13648.58</v>
      </c>
      <c r="P143" t="n">
        <v>544.4400000000001</v>
      </c>
      <c r="Q143" t="n">
        <v>1226.39</v>
      </c>
      <c r="R143" t="n">
        <v>240.67</v>
      </c>
      <c r="S143" t="n">
        <v>159.11</v>
      </c>
      <c r="T143" t="n">
        <v>34416.12</v>
      </c>
      <c r="U143" t="n">
        <v>0.66</v>
      </c>
      <c r="V143" t="n">
        <v>0.87</v>
      </c>
      <c r="W143" t="n">
        <v>19.04</v>
      </c>
      <c r="X143" t="n">
        <v>2.01</v>
      </c>
      <c r="Y143" t="n">
        <v>1</v>
      </c>
      <c r="Z143" t="n">
        <v>10</v>
      </c>
    </row>
    <row r="144">
      <c r="A144" t="n">
        <v>9</v>
      </c>
      <c r="B144" t="n">
        <v>45</v>
      </c>
      <c r="C144" t="inlineStr">
        <is>
          <t xml:space="preserve">CONCLUIDO	</t>
        </is>
      </c>
      <c r="D144" t="n">
        <v>1.4299</v>
      </c>
      <c r="E144" t="n">
        <v>69.93000000000001</v>
      </c>
      <c r="F144" t="n">
        <v>67.12</v>
      </c>
      <c r="G144" t="n">
        <v>100.68</v>
      </c>
      <c r="H144" t="n">
        <v>1.6</v>
      </c>
      <c r="I144" t="n">
        <v>40</v>
      </c>
      <c r="J144" t="n">
        <v>110.04</v>
      </c>
      <c r="K144" t="n">
        <v>39.72</v>
      </c>
      <c r="L144" t="n">
        <v>10</v>
      </c>
      <c r="M144" t="n">
        <v>38</v>
      </c>
      <c r="N144" t="n">
        <v>15.32</v>
      </c>
      <c r="O144" t="n">
        <v>13805.5</v>
      </c>
      <c r="P144" t="n">
        <v>533.1900000000001</v>
      </c>
      <c r="Q144" t="n">
        <v>1226.26</v>
      </c>
      <c r="R144" t="n">
        <v>233.17</v>
      </c>
      <c r="S144" t="n">
        <v>159.11</v>
      </c>
      <c r="T144" t="n">
        <v>30695.39</v>
      </c>
      <c r="U144" t="n">
        <v>0.68</v>
      </c>
      <c r="V144" t="n">
        <v>0.87</v>
      </c>
      <c r="W144" t="n">
        <v>19.04</v>
      </c>
      <c r="X144" t="n">
        <v>1.8</v>
      </c>
      <c r="Y144" t="n">
        <v>1</v>
      </c>
      <c r="Z144" t="n">
        <v>10</v>
      </c>
    </row>
    <row r="145">
      <c r="A145" t="n">
        <v>10</v>
      </c>
      <c r="B145" t="n">
        <v>45</v>
      </c>
      <c r="C145" t="inlineStr">
        <is>
          <t xml:space="preserve">CONCLUIDO	</t>
        </is>
      </c>
      <c r="D145" t="n">
        <v>1.437</v>
      </c>
      <c r="E145" t="n">
        <v>69.59</v>
      </c>
      <c r="F145" t="n">
        <v>66.88</v>
      </c>
      <c r="G145" t="n">
        <v>114.65</v>
      </c>
      <c r="H145" t="n">
        <v>1.74</v>
      </c>
      <c r="I145" t="n">
        <v>35</v>
      </c>
      <c r="J145" t="n">
        <v>111.32</v>
      </c>
      <c r="K145" t="n">
        <v>39.72</v>
      </c>
      <c r="L145" t="n">
        <v>11</v>
      </c>
      <c r="M145" t="n">
        <v>33</v>
      </c>
      <c r="N145" t="n">
        <v>15.6</v>
      </c>
      <c r="O145" t="n">
        <v>13962.83</v>
      </c>
      <c r="P145" t="n">
        <v>521.8200000000001</v>
      </c>
      <c r="Q145" t="n">
        <v>1226.3</v>
      </c>
      <c r="R145" t="n">
        <v>225.06</v>
      </c>
      <c r="S145" t="n">
        <v>159.11</v>
      </c>
      <c r="T145" t="n">
        <v>26664</v>
      </c>
      <c r="U145" t="n">
        <v>0.71</v>
      </c>
      <c r="V145" t="n">
        <v>0.87</v>
      </c>
      <c r="W145" t="n">
        <v>19.03</v>
      </c>
      <c r="X145" t="n">
        <v>1.55</v>
      </c>
      <c r="Y145" t="n">
        <v>1</v>
      </c>
      <c r="Z145" t="n">
        <v>10</v>
      </c>
    </row>
    <row r="146">
      <c r="A146" t="n">
        <v>11</v>
      </c>
      <c r="B146" t="n">
        <v>45</v>
      </c>
      <c r="C146" t="inlineStr">
        <is>
          <t xml:space="preserve">CONCLUIDO	</t>
        </is>
      </c>
      <c r="D146" t="n">
        <v>1.4413</v>
      </c>
      <c r="E146" t="n">
        <v>69.38</v>
      </c>
      <c r="F146" t="n">
        <v>66.73999999999999</v>
      </c>
      <c r="G146" t="n">
        <v>125.13</v>
      </c>
      <c r="H146" t="n">
        <v>1.88</v>
      </c>
      <c r="I146" t="n">
        <v>32</v>
      </c>
      <c r="J146" t="n">
        <v>112.59</v>
      </c>
      <c r="K146" t="n">
        <v>39.72</v>
      </c>
      <c r="L146" t="n">
        <v>12</v>
      </c>
      <c r="M146" t="n">
        <v>28</v>
      </c>
      <c r="N146" t="n">
        <v>15.88</v>
      </c>
      <c r="O146" t="n">
        <v>14120.58</v>
      </c>
      <c r="P146" t="n">
        <v>511.27</v>
      </c>
      <c r="Q146" t="n">
        <v>1226.35</v>
      </c>
      <c r="R146" t="n">
        <v>220.09</v>
      </c>
      <c r="S146" t="n">
        <v>159.11</v>
      </c>
      <c r="T146" t="n">
        <v>24191.82</v>
      </c>
      <c r="U146" t="n">
        <v>0.72</v>
      </c>
      <c r="V146" t="n">
        <v>0.87</v>
      </c>
      <c r="W146" t="n">
        <v>19.03</v>
      </c>
      <c r="X146" t="n">
        <v>1.41</v>
      </c>
      <c r="Y146" t="n">
        <v>1</v>
      </c>
      <c r="Z146" t="n">
        <v>10</v>
      </c>
    </row>
    <row r="147">
      <c r="A147" t="n">
        <v>12</v>
      </c>
      <c r="B147" t="n">
        <v>45</v>
      </c>
      <c r="C147" t="inlineStr">
        <is>
          <t xml:space="preserve">CONCLUIDO	</t>
        </is>
      </c>
      <c r="D147" t="n">
        <v>1.4455</v>
      </c>
      <c r="E147" t="n">
        <v>69.18000000000001</v>
      </c>
      <c r="F147" t="n">
        <v>66.59999999999999</v>
      </c>
      <c r="G147" t="n">
        <v>137.78</v>
      </c>
      <c r="H147" t="n">
        <v>2.01</v>
      </c>
      <c r="I147" t="n">
        <v>29</v>
      </c>
      <c r="J147" t="n">
        <v>113.88</v>
      </c>
      <c r="K147" t="n">
        <v>39.72</v>
      </c>
      <c r="L147" t="n">
        <v>13</v>
      </c>
      <c r="M147" t="n">
        <v>14</v>
      </c>
      <c r="N147" t="n">
        <v>16.16</v>
      </c>
      <c r="O147" t="n">
        <v>14278.75</v>
      </c>
      <c r="P147" t="n">
        <v>501.41</v>
      </c>
      <c r="Q147" t="n">
        <v>1226.36</v>
      </c>
      <c r="R147" t="n">
        <v>214.78</v>
      </c>
      <c r="S147" t="n">
        <v>159.11</v>
      </c>
      <c r="T147" t="n">
        <v>21551.49</v>
      </c>
      <c r="U147" t="n">
        <v>0.74</v>
      </c>
      <c r="V147" t="n">
        <v>0.88</v>
      </c>
      <c r="W147" t="n">
        <v>19.04</v>
      </c>
      <c r="X147" t="n">
        <v>1.27</v>
      </c>
      <c r="Y147" t="n">
        <v>1</v>
      </c>
      <c r="Z147" t="n">
        <v>10</v>
      </c>
    </row>
    <row r="148">
      <c r="A148" t="n">
        <v>13</v>
      </c>
      <c r="B148" t="n">
        <v>45</v>
      </c>
      <c r="C148" t="inlineStr">
        <is>
          <t xml:space="preserve">CONCLUIDO	</t>
        </is>
      </c>
      <c r="D148" t="n">
        <v>1.4447</v>
      </c>
      <c r="E148" t="n">
        <v>69.22</v>
      </c>
      <c r="F148" t="n">
        <v>66.63</v>
      </c>
      <c r="G148" t="n">
        <v>137.86</v>
      </c>
      <c r="H148" t="n">
        <v>2.14</v>
      </c>
      <c r="I148" t="n">
        <v>29</v>
      </c>
      <c r="J148" t="n">
        <v>115.16</v>
      </c>
      <c r="K148" t="n">
        <v>39.72</v>
      </c>
      <c r="L148" t="n">
        <v>14</v>
      </c>
      <c r="M148" t="n">
        <v>3</v>
      </c>
      <c r="N148" t="n">
        <v>16.45</v>
      </c>
      <c r="O148" t="n">
        <v>14437.35</v>
      </c>
      <c r="P148" t="n">
        <v>505.53</v>
      </c>
      <c r="Q148" t="n">
        <v>1226.41</v>
      </c>
      <c r="R148" t="n">
        <v>215.7</v>
      </c>
      <c r="S148" t="n">
        <v>159.11</v>
      </c>
      <c r="T148" t="n">
        <v>22014.18</v>
      </c>
      <c r="U148" t="n">
        <v>0.74</v>
      </c>
      <c r="V148" t="n">
        <v>0.87</v>
      </c>
      <c r="W148" t="n">
        <v>19.05</v>
      </c>
      <c r="X148" t="n">
        <v>1.31</v>
      </c>
      <c r="Y148" t="n">
        <v>1</v>
      </c>
      <c r="Z148" t="n">
        <v>10</v>
      </c>
    </row>
    <row r="149">
      <c r="A149" t="n">
        <v>14</v>
      </c>
      <c r="B149" t="n">
        <v>45</v>
      </c>
      <c r="C149" t="inlineStr">
        <is>
          <t xml:space="preserve">CONCLUIDO	</t>
        </is>
      </c>
      <c r="D149" t="n">
        <v>1.4444</v>
      </c>
      <c r="E149" t="n">
        <v>69.23</v>
      </c>
      <c r="F149" t="n">
        <v>66.65000000000001</v>
      </c>
      <c r="G149" t="n">
        <v>137.89</v>
      </c>
      <c r="H149" t="n">
        <v>2.27</v>
      </c>
      <c r="I149" t="n">
        <v>29</v>
      </c>
      <c r="J149" t="n">
        <v>116.45</v>
      </c>
      <c r="K149" t="n">
        <v>39.72</v>
      </c>
      <c r="L149" t="n">
        <v>15</v>
      </c>
      <c r="M149" t="n">
        <v>0</v>
      </c>
      <c r="N149" t="n">
        <v>16.74</v>
      </c>
      <c r="O149" t="n">
        <v>14596.38</v>
      </c>
      <c r="P149" t="n">
        <v>509.84</v>
      </c>
      <c r="Q149" t="n">
        <v>1226.5</v>
      </c>
      <c r="R149" t="n">
        <v>215.67</v>
      </c>
      <c r="S149" t="n">
        <v>159.11</v>
      </c>
      <c r="T149" t="n">
        <v>21999.19</v>
      </c>
      <c r="U149" t="n">
        <v>0.74</v>
      </c>
      <c r="V149" t="n">
        <v>0.87</v>
      </c>
      <c r="W149" t="n">
        <v>19.06</v>
      </c>
      <c r="X149" t="n">
        <v>1.32</v>
      </c>
      <c r="Y149" t="n">
        <v>1</v>
      </c>
      <c r="Z149" t="n">
        <v>10</v>
      </c>
    </row>
    <row r="150">
      <c r="A150" t="n">
        <v>0</v>
      </c>
      <c r="B150" t="n">
        <v>60</v>
      </c>
      <c r="C150" t="inlineStr">
        <is>
          <t xml:space="preserve">CONCLUIDO	</t>
        </is>
      </c>
      <c r="D150" t="n">
        <v>0.7848000000000001</v>
      </c>
      <c r="E150" t="n">
        <v>127.42</v>
      </c>
      <c r="F150" t="n">
        <v>104.64</v>
      </c>
      <c r="G150" t="n">
        <v>7.77</v>
      </c>
      <c r="H150" t="n">
        <v>0.14</v>
      </c>
      <c r="I150" t="n">
        <v>808</v>
      </c>
      <c r="J150" t="n">
        <v>124.63</v>
      </c>
      <c r="K150" t="n">
        <v>45</v>
      </c>
      <c r="L150" t="n">
        <v>1</v>
      </c>
      <c r="M150" t="n">
        <v>806</v>
      </c>
      <c r="N150" t="n">
        <v>18.64</v>
      </c>
      <c r="O150" t="n">
        <v>15605.44</v>
      </c>
      <c r="P150" t="n">
        <v>1104.09</v>
      </c>
      <c r="Q150" t="n">
        <v>1228.57</v>
      </c>
      <c r="R150" t="n">
        <v>1505.79</v>
      </c>
      <c r="S150" t="n">
        <v>159.11</v>
      </c>
      <c r="T150" t="n">
        <v>663164.03</v>
      </c>
      <c r="U150" t="n">
        <v>0.11</v>
      </c>
      <c r="V150" t="n">
        <v>0.5600000000000001</v>
      </c>
      <c r="W150" t="n">
        <v>20.29</v>
      </c>
      <c r="X150" t="n">
        <v>39.25</v>
      </c>
      <c r="Y150" t="n">
        <v>1</v>
      </c>
      <c r="Z150" t="n">
        <v>10</v>
      </c>
    </row>
    <row r="151">
      <c r="A151" t="n">
        <v>1</v>
      </c>
      <c r="B151" t="n">
        <v>60</v>
      </c>
      <c r="C151" t="inlineStr">
        <is>
          <t xml:space="preserve">CONCLUIDO	</t>
        </is>
      </c>
      <c r="D151" t="n">
        <v>1.1205</v>
      </c>
      <c r="E151" t="n">
        <v>89.25</v>
      </c>
      <c r="F151" t="n">
        <v>79.40000000000001</v>
      </c>
      <c r="G151" t="n">
        <v>15.77</v>
      </c>
      <c r="H151" t="n">
        <v>0.28</v>
      </c>
      <c r="I151" t="n">
        <v>302</v>
      </c>
      <c r="J151" t="n">
        <v>125.95</v>
      </c>
      <c r="K151" t="n">
        <v>45</v>
      </c>
      <c r="L151" t="n">
        <v>2</v>
      </c>
      <c r="M151" t="n">
        <v>300</v>
      </c>
      <c r="N151" t="n">
        <v>18.95</v>
      </c>
      <c r="O151" t="n">
        <v>15767.7</v>
      </c>
      <c r="P151" t="n">
        <v>833.35</v>
      </c>
      <c r="Q151" t="n">
        <v>1227.19</v>
      </c>
      <c r="R151" t="n">
        <v>648.15</v>
      </c>
      <c r="S151" t="n">
        <v>159.11</v>
      </c>
      <c r="T151" t="n">
        <v>236872.68</v>
      </c>
      <c r="U151" t="n">
        <v>0.25</v>
      </c>
      <c r="V151" t="n">
        <v>0.73</v>
      </c>
      <c r="W151" t="n">
        <v>19.48</v>
      </c>
      <c r="X151" t="n">
        <v>14.05</v>
      </c>
      <c r="Y151" t="n">
        <v>1</v>
      </c>
      <c r="Z151" t="n">
        <v>10</v>
      </c>
    </row>
    <row r="152">
      <c r="A152" t="n">
        <v>2</v>
      </c>
      <c r="B152" t="n">
        <v>60</v>
      </c>
      <c r="C152" t="inlineStr">
        <is>
          <t xml:space="preserve">CONCLUIDO	</t>
        </is>
      </c>
      <c r="D152" t="n">
        <v>1.2377</v>
      </c>
      <c r="E152" t="n">
        <v>80.79000000000001</v>
      </c>
      <c r="F152" t="n">
        <v>73.91</v>
      </c>
      <c r="G152" t="n">
        <v>23.84</v>
      </c>
      <c r="H152" t="n">
        <v>0.42</v>
      </c>
      <c r="I152" t="n">
        <v>186</v>
      </c>
      <c r="J152" t="n">
        <v>127.27</v>
      </c>
      <c r="K152" t="n">
        <v>45</v>
      </c>
      <c r="L152" t="n">
        <v>3</v>
      </c>
      <c r="M152" t="n">
        <v>184</v>
      </c>
      <c r="N152" t="n">
        <v>19.27</v>
      </c>
      <c r="O152" t="n">
        <v>15930.42</v>
      </c>
      <c r="P152" t="n">
        <v>770.17</v>
      </c>
      <c r="Q152" t="n">
        <v>1226.75</v>
      </c>
      <c r="R152" t="n">
        <v>461.92</v>
      </c>
      <c r="S152" t="n">
        <v>159.11</v>
      </c>
      <c r="T152" t="n">
        <v>144337.37</v>
      </c>
      <c r="U152" t="n">
        <v>0.34</v>
      </c>
      <c r="V152" t="n">
        <v>0.79</v>
      </c>
      <c r="W152" t="n">
        <v>19.29</v>
      </c>
      <c r="X152" t="n">
        <v>8.57</v>
      </c>
      <c r="Y152" t="n">
        <v>1</v>
      </c>
      <c r="Z152" t="n">
        <v>10</v>
      </c>
    </row>
    <row r="153">
      <c r="A153" t="n">
        <v>3</v>
      </c>
      <c r="B153" t="n">
        <v>60</v>
      </c>
      <c r="C153" t="inlineStr">
        <is>
          <t xml:space="preserve">CONCLUIDO	</t>
        </is>
      </c>
      <c r="D153" t="n">
        <v>1.299</v>
      </c>
      <c r="E153" t="n">
        <v>76.98</v>
      </c>
      <c r="F153" t="n">
        <v>71.42</v>
      </c>
      <c r="G153" t="n">
        <v>31.98</v>
      </c>
      <c r="H153" t="n">
        <v>0.55</v>
      </c>
      <c r="I153" t="n">
        <v>134</v>
      </c>
      <c r="J153" t="n">
        <v>128.59</v>
      </c>
      <c r="K153" t="n">
        <v>45</v>
      </c>
      <c r="L153" t="n">
        <v>4</v>
      </c>
      <c r="M153" t="n">
        <v>132</v>
      </c>
      <c r="N153" t="n">
        <v>19.59</v>
      </c>
      <c r="O153" t="n">
        <v>16093.6</v>
      </c>
      <c r="P153" t="n">
        <v>738.52</v>
      </c>
      <c r="Q153" t="n">
        <v>1226.57</v>
      </c>
      <c r="R153" t="n">
        <v>378.55</v>
      </c>
      <c r="S153" t="n">
        <v>159.11</v>
      </c>
      <c r="T153" t="n">
        <v>102913.67</v>
      </c>
      <c r="U153" t="n">
        <v>0.42</v>
      </c>
      <c r="V153" t="n">
        <v>0.82</v>
      </c>
      <c r="W153" t="n">
        <v>19.19</v>
      </c>
      <c r="X153" t="n">
        <v>6.09</v>
      </c>
      <c r="Y153" t="n">
        <v>1</v>
      </c>
      <c r="Z153" t="n">
        <v>10</v>
      </c>
    </row>
    <row r="154">
      <c r="A154" t="n">
        <v>4</v>
      </c>
      <c r="B154" t="n">
        <v>60</v>
      </c>
      <c r="C154" t="inlineStr">
        <is>
          <t xml:space="preserve">CONCLUIDO	</t>
        </is>
      </c>
      <c r="D154" t="n">
        <v>1.3351</v>
      </c>
      <c r="E154" t="n">
        <v>74.90000000000001</v>
      </c>
      <c r="F154" t="n">
        <v>70.09</v>
      </c>
      <c r="G154" t="n">
        <v>40.05</v>
      </c>
      <c r="H154" t="n">
        <v>0.68</v>
      </c>
      <c r="I154" t="n">
        <v>105</v>
      </c>
      <c r="J154" t="n">
        <v>129.92</v>
      </c>
      <c r="K154" t="n">
        <v>45</v>
      </c>
      <c r="L154" t="n">
        <v>5</v>
      </c>
      <c r="M154" t="n">
        <v>103</v>
      </c>
      <c r="N154" t="n">
        <v>19.92</v>
      </c>
      <c r="O154" t="n">
        <v>16257.24</v>
      </c>
      <c r="P154" t="n">
        <v>718.74</v>
      </c>
      <c r="Q154" t="n">
        <v>1226.65</v>
      </c>
      <c r="R154" t="n">
        <v>333.19</v>
      </c>
      <c r="S154" t="n">
        <v>159.11</v>
      </c>
      <c r="T154" t="n">
        <v>80380.23</v>
      </c>
      <c r="U154" t="n">
        <v>0.48</v>
      </c>
      <c r="V154" t="n">
        <v>0.83</v>
      </c>
      <c r="W154" t="n">
        <v>19.15</v>
      </c>
      <c r="X154" t="n">
        <v>4.75</v>
      </c>
      <c r="Y154" t="n">
        <v>1</v>
      </c>
      <c r="Z154" t="n">
        <v>10</v>
      </c>
    </row>
    <row r="155">
      <c r="A155" t="n">
        <v>5</v>
      </c>
      <c r="B155" t="n">
        <v>60</v>
      </c>
      <c r="C155" t="inlineStr">
        <is>
          <t xml:space="preserve">CONCLUIDO	</t>
        </is>
      </c>
      <c r="D155" t="n">
        <v>1.3593</v>
      </c>
      <c r="E155" t="n">
        <v>73.56999999999999</v>
      </c>
      <c r="F155" t="n">
        <v>69.23999999999999</v>
      </c>
      <c r="G155" t="n">
        <v>48.31</v>
      </c>
      <c r="H155" t="n">
        <v>0.8100000000000001</v>
      </c>
      <c r="I155" t="n">
        <v>86</v>
      </c>
      <c r="J155" t="n">
        <v>131.25</v>
      </c>
      <c r="K155" t="n">
        <v>45</v>
      </c>
      <c r="L155" t="n">
        <v>6</v>
      </c>
      <c r="M155" t="n">
        <v>84</v>
      </c>
      <c r="N155" t="n">
        <v>20.25</v>
      </c>
      <c r="O155" t="n">
        <v>16421.36</v>
      </c>
      <c r="P155" t="n">
        <v>704.62</v>
      </c>
      <c r="Q155" t="n">
        <v>1226.61</v>
      </c>
      <c r="R155" t="n">
        <v>304.56</v>
      </c>
      <c r="S155" t="n">
        <v>159.11</v>
      </c>
      <c r="T155" t="n">
        <v>66159.03999999999</v>
      </c>
      <c r="U155" t="n">
        <v>0.52</v>
      </c>
      <c r="V155" t="n">
        <v>0.84</v>
      </c>
      <c r="W155" t="n">
        <v>19.12</v>
      </c>
      <c r="X155" t="n">
        <v>3.91</v>
      </c>
      <c r="Y155" t="n">
        <v>1</v>
      </c>
      <c r="Z155" t="n">
        <v>10</v>
      </c>
    </row>
    <row r="156">
      <c r="A156" t="n">
        <v>6</v>
      </c>
      <c r="B156" t="n">
        <v>60</v>
      </c>
      <c r="C156" t="inlineStr">
        <is>
          <t xml:space="preserve">CONCLUIDO	</t>
        </is>
      </c>
      <c r="D156" t="n">
        <v>1.3786</v>
      </c>
      <c r="E156" t="n">
        <v>72.54000000000001</v>
      </c>
      <c r="F156" t="n">
        <v>68.56999999999999</v>
      </c>
      <c r="G156" t="n">
        <v>57.14</v>
      </c>
      <c r="H156" t="n">
        <v>0.93</v>
      </c>
      <c r="I156" t="n">
        <v>72</v>
      </c>
      <c r="J156" t="n">
        <v>132.58</v>
      </c>
      <c r="K156" t="n">
        <v>45</v>
      </c>
      <c r="L156" t="n">
        <v>7</v>
      </c>
      <c r="M156" t="n">
        <v>70</v>
      </c>
      <c r="N156" t="n">
        <v>20.59</v>
      </c>
      <c r="O156" t="n">
        <v>16585.95</v>
      </c>
      <c r="P156" t="n">
        <v>691.1900000000001</v>
      </c>
      <c r="Q156" t="n">
        <v>1226.41</v>
      </c>
      <c r="R156" t="n">
        <v>281.96</v>
      </c>
      <c r="S156" t="n">
        <v>159.11</v>
      </c>
      <c r="T156" t="n">
        <v>54929.78</v>
      </c>
      <c r="U156" t="n">
        <v>0.5600000000000001</v>
      </c>
      <c r="V156" t="n">
        <v>0.85</v>
      </c>
      <c r="W156" t="n">
        <v>19.09</v>
      </c>
      <c r="X156" t="n">
        <v>3.24</v>
      </c>
      <c r="Y156" t="n">
        <v>1</v>
      </c>
      <c r="Z156" t="n">
        <v>10</v>
      </c>
    </row>
    <row r="157">
      <c r="A157" t="n">
        <v>7</v>
      </c>
      <c r="B157" t="n">
        <v>60</v>
      </c>
      <c r="C157" t="inlineStr">
        <is>
          <t xml:space="preserve">CONCLUIDO	</t>
        </is>
      </c>
      <c r="D157" t="n">
        <v>1.3917</v>
      </c>
      <c r="E157" t="n">
        <v>71.84999999999999</v>
      </c>
      <c r="F157" t="n">
        <v>68.14</v>
      </c>
      <c r="G157" t="n">
        <v>65.94</v>
      </c>
      <c r="H157" t="n">
        <v>1.06</v>
      </c>
      <c r="I157" t="n">
        <v>62</v>
      </c>
      <c r="J157" t="n">
        <v>133.92</v>
      </c>
      <c r="K157" t="n">
        <v>45</v>
      </c>
      <c r="L157" t="n">
        <v>8</v>
      </c>
      <c r="M157" t="n">
        <v>60</v>
      </c>
      <c r="N157" t="n">
        <v>20.93</v>
      </c>
      <c r="O157" t="n">
        <v>16751.02</v>
      </c>
      <c r="P157" t="n">
        <v>681.0599999999999</v>
      </c>
      <c r="Q157" t="n">
        <v>1226.48</v>
      </c>
      <c r="R157" t="n">
        <v>267.25</v>
      </c>
      <c r="S157" t="n">
        <v>159.11</v>
      </c>
      <c r="T157" t="n">
        <v>47622.84</v>
      </c>
      <c r="U157" t="n">
        <v>0.6</v>
      </c>
      <c r="V157" t="n">
        <v>0.86</v>
      </c>
      <c r="W157" t="n">
        <v>19.08</v>
      </c>
      <c r="X157" t="n">
        <v>2.81</v>
      </c>
      <c r="Y157" t="n">
        <v>1</v>
      </c>
      <c r="Z157" t="n">
        <v>10</v>
      </c>
    </row>
    <row r="158">
      <c r="A158" t="n">
        <v>8</v>
      </c>
      <c r="B158" t="n">
        <v>60</v>
      </c>
      <c r="C158" t="inlineStr">
        <is>
          <t xml:space="preserve">CONCLUIDO	</t>
        </is>
      </c>
      <c r="D158" t="n">
        <v>1.4014</v>
      </c>
      <c r="E158" t="n">
        <v>71.36</v>
      </c>
      <c r="F158" t="n">
        <v>67.81999999999999</v>
      </c>
      <c r="G158" t="n">
        <v>73.98</v>
      </c>
      <c r="H158" t="n">
        <v>1.18</v>
      </c>
      <c r="I158" t="n">
        <v>55</v>
      </c>
      <c r="J158" t="n">
        <v>135.27</v>
      </c>
      <c r="K158" t="n">
        <v>45</v>
      </c>
      <c r="L158" t="n">
        <v>9</v>
      </c>
      <c r="M158" t="n">
        <v>53</v>
      </c>
      <c r="N158" t="n">
        <v>21.27</v>
      </c>
      <c r="O158" t="n">
        <v>16916.71</v>
      </c>
      <c r="P158" t="n">
        <v>671.54</v>
      </c>
      <c r="Q158" t="n">
        <v>1226.39</v>
      </c>
      <c r="R158" t="n">
        <v>256.42</v>
      </c>
      <c r="S158" t="n">
        <v>159.11</v>
      </c>
      <c r="T158" t="n">
        <v>42245.91</v>
      </c>
      <c r="U158" t="n">
        <v>0.62</v>
      </c>
      <c r="V158" t="n">
        <v>0.86</v>
      </c>
      <c r="W158" t="n">
        <v>19.07</v>
      </c>
      <c r="X158" t="n">
        <v>2.49</v>
      </c>
      <c r="Y158" t="n">
        <v>1</v>
      </c>
      <c r="Z158" t="n">
        <v>10</v>
      </c>
    </row>
    <row r="159">
      <c r="A159" t="n">
        <v>9</v>
      </c>
      <c r="B159" t="n">
        <v>60</v>
      </c>
      <c r="C159" t="inlineStr">
        <is>
          <t xml:space="preserve">CONCLUIDO	</t>
        </is>
      </c>
      <c r="D159" t="n">
        <v>1.4101</v>
      </c>
      <c r="E159" t="n">
        <v>70.92</v>
      </c>
      <c r="F159" t="n">
        <v>67.53</v>
      </c>
      <c r="G159" t="n">
        <v>82.7</v>
      </c>
      <c r="H159" t="n">
        <v>1.29</v>
      </c>
      <c r="I159" t="n">
        <v>49</v>
      </c>
      <c r="J159" t="n">
        <v>136.61</v>
      </c>
      <c r="K159" t="n">
        <v>45</v>
      </c>
      <c r="L159" t="n">
        <v>10</v>
      </c>
      <c r="M159" t="n">
        <v>47</v>
      </c>
      <c r="N159" t="n">
        <v>21.61</v>
      </c>
      <c r="O159" t="n">
        <v>17082.76</v>
      </c>
      <c r="P159" t="n">
        <v>663.17</v>
      </c>
      <c r="Q159" t="n">
        <v>1226.43</v>
      </c>
      <c r="R159" t="n">
        <v>246.9</v>
      </c>
      <c r="S159" t="n">
        <v>159.11</v>
      </c>
      <c r="T159" t="n">
        <v>37512.73</v>
      </c>
      <c r="U159" t="n">
        <v>0.64</v>
      </c>
      <c r="V159" t="n">
        <v>0.86</v>
      </c>
      <c r="W159" t="n">
        <v>19.06</v>
      </c>
      <c r="X159" t="n">
        <v>2.21</v>
      </c>
      <c r="Y159" t="n">
        <v>1</v>
      </c>
      <c r="Z159" t="n">
        <v>10</v>
      </c>
    </row>
    <row r="160">
      <c r="A160" t="n">
        <v>10</v>
      </c>
      <c r="B160" t="n">
        <v>60</v>
      </c>
      <c r="C160" t="inlineStr">
        <is>
          <t xml:space="preserve">CONCLUIDO	</t>
        </is>
      </c>
      <c r="D160" t="n">
        <v>1.4172</v>
      </c>
      <c r="E160" t="n">
        <v>70.56</v>
      </c>
      <c r="F160" t="n">
        <v>67.3</v>
      </c>
      <c r="G160" t="n">
        <v>91.78</v>
      </c>
      <c r="H160" t="n">
        <v>1.41</v>
      </c>
      <c r="I160" t="n">
        <v>44</v>
      </c>
      <c r="J160" t="n">
        <v>137.96</v>
      </c>
      <c r="K160" t="n">
        <v>45</v>
      </c>
      <c r="L160" t="n">
        <v>11</v>
      </c>
      <c r="M160" t="n">
        <v>42</v>
      </c>
      <c r="N160" t="n">
        <v>21.96</v>
      </c>
      <c r="O160" t="n">
        <v>17249.3</v>
      </c>
      <c r="P160" t="n">
        <v>654.74</v>
      </c>
      <c r="Q160" t="n">
        <v>1226.32</v>
      </c>
      <c r="R160" t="n">
        <v>239.11</v>
      </c>
      <c r="S160" t="n">
        <v>159.11</v>
      </c>
      <c r="T160" t="n">
        <v>33642.73</v>
      </c>
      <c r="U160" t="n">
        <v>0.67</v>
      </c>
      <c r="V160" t="n">
        <v>0.87</v>
      </c>
      <c r="W160" t="n">
        <v>19.05</v>
      </c>
      <c r="X160" t="n">
        <v>1.98</v>
      </c>
      <c r="Y160" t="n">
        <v>1</v>
      </c>
      <c r="Z160" t="n">
        <v>10</v>
      </c>
    </row>
    <row r="161">
      <c r="A161" t="n">
        <v>11</v>
      </c>
      <c r="B161" t="n">
        <v>60</v>
      </c>
      <c r="C161" t="inlineStr">
        <is>
          <t xml:space="preserve">CONCLUIDO	</t>
        </is>
      </c>
      <c r="D161" t="n">
        <v>1.4235</v>
      </c>
      <c r="E161" t="n">
        <v>70.25</v>
      </c>
      <c r="F161" t="n">
        <v>67.09999999999999</v>
      </c>
      <c r="G161" t="n">
        <v>100.64</v>
      </c>
      <c r="H161" t="n">
        <v>1.52</v>
      </c>
      <c r="I161" t="n">
        <v>40</v>
      </c>
      <c r="J161" t="n">
        <v>139.32</v>
      </c>
      <c r="K161" t="n">
        <v>45</v>
      </c>
      <c r="L161" t="n">
        <v>12</v>
      </c>
      <c r="M161" t="n">
        <v>38</v>
      </c>
      <c r="N161" t="n">
        <v>22.32</v>
      </c>
      <c r="O161" t="n">
        <v>17416.34</v>
      </c>
      <c r="P161" t="n">
        <v>646.28</v>
      </c>
      <c r="Q161" t="n">
        <v>1226.3</v>
      </c>
      <c r="R161" t="n">
        <v>232.28</v>
      </c>
      <c r="S161" t="n">
        <v>159.11</v>
      </c>
      <c r="T161" t="n">
        <v>30249.43</v>
      </c>
      <c r="U161" t="n">
        <v>0.68</v>
      </c>
      <c r="V161" t="n">
        <v>0.87</v>
      </c>
      <c r="W161" t="n">
        <v>19.04</v>
      </c>
      <c r="X161" t="n">
        <v>1.77</v>
      </c>
      <c r="Y161" t="n">
        <v>1</v>
      </c>
      <c r="Z161" t="n">
        <v>10</v>
      </c>
    </row>
    <row r="162">
      <c r="A162" t="n">
        <v>12</v>
      </c>
      <c r="B162" t="n">
        <v>60</v>
      </c>
      <c r="C162" t="inlineStr">
        <is>
          <t xml:space="preserve">CONCLUIDO	</t>
        </is>
      </c>
      <c r="D162" t="n">
        <v>1.4274</v>
      </c>
      <c r="E162" t="n">
        <v>70.06</v>
      </c>
      <c r="F162" t="n">
        <v>66.98</v>
      </c>
      <c r="G162" t="n">
        <v>108.61</v>
      </c>
      <c r="H162" t="n">
        <v>1.63</v>
      </c>
      <c r="I162" t="n">
        <v>37</v>
      </c>
      <c r="J162" t="n">
        <v>140.67</v>
      </c>
      <c r="K162" t="n">
        <v>45</v>
      </c>
      <c r="L162" t="n">
        <v>13</v>
      </c>
      <c r="M162" t="n">
        <v>35</v>
      </c>
      <c r="N162" t="n">
        <v>22.68</v>
      </c>
      <c r="O162" t="n">
        <v>17583.88</v>
      </c>
      <c r="P162" t="n">
        <v>637.99</v>
      </c>
      <c r="Q162" t="n">
        <v>1226.33</v>
      </c>
      <c r="R162" t="n">
        <v>228.46</v>
      </c>
      <c r="S162" t="n">
        <v>159.11</v>
      </c>
      <c r="T162" t="n">
        <v>28353.83</v>
      </c>
      <c r="U162" t="n">
        <v>0.7</v>
      </c>
      <c r="V162" t="n">
        <v>0.87</v>
      </c>
      <c r="W162" t="n">
        <v>19.03</v>
      </c>
      <c r="X162" t="n">
        <v>1.65</v>
      </c>
      <c r="Y162" t="n">
        <v>1</v>
      </c>
      <c r="Z162" t="n">
        <v>10</v>
      </c>
    </row>
    <row r="163">
      <c r="A163" t="n">
        <v>13</v>
      </c>
      <c r="B163" t="n">
        <v>60</v>
      </c>
      <c r="C163" t="inlineStr">
        <is>
          <t xml:space="preserve">CONCLUIDO	</t>
        </is>
      </c>
      <c r="D163" t="n">
        <v>1.4321</v>
      </c>
      <c r="E163" t="n">
        <v>69.83</v>
      </c>
      <c r="F163" t="n">
        <v>66.81999999999999</v>
      </c>
      <c r="G163" t="n">
        <v>117.92</v>
      </c>
      <c r="H163" t="n">
        <v>1.74</v>
      </c>
      <c r="I163" t="n">
        <v>34</v>
      </c>
      <c r="J163" t="n">
        <v>142.04</v>
      </c>
      <c r="K163" t="n">
        <v>45</v>
      </c>
      <c r="L163" t="n">
        <v>14</v>
      </c>
      <c r="M163" t="n">
        <v>32</v>
      </c>
      <c r="N163" t="n">
        <v>23.04</v>
      </c>
      <c r="O163" t="n">
        <v>17751.93</v>
      </c>
      <c r="P163" t="n">
        <v>630.49</v>
      </c>
      <c r="Q163" t="n">
        <v>1226.3</v>
      </c>
      <c r="R163" t="n">
        <v>223.14</v>
      </c>
      <c r="S163" t="n">
        <v>159.11</v>
      </c>
      <c r="T163" t="n">
        <v>25708.79</v>
      </c>
      <c r="U163" t="n">
        <v>0.71</v>
      </c>
      <c r="V163" t="n">
        <v>0.87</v>
      </c>
      <c r="W163" t="n">
        <v>19.03</v>
      </c>
      <c r="X163" t="n">
        <v>1.5</v>
      </c>
      <c r="Y163" t="n">
        <v>1</v>
      </c>
      <c r="Z163" t="n">
        <v>10</v>
      </c>
    </row>
    <row r="164">
      <c r="A164" t="n">
        <v>14</v>
      </c>
      <c r="B164" t="n">
        <v>60</v>
      </c>
      <c r="C164" t="inlineStr">
        <is>
          <t xml:space="preserve">CONCLUIDO	</t>
        </is>
      </c>
      <c r="D164" t="n">
        <v>1.4361</v>
      </c>
      <c r="E164" t="n">
        <v>69.63</v>
      </c>
      <c r="F164" t="n">
        <v>66.70999999999999</v>
      </c>
      <c r="G164" t="n">
        <v>129.12</v>
      </c>
      <c r="H164" t="n">
        <v>1.85</v>
      </c>
      <c r="I164" t="n">
        <v>31</v>
      </c>
      <c r="J164" t="n">
        <v>143.4</v>
      </c>
      <c r="K164" t="n">
        <v>45</v>
      </c>
      <c r="L164" t="n">
        <v>15</v>
      </c>
      <c r="M164" t="n">
        <v>29</v>
      </c>
      <c r="N164" t="n">
        <v>23.41</v>
      </c>
      <c r="O164" t="n">
        <v>17920.49</v>
      </c>
      <c r="P164" t="n">
        <v>622.75</v>
      </c>
      <c r="Q164" t="n">
        <v>1226.32</v>
      </c>
      <c r="R164" t="n">
        <v>219.3</v>
      </c>
      <c r="S164" t="n">
        <v>159.11</v>
      </c>
      <c r="T164" t="n">
        <v>23804.35</v>
      </c>
      <c r="U164" t="n">
        <v>0.73</v>
      </c>
      <c r="V164" t="n">
        <v>0.87</v>
      </c>
      <c r="W164" t="n">
        <v>19.02</v>
      </c>
      <c r="X164" t="n">
        <v>1.38</v>
      </c>
      <c r="Y164" t="n">
        <v>1</v>
      </c>
      <c r="Z164" t="n">
        <v>10</v>
      </c>
    </row>
    <row r="165">
      <c r="A165" t="n">
        <v>15</v>
      </c>
      <c r="B165" t="n">
        <v>60</v>
      </c>
      <c r="C165" t="inlineStr">
        <is>
          <t xml:space="preserve">CONCLUIDO	</t>
        </is>
      </c>
      <c r="D165" t="n">
        <v>1.4396</v>
      </c>
      <c r="E165" t="n">
        <v>69.47</v>
      </c>
      <c r="F165" t="n">
        <v>66.59</v>
      </c>
      <c r="G165" t="n">
        <v>137.78</v>
      </c>
      <c r="H165" t="n">
        <v>1.96</v>
      </c>
      <c r="I165" t="n">
        <v>29</v>
      </c>
      <c r="J165" t="n">
        <v>144.77</v>
      </c>
      <c r="K165" t="n">
        <v>45</v>
      </c>
      <c r="L165" t="n">
        <v>16</v>
      </c>
      <c r="M165" t="n">
        <v>27</v>
      </c>
      <c r="N165" t="n">
        <v>23.78</v>
      </c>
      <c r="O165" t="n">
        <v>18089.56</v>
      </c>
      <c r="P165" t="n">
        <v>616.2</v>
      </c>
      <c r="Q165" t="n">
        <v>1226.34</v>
      </c>
      <c r="R165" t="n">
        <v>214.94</v>
      </c>
      <c r="S165" t="n">
        <v>159.11</v>
      </c>
      <c r="T165" t="n">
        <v>21631.27</v>
      </c>
      <c r="U165" t="n">
        <v>0.74</v>
      </c>
      <c r="V165" t="n">
        <v>0.88</v>
      </c>
      <c r="W165" t="n">
        <v>19.03</v>
      </c>
      <c r="X165" t="n">
        <v>1.27</v>
      </c>
      <c r="Y165" t="n">
        <v>1</v>
      </c>
      <c r="Z165" t="n">
        <v>10</v>
      </c>
    </row>
    <row r="166">
      <c r="A166" t="n">
        <v>16</v>
      </c>
      <c r="B166" t="n">
        <v>60</v>
      </c>
      <c r="C166" t="inlineStr">
        <is>
          <t xml:space="preserve">CONCLUIDO	</t>
        </is>
      </c>
      <c r="D166" t="n">
        <v>1.4422</v>
      </c>
      <c r="E166" t="n">
        <v>69.34</v>
      </c>
      <c r="F166" t="n">
        <v>66.52</v>
      </c>
      <c r="G166" t="n">
        <v>147.82</v>
      </c>
      <c r="H166" t="n">
        <v>2.06</v>
      </c>
      <c r="I166" t="n">
        <v>27</v>
      </c>
      <c r="J166" t="n">
        <v>146.15</v>
      </c>
      <c r="K166" t="n">
        <v>45</v>
      </c>
      <c r="L166" t="n">
        <v>17</v>
      </c>
      <c r="M166" t="n">
        <v>25</v>
      </c>
      <c r="N166" t="n">
        <v>24.15</v>
      </c>
      <c r="O166" t="n">
        <v>18259.16</v>
      </c>
      <c r="P166" t="n">
        <v>608.1900000000001</v>
      </c>
      <c r="Q166" t="n">
        <v>1226.32</v>
      </c>
      <c r="R166" t="n">
        <v>212.92</v>
      </c>
      <c r="S166" t="n">
        <v>159.11</v>
      </c>
      <c r="T166" t="n">
        <v>20635.08</v>
      </c>
      <c r="U166" t="n">
        <v>0.75</v>
      </c>
      <c r="V166" t="n">
        <v>0.88</v>
      </c>
      <c r="W166" t="n">
        <v>19.01</v>
      </c>
      <c r="X166" t="n">
        <v>1.19</v>
      </c>
      <c r="Y166" t="n">
        <v>1</v>
      </c>
      <c r="Z166" t="n">
        <v>10</v>
      </c>
    </row>
    <row r="167">
      <c r="A167" t="n">
        <v>17</v>
      </c>
      <c r="B167" t="n">
        <v>60</v>
      </c>
      <c r="C167" t="inlineStr">
        <is>
          <t xml:space="preserve">CONCLUIDO	</t>
        </is>
      </c>
      <c r="D167" t="n">
        <v>1.4451</v>
      </c>
      <c r="E167" t="n">
        <v>69.2</v>
      </c>
      <c r="F167" t="n">
        <v>66.43000000000001</v>
      </c>
      <c r="G167" t="n">
        <v>159.42</v>
      </c>
      <c r="H167" t="n">
        <v>2.16</v>
      </c>
      <c r="I167" t="n">
        <v>25</v>
      </c>
      <c r="J167" t="n">
        <v>147.53</v>
      </c>
      <c r="K167" t="n">
        <v>45</v>
      </c>
      <c r="L167" t="n">
        <v>18</v>
      </c>
      <c r="M167" t="n">
        <v>23</v>
      </c>
      <c r="N167" t="n">
        <v>24.53</v>
      </c>
      <c r="O167" t="n">
        <v>18429.27</v>
      </c>
      <c r="P167" t="n">
        <v>599.62</v>
      </c>
      <c r="Q167" t="n">
        <v>1226.32</v>
      </c>
      <c r="R167" t="n">
        <v>209.54</v>
      </c>
      <c r="S167" t="n">
        <v>159.11</v>
      </c>
      <c r="T167" t="n">
        <v>18955.57</v>
      </c>
      <c r="U167" t="n">
        <v>0.76</v>
      </c>
      <c r="V167" t="n">
        <v>0.88</v>
      </c>
      <c r="W167" t="n">
        <v>19.02</v>
      </c>
      <c r="X167" t="n">
        <v>1.1</v>
      </c>
      <c r="Y167" t="n">
        <v>1</v>
      </c>
      <c r="Z167" t="n">
        <v>10</v>
      </c>
    </row>
    <row r="168">
      <c r="A168" t="n">
        <v>18</v>
      </c>
      <c r="B168" t="n">
        <v>60</v>
      </c>
      <c r="C168" t="inlineStr">
        <is>
          <t xml:space="preserve">CONCLUIDO	</t>
        </is>
      </c>
      <c r="D168" t="n">
        <v>1.4466</v>
      </c>
      <c r="E168" t="n">
        <v>69.13</v>
      </c>
      <c r="F168" t="n">
        <v>66.38</v>
      </c>
      <c r="G168" t="n">
        <v>165.96</v>
      </c>
      <c r="H168" t="n">
        <v>2.26</v>
      </c>
      <c r="I168" t="n">
        <v>24</v>
      </c>
      <c r="J168" t="n">
        <v>148.91</v>
      </c>
      <c r="K168" t="n">
        <v>45</v>
      </c>
      <c r="L168" t="n">
        <v>19</v>
      </c>
      <c r="M168" t="n">
        <v>21</v>
      </c>
      <c r="N168" t="n">
        <v>24.92</v>
      </c>
      <c r="O168" t="n">
        <v>18599.92</v>
      </c>
      <c r="P168" t="n">
        <v>592.41</v>
      </c>
      <c r="Q168" t="n">
        <v>1226.42</v>
      </c>
      <c r="R168" t="n">
        <v>208.25</v>
      </c>
      <c r="S168" t="n">
        <v>159.11</v>
      </c>
      <c r="T168" t="n">
        <v>18314.71</v>
      </c>
      <c r="U168" t="n">
        <v>0.76</v>
      </c>
      <c r="V168" t="n">
        <v>0.88</v>
      </c>
      <c r="W168" t="n">
        <v>19.01</v>
      </c>
      <c r="X168" t="n">
        <v>1.06</v>
      </c>
      <c r="Y168" t="n">
        <v>1</v>
      </c>
      <c r="Z168" t="n">
        <v>10</v>
      </c>
    </row>
    <row r="169">
      <c r="A169" t="n">
        <v>19</v>
      </c>
      <c r="B169" t="n">
        <v>60</v>
      </c>
      <c r="C169" t="inlineStr">
        <is>
          <t xml:space="preserve">CONCLUIDO	</t>
        </is>
      </c>
      <c r="D169" t="n">
        <v>1.448</v>
      </c>
      <c r="E169" t="n">
        <v>69.06</v>
      </c>
      <c r="F169" t="n">
        <v>66.34</v>
      </c>
      <c r="G169" t="n">
        <v>173.07</v>
      </c>
      <c r="H169" t="n">
        <v>2.36</v>
      </c>
      <c r="I169" t="n">
        <v>23</v>
      </c>
      <c r="J169" t="n">
        <v>150.3</v>
      </c>
      <c r="K169" t="n">
        <v>45</v>
      </c>
      <c r="L169" t="n">
        <v>20</v>
      </c>
      <c r="M169" t="n">
        <v>12</v>
      </c>
      <c r="N169" t="n">
        <v>25.3</v>
      </c>
      <c r="O169" t="n">
        <v>18771.1</v>
      </c>
      <c r="P169" t="n">
        <v>586.64</v>
      </c>
      <c r="Q169" t="n">
        <v>1226.38</v>
      </c>
      <c r="R169" t="n">
        <v>206.21</v>
      </c>
      <c r="S169" t="n">
        <v>159.11</v>
      </c>
      <c r="T169" t="n">
        <v>17300.86</v>
      </c>
      <c r="U169" t="n">
        <v>0.77</v>
      </c>
      <c r="V169" t="n">
        <v>0.88</v>
      </c>
      <c r="W169" t="n">
        <v>19.03</v>
      </c>
      <c r="X169" t="n">
        <v>1.02</v>
      </c>
      <c r="Y169" t="n">
        <v>1</v>
      </c>
      <c r="Z169" t="n">
        <v>10</v>
      </c>
    </row>
    <row r="170">
      <c r="A170" t="n">
        <v>20</v>
      </c>
      <c r="B170" t="n">
        <v>60</v>
      </c>
      <c r="C170" t="inlineStr">
        <is>
          <t xml:space="preserve">CONCLUIDO	</t>
        </is>
      </c>
      <c r="D170" t="n">
        <v>1.4497</v>
      </c>
      <c r="E170" t="n">
        <v>68.98</v>
      </c>
      <c r="F170" t="n">
        <v>66.29000000000001</v>
      </c>
      <c r="G170" t="n">
        <v>180.78</v>
      </c>
      <c r="H170" t="n">
        <v>2.45</v>
      </c>
      <c r="I170" t="n">
        <v>22</v>
      </c>
      <c r="J170" t="n">
        <v>151.69</v>
      </c>
      <c r="K170" t="n">
        <v>45</v>
      </c>
      <c r="L170" t="n">
        <v>21</v>
      </c>
      <c r="M170" t="n">
        <v>4</v>
      </c>
      <c r="N170" t="n">
        <v>25.7</v>
      </c>
      <c r="O170" t="n">
        <v>18942.82</v>
      </c>
      <c r="P170" t="n">
        <v>588.4400000000001</v>
      </c>
      <c r="Q170" t="n">
        <v>1226.46</v>
      </c>
      <c r="R170" t="n">
        <v>204.28</v>
      </c>
      <c r="S170" t="n">
        <v>159.11</v>
      </c>
      <c r="T170" t="n">
        <v>16338.66</v>
      </c>
      <c r="U170" t="n">
        <v>0.78</v>
      </c>
      <c r="V170" t="n">
        <v>0.88</v>
      </c>
      <c r="W170" t="n">
        <v>19.03</v>
      </c>
      <c r="X170" t="n">
        <v>0.96</v>
      </c>
      <c r="Y170" t="n">
        <v>1</v>
      </c>
      <c r="Z170" t="n">
        <v>10</v>
      </c>
    </row>
    <row r="171">
      <c r="A171" t="n">
        <v>21</v>
      </c>
      <c r="B171" t="n">
        <v>60</v>
      </c>
      <c r="C171" t="inlineStr">
        <is>
          <t xml:space="preserve">CONCLUIDO	</t>
        </is>
      </c>
      <c r="D171" t="n">
        <v>1.4495</v>
      </c>
      <c r="E171" t="n">
        <v>68.98999999999999</v>
      </c>
      <c r="F171" t="n">
        <v>66.3</v>
      </c>
      <c r="G171" t="n">
        <v>180.81</v>
      </c>
      <c r="H171" t="n">
        <v>2.54</v>
      </c>
      <c r="I171" t="n">
        <v>22</v>
      </c>
      <c r="J171" t="n">
        <v>153.09</v>
      </c>
      <c r="K171" t="n">
        <v>45</v>
      </c>
      <c r="L171" t="n">
        <v>22</v>
      </c>
      <c r="M171" t="n">
        <v>1</v>
      </c>
      <c r="N171" t="n">
        <v>26.09</v>
      </c>
      <c r="O171" t="n">
        <v>19115.09</v>
      </c>
      <c r="P171" t="n">
        <v>592.52</v>
      </c>
      <c r="Q171" t="n">
        <v>1226.51</v>
      </c>
      <c r="R171" t="n">
        <v>204.51</v>
      </c>
      <c r="S171" t="n">
        <v>159.11</v>
      </c>
      <c r="T171" t="n">
        <v>16451.83</v>
      </c>
      <c r="U171" t="n">
        <v>0.78</v>
      </c>
      <c r="V171" t="n">
        <v>0.88</v>
      </c>
      <c r="W171" t="n">
        <v>19.03</v>
      </c>
      <c r="X171" t="n">
        <v>0.97</v>
      </c>
      <c r="Y171" t="n">
        <v>1</v>
      </c>
      <c r="Z171" t="n">
        <v>10</v>
      </c>
    </row>
    <row r="172">
      <c r="A172" t="n">
        <v>22</v>
      </c>
      <c r="B172" t="n">
        <v>60</v>
      </c>
      <c r="C172" t="inlineStr">
        <is>
          <t xml:space="preserve">CONCLUIDO	</t>
        </is>
      </c>
      <c r="D172" t="n">
        <v>1.4495</v>
      </c>
      <c r="E172" t="n">
        <v>68.98999999999999</v>
      </c>
      <c r="F172" t="n">
        <v>66.29000000000001</v>
      </c>
      <c r="G172" t="n">
        <v>180.8</v>
      </c>
      <c r="H172" t="n">
        <v>2.64</v>
      </c>
      <c r="I172" t="n">
        <v>22</v>
      </c>
      <c r="J172" t="n">
        <v>154.49</v>
      </c>
      <c r="K172" t="n">
        <v>45</v>
      </c>
      <c r="L172" t="n">
        <v>23</v>
      </c>
      <c r="M172" t="n">
        <v>0</v>
      </c>
      <c r="N172" t="n">
        <v>26.49</v>
      </c>
      <c r="O172" t="n">
        <v>19287.9</v>
      </c>
      <c r="P172" t="n">
        <v>597.16</v>
      </c>
      <c r="Q172" t="n">
        <v>1226.52</v>
      </c>
      <c r="R172" t="n">
        <v>204.38</v>
      </c>
      <c r="S172" t="n">
        <v>159.11</v>
      </c>
      <c r="T172" t="n">
        <v>16387.54</v>
      </c>
      <c r="U172" t="n">
        <v>0.78</v>
      </c>
      <c r="V172" t="n">
        <v>0.88</v>
      </c>
      <c r="W172" t="n">
        <v>19.03</v>
      </c>
      <c r="X172" t="n">
        <v>0.97</v>
      </c>
      <c r="Y172" t="n">
        <v>1</v>
      </c>
      <c r="Z172" t="n">
        <v>10</v>
      </c>
    </row>
    <row r="173">
      <c r="A173" t="n">
        <v>0</v>
      </c>
      <c r="B173" t="n">
        <v>80</v>
      </c>
      <c r="C173" t="inlineStr">
        <is>
          <t xml:space="preserve">CONCLUIDO	</t>
        </is>
      </c>
      <c r="D173" t="n">
        <v>0.6392</v>
      </c>
      <c r="E173" t="n">
        <v>156.45</v>
      </c>
      <c r="F173" t="n">
        <v>119.23</v>
      </c>
      <c r="G173" t="n">
        <v>6.61</v>
      </c>
      <c r="H173" t="n">
        <v>0.11</v>
      </c>
      <c r="I173" t="n">
        <v>1083</v>
      </c>
      <c r="J173" t="n">
        <v>159.12</v>
      </c>
      <c r="K173" t="n">
        <v>50.28</v>
      </c>
      <c r="L173" t="n">
        <v>1</v>
      </c>
      <c r="M173" t="n">
        <v>1081</v>
      </c>
      <c r="N173" t="n">
        <v>27.84</v>
      </c>
      <c r="O173" t="n">
        <v>19859.16</v>
      </c>
      <c r="P173" t="n">
        <v>1474.64</v>
      </c>
      <c r="Q173" t="n">
        <v>1228.92</v>
      </c>
      <c r="R173" t="n">
        <v>2001.75</v>
      </c>
      <c r="S173" t="n">
        <v>159.11</v>
      </c>
      <c r="T173" t="n">
        <v>909769.99</v>
      </c>
      <c r="U173" t="n">
        <v>0.08</v>
      </c>
      <c r="V173" t="n">
        <v>0.49</v>
      </c>
      <c r="W173" t="n">
        <v>20.78</v>
      </c>
      <c r="X173" t="n">
        <v>53.82</v>
      </c>
      <c r="Y173" t="n">
        <v>1</v>
      </c>
      <c r="Z173" t="n">
        <v>10</v>
      </c>
    </row>
    <row r="174">
      <c r="A174" t="n">
        <v>1</v>
      </c>
      <c r="B174" t="n">
        <v>80</v>
      </c>
      <c r="C174" t="inlineStr">
        <is>
          <t xml:space="preserve">CONCLUIDO	</t>
        </is>
      </c>
      <c r="D174" t="n">
        <v>1.0309</v>
      </c>
      <c r="E174" t="n">
        <v>97</v>
      </c>
      <c r="F174" t="n">
        <v>82.72</v>
      </c>
      <c r="G174" t="n">
        <v>13.38</v>
      </c>
      <c r="H174" t="n">
        <v>0.22</v>
      </c>
      <c r="I174" t="n">
        <v>371</v>
      </c>
      <c r="J174" t="n">
        <v>160.54</v>
      </c>
      <c r="K174" t="n">
        <v>50.28</v>
      </c>
      <c r="L174" t="n">
        <v>2</v>
      </c>
      <c r="M174" t="n">
        <v>369</v>
      </c>
      <c r="N174" t="n">
        <v>28.26</v>
      </c>
      <c r="O174" t="n">
        <v>20034.4</v>
      </c>
      <c r="P174" t="n">
        <v>1021.2</v>
      </c>
      <c r="Q174" t="n">
        <v>1227.53</v>
      </c>
      <c r="R174" t="n">
        <v>761.6900000000001</v>
      </c>
      <c r="S174" t="n">
        <v>159.11</v>
      </c>
      <c r="T174" t="n">
        <v>293298.6</v>
      </c>
      <c r="U174" t="n">
        <v>0.21</v>
      </c>
      <c r="V174" t="n">
        <v>0.7</v>
      </c>
      <c r="W174" t="n">
        <v>19.56</v>
      </c>
      <c r="X174" t="n">
        <v>17.37</v>
      </c>
      <c r="Y174" t="n">
        <v>1</v>
      </c>
      <c r="Z174" t="n">
        <v>10</v>
      </c>
    </row>
    <row r="175">
      <c r="A175" t="n">
        <v>2</v>
      </c>
      <c r="B175" t="n">
        <v>80</v>
      </c>
      <c r="C175" t="inlineStr">
        <is>
          <t xml:space="preserve">CONCLUIDO	</t>
        </is>
      </c>
      <c r="D175" t="n">
        <v>1.172</v>
      </c>
      <c r="E175" t="n">
        <v>85.33</v>
      </c>
      <c r="F175" t="n">
        <v>75.75</v>
      </c>
      <c r="G175" t="n">
        <v>20.2</v>
      </c>
      <c r="H175" t="n">
        <v>0.33</v>
      </c>
      <c r="I175" t="n">
        <v>225</v>
      </c>
      <c r="J175" t="n">
        <v>161.97</v>
      </c>
      <c r="K175" t="n">
        <v>50.28</v>
      </c>
      <c r="L175" t="n">
        <v>3</v>
      </c>
      <c r="M175" t="n">
        <v>223</v>
      </c>
      <c r="N175" t="n">
        <v>28.69</v>
      </c>
      <c r="O175" t="n">
        <v>20210.21</v>
      </c>
      <c r="P175" t="n">
        <v>931.48</v>
      </c>
      <c r="Q175" t="n">
        <v>1226.9</v>
      </c>
      <c r="R175" t="n">
        <v>525.5599999999999</v>
      </c>
      <c r="S175" t="n">
        <v>159.11</v>
      </c>
      <c r="T175" t="n">
        <v>175963.45</v>
      </c>
      <c r="U175" t="n">
        <v>0.3</v>
      </c>
      <c r="V175" t="n">
        <v>0.77</v>
      </c>
      <c r="W175" t="n">
        <v>19.33</v>
      </c>
      <c r="X175" t="n">
        <v>10.41</v>
      </c>
      <c r="Y175" t="n">
        <v>1</v>
      </c>
      <c r="Z175" t="n">
        <v>10</v>
      </c>
    </row>
    <row r="176">
      <c r="A176" t="n">
        <v>3</v>
      </c>
      <c r="B176" t="n">
        <v>80</v>
      </c>
      <c r="C176" t="inlineStr">
        <is>
          <t xml:space="preserve">CONCLUIDO	</t>
        </is>
      </c>
      <c r="D176" t="n">
        <v>1.2469</v>
      </c>
      <c r="E176" t="n">
        <v>80.2</v>
      </c>
      <c r="F176" t="n">
        <v>72.68000000000001</v>
      </c>
      <c r="G176" t="n">
        <v>27.09</v>
      </c>
      <c r="H176" t="n">
        <v>0.43</v>
      </c>
      <c r="I176" t="n">
        <v>161</v>
      </c>
      <c r="J176" t="n">
        <v>163.4</v>
      </c>
      <c r="K176" t="n">
        <v>50.28</v>
      </c>
      <c r="L176" t="n">
        <v>4</v>
      </c>
      <c r="M176" t="n">
        <v>159</v>
      </c>
      <c r="N176" t="n">
        <v>29.12</v>
      </c>
      <c r="O176" t="n">
        <v>20386.62</v>
      </c>
      <c r="P176" t="n">
        <v>890.14</v>
      </c>
      <c r="Q176" t="n">
        <v>1226.76</v>
      </c>
      <c r="R176" t="n">
        <v>421.05</v>
      </c>
      <c r="S176" t="n">
        <v>159.11</v>
      </c>
      <c r="T176" t="n">
        <v>124028.75</v>
      </c>
      <c r="U176" t="n">
        <v>0.38</v>
      </c>
      <c r="V176" t="n">
        <v>0.8</v>
      </c>
      <c r="W176" t="n">
        <v>19.24</v>
      </c>
      <c r="X176" t="n">
        <v>7.35</v>
      </c>
      <c r="Y176" t="n">
        <v>1</v>
      </c>
      <c r="Z176" t="n">
        <v>10</v>
      </c>
    </row>
    <row r="177">
      <c r="A177" t="n">
        <v>4</v>
      </c>
      <c r="B177" t="n">
        <v>80</v>
      </c>
      <c r="C177" t="inlineStr">
        <is>
          <t xml:space="preserve">CONCLUIDO	</t>
        </is>
      </c>
      <c r="D177" t="n">
        <v>1.2908</v>
      </c>
      <c r="E177" t="n">
        <v>77.47</v>
      </c>
      <c r="F177" t="n">
        <v>71.08</v>
      </c>
      <c r="G177" t="n">
        <v>33.85</v>
      </c>
      <c r="H177" t="n">
        <v>0.54</v>
      </c>
      <c r="I177" t="n">
        <v>126</v>
      </c>
      <c r="J177" t="n">
        <v>164.83</v>
      </c>
      <c r="K177" t="n">
        <v>50.28</v>
      </c>
      <c r="L177" t="n">
        <v>5</v>
      </c>
      <c r="M177" t="n">
        <v>124</v>
      </c>
      <c r="N177" t="n">
        <v>29.55</v>
      </c>
      <c r="O177" t="n">
        <v>20563.61</v>
      </c>
      <c r="P177" t="n">
        <v>866.78</v>
      </c>
      <c r="Q177" t="n">
        <v>1226.61</v>
      </c>
      <c r="R177" t="n">
        <v>367.06</v>
      </c>
      <c r="S177" t="n">
        <v>159.11</v>
      </c>
      <c r="T177" t="n">
        <v>97206.52</v>
      </c>
      <c r="U177" t="n">
        <v>0.43</v>
      </c>
      <c r="V177" t="n">
        <v>0.82</v>
      </c>
      <c r="W177" t="n">
        <v>19.18</v>
      </c>
      <c r="X177" t="n">
        <v>5.75</v>
      </c>
      <c r="Y177" t="n">
        <v>1</v>
      </c>
      <c r="Z177" t="n">
        <v>10</v>
      </c>
    </row>
    <row r="178">
      <c r="A178" t="n">
        <v>5</v>
      </c>
      <c r="B178" t="n">
        <v>80</v>
      </c>
      <c r="C178" t="inlineStr">
        <is>
          <t xml:space="preserve">CONCLUIDO	</t>
        </is>
      </c>
      <c r="D178" t="n">
        <v>1.3211</v>
      </c>
      <c r="E178" t="n">
        <v>75.69</v>
      </c>
      <c r="F178" t="n">
        <v>70.05</v>
      </c>
      <c r="G178" t="n">
        <v>40.81</v>
      </c>
      <c r="H178" t="n">
        <v>0.64</v>
      </c>
      <c r="I178" t="n">
        <v>103</v>
      </c>
      <c r="J178" t="n">
        <v>166.27</v>
      </c>
      <c r="K178" t="n">
        <v>50.28</v>
      </c>
      <c r="L178" t="n">
        <v>6</v>
      </c>
      <c r="M178" t="n">
        <v>101</v>
      </c>
      <c r="N178" t="n">
        <v>29.99</v>
      </c>
      <c r="O178" t="n">
        <v>20741.2</v>
      </c>
      <c r="P178" t="n">
        <v>850.04</v>
      </c>
      <c r="Q178" t="n">
        <v>1226.5</v>
      </c>
      <c r="R178" t="n">
        <v>331.63</v>
      </c>
      <c r="S178" t="n">
        <v>159.11</v>
      </c>
      <c r="T178" t="n">
        <v>79607.88</v>
      </c>
      <c r="U178" t="n">
        <v>0.48</v>
      </c>
      <c r="V178" t="n">
        <v>0.83</v>
      </c>
      <c r="W178" t="n">
        <v>19.15</v>
      </c>
      <c r="X178" t="n">
        <v>4.72</v>
      </c>
      <c r="Y178" t="n">
        <v>1</v>
      </c>
      <c r="Z178" t="n">
        <v>10</v>
      </c>
    </row>
    <row r="179">
      <c r="A179" t="n">
        <v>6</v>
      </c>
      <c r="B179" t="n">
        <v>80</v>
      </c>
      <c r="C179" t="inlineStr">
        <is>
          <t xml:space="preserve">CONCLUIDO	</t>
        </is>
      </c>
      <c r="D179" t="n">
        <v>1.3442</v>
      </c>
      <c r="E179" t="n">
        <v>74.40000000000001</v>
      </c>
      <c r="F179" t="n">
        <v>69.27</v>
      </c>
      <c r="G179" t="n">
        <v>47.77</v>
      </c>
      <c r="H179" t="n">
        <v>0.74</v>
      </c>
      <c r="I179" t="n">
        <v>87</v>
      </c>
      <c r="J179" t="n">
        <v>167.72</v>
      </c>
      <c r="K179" t="n">
        <v>50.28</v>
      </c>
      <c r="L179" t="n">
        <v>7</v>
      </c>
      <c r="M179" t="n">
        <v>85</v>
      </c>
      <c r="N179" t="n">
        <v>30.44</v>
      </c>
      <c r="O179" t="n">
        <v>20919.39</v>
      </c>
      <c r="P179" t="n">
        <v>836.63</v>
      </c>
      <c r="Q179" t="n">
        <v>1226.62</v>
      </c>
      <c r="R179" t="n">
        <v>305.51</v>
      </c>
      <c r="S179" t="n">
        <v>159.11</v>
      </c>
      <c r="T179" t="n">
        <v>66626.14</v>
      </c>
      <c r="U179" t="n">
        <v>0.52</v>
      </c>
      <c r="V179" t="n">
        <v>0.84</v>
      </c>
      <c r="W179" t="n">
        <v>19.12</v>
      </c>
      <c r="X179" t="n">
        <v>3.94</v>
      </c>
      <c r="Y179" t="n">
        <v>1</v>
      </c>
      <c r="Z179" t="n">
        <v>10</v>
      </c>
    </row>
    <row r="180">
      <c r="A180" t="n">
        <v>7</v>
      </c>
      <c r="B180" t="n">
        <v>80</v>
      </c>
      <c r="C180" t="inlineStr">
        <is>
          <t xml:space="preserve">CONCLUIDO	</t>
        </is>
      </c>
      <c r="D180" t="n">
        <v>1.3595</v>
      </c>
      <c r="E180" t="n">
        <v>73.56</v>
      </c>
      <c r="F180" t="n">
        <v>68.78</v>
      </c>
      <c r="G180" t="n">
        <v>54.3</v>
      </c>
      <c r="H180" t="n">
        <v>0.84</v>
      </c>
      <c r="I180" t="n">
        <v>76</v>
      </c>
      <c r="J180" t="n">
        <v>169.17</v>
      </c>
      <c r="K180" t="n">
        <v>50.28</v>
      </c>
      <c r="L180" t="n">
        <v>8</v>
      </c>
      <c r="M180" t="n">
        <v>74</v>
      </c>
      <c r="N180" t="n">
        <v>30.89</v>
      </c>
      <c r="O180" t="n">
        <v>21098.19</v>
      </c>
      <c r="P180" t="n">
        <v>827.3200000000001</v>
      </c>
      <c r="Q180" t="n">
        <v>1226.44</v>
      </c>
      <c r="R180" t="n">
        <v>289.04</v>
      </c>
      <c r="S180" t="n">
        <v>159.11</v>
      </c>
      <c r="T180" t="n">
        <v>58448.3</v>
      </c>
      <c r="U180" t="n">
        <v>0.55</v>
      </c>
      <c r="V180" t="n">
        <v>0.85</v>
      </c>
      <c r="W180" t="n">
        <v>19.1</v>
      </c>
      <c r="X180" t="n">
        <v>3.45</v>
      </c>
      <c r="Y180" t="n">
        <v>1</v>
      </c>
      <c r="Z180" t="n">
        <v>10</v>
      </c>
    </row>
    <row r="181">
      <c r="A181" t="n">
        <v>8</v>
      </c>
      <c r="B181" t="n">
        <v>80</v>
      </c>
      <c r="C181" t="inlineStr">
        <is>
          <t xml:space="preserve">CONCLUIDO	</t>
        </is>
      </c>
      <c r="D181" t="n">
        <v>1.3729</v>
      </c>
      <c r="E181" t="n">
        <v>72.84</v>
      </c>
      <c r="F181" t="n">
        <v>68.36</v>
      </c>
      <c r="G181" t="n">
        <v>61.21</v>
      </c>
      <c r="H181" t="n">
        <v>0.9399999999999999</v>
      </c>
      <c r="I181" t="n">
        <v>67</v>
      </c>
      <c r="J181" t="n">
        <v>170.62</v>
      </c>
      <c r="K181" t="n">
        <v>50.28</v>
      </c>
      <c r="L181" t="n">
        <v>9</v>
      </c>
      <c r="M181" t="n">
        <v>65</v>
      </c>
      <c r="N181" t="n">
        <v>31.34</v>
      </c>
      <c r="O181" t="n">
        <v>21277.6</v>
      </c>
      <c r="P181" t="n">
        <v>817.72</v>
      </c>
      <c r="Q181" t="n">
        <v>1226.45</v>
      </c>
      <c r="R181" t="n">
        <v>274.93</v>
      </c>
      <c r="S181" t="n">
        <v>159.11</v>
      </c>
      <c r="T181" t="n">
        <v>51438.36</v>
      </c>
      <c r="U181" t="n">
        <v>0.58</v>
      </c>
      <c r="V181" t="n">
        <v>0.85</v>
      </c>
      <c r="W181" t="n">
        <v>19.08</v>
      </c>
      <c r="X181" t="n">
        <v>3.03</v>
      </c>
      <c r="Y181" t="n">
        <v>1</v>
      </c>
      <c r="Z181" t="n">
        <v>10</v>
      </c>
    </row>
    <row r="182">
      <c r="A182" t="n">
        <v>9</v>
      </c>
      <c r="B182" t="n">
        <v>80</v>
      </c>
      <c r="C182" t="inlineStr">
        <is>
          <t xml:space="preserve">CONCLUIDO	</t>
        </is>
      </c>
      <c r="D182" t="n">
        <v>1.385</v>
      </c>
      <c r="E182" t="n">
        <v>72.2</v>
      </c>
      <c r="F182" t="n">
        <v>67.98</v>
      </c>
      <c r="G182" t="n">
        <v>69.13</v>
      </c>
      <c r="H182" t="n">
        <v>1.03</v>
      </c>
      <c r="I182" t="n">
        <v>59</v>
      </c>
      <c r="J182" t="n">
        <v>172.08</v>
      </c>
      <c r="K182" t="n">
        <v>50.28</v>
      </c>
      <c r="L182" t="n">
        <v>10</v>
      </c>
      <c r="M182" t="n">
        <v>57</v>
      </c>
      <c r="N182" t="n">
        <v>31.8</v>
      </c>
      <c r="O182" t="n">
        <v>21457.64</v>
      </c>
      <c r="P182" t="n">
        <v>809.3</v>
      </c>
      <c r="Q182" t="n">
        <v>1226.5</v>
      </c>
      <c r="R182" t="n">
        <v>262.03</v>
      </c>
      <c r="S182" t="n">
        <v>159.11</v>
      </c>
      <c r="T182" t="n">
        <v>45029.32</v>
      </c>
      <c r="U182" t="n">
        <v>0.61</v>
      </c>
      <c r="V182" t="n">
        <v>0.86</v>
      </c>
      <c r="W182" t="n">
        <v>19.07</v>
      </c>
      <c r="X182" t="n">
        <v>2.65</v>
      </c>
      <c r="Y182" t="n">
        <v>1</v>
      </c>
      <c r="Z182" t="n">
        <v>10</v>
      </c>
    </row>
    <row r="183">
      <c r="A183" t="n">
        <v>10</v>
      </c>
      <c r="B183" t="n">
        <v>80</v>
      </c>
      <c r="C183" t="inlineStr">
        <is>
          <t xml:space="preserve">CONCLUIDO	</t>
        </is>
      </c>
      <c r="D183" t="n">
        <v>1.3923</v>
      </c>
      <c r="E183" t="n">
        <v>71.81999999999999</v>
      </c>
      <c r="F183" t="n">
        <v>67.76000000000001</v>
      </c>
      <c r="G183" t="n">
        <v>75.29000000000001</v>
      </c>
      <c r="H183" t="n">
        <v>1.12</v>
      </c>
      <c r="I183" t="n">
        <v>54</v>
      </c>
      <c r="J183" t="n">
        <v>173.55</v>
      </c>
      <c r="K183" t="n">
        <v>50.28</v>
      </c>
      <c r="L183" t="n">
        <v>11</v>
      </c>
      <c r="M183" t="n">
        <v>52</v>
      </c>
      <c r="N183" t="n">
        <v>32.27</v>
      </c>
      <c r="O183" t="n">
        <v>21638.31</v>
      </c>
      <c r="P183" t="n">
        <v>802.79</v>
      </c>
      <c r="Q183" t="n">
        <v>1226.41</v>
      </c>
      <c r="R183" t="n">
        <v>254.46</v>
      </c>
      <c r="S183" t="n">
        <v>159.11</v>
      </c>
      <c r="T183" t="n">
        <v>41266.76</v>
      </c>
      <c r="U183" t="n">
        <v>0.63</v>
      </c>
      <c r="V183" t="n">
        <v>0.86</v>
      </c>
      <c r="W183" t="n">
        <v>19.07</v>
      </c>
      <c r="X183" t="n">
        <v>2.43</v>
      </c>
      <c r="Y183" t="n">
        <v>1</v>
      </c>
      <c r="Z183" t="n">
        <v>10</v>
      </c>
    </row>
    <row r="184">
      <c r="A184" t="n">
        <v>11</v>
      </c>
      <c r="B184" t="n">
        <v>80</v>
      </c>
      <c r="C184" t="inlineStr">
        <is>
          <t xml:space="preserve">CONCLUIDO	</t>
        </is>
      </c>
      <c r="D184" t="n">
        <v>1.4</v>
      </c>
      <c r="E184" t="n">
        <v>71.43000000000001</v>
      </c>
      <c r="F184" t="n">
        <v>67.53</v>
      </c>
      <c r="G184" t="n">
        <v>82.69</v>
      </c>
      <c r="H184" t="n">
        <v>1.22</v>
      </c>
      <c r="I184" t="n">
        <v>49</v>
      </c>
      <c r="J184" t="n">
        <v>175.02</v>
      </c>
      <c r="K184" t="n">
        <v>50.28</v>
      </c>
      <c r="L184" t="n">
        <v>12</v>
      </c>
      <c r="M184" t="n">
        <v>47</v>
      </c>
      <c r="N184" t="n">
        <v>32.74</v>
      </c>
      <c r="O184" t="n">
        <v>21819.6</v>
      </c>
      <c r="P184" t="n">
        <v>796.6</v>
      </c>
      <c r="Q184" t="n">
        <v>1226.39</v>
      </c>
      <c r="R184" t="n">
        <v>247.19</v>
      </c>
      <c r="S184" t="n">
        <v>159.11</v>
      </c>
      <c r="T184" t="n">
        <v>37660.02</v>
      </c>
      <c r="U184" t="n">
        <v>0.64</v>
      </c>
      <c r="V184" t="n">
        <v>0.86</v>
      </c>
      <c r="W184" t="n">
        <v>19.04</v>
      </c>
      <c r="X184" t="n">
        <v>2.2</v>
      </c>
      <c r="Y184" t="n">
        <v>1</v>
      </c>
      <c r="Z184" t="n">
        <v>10</v>
      </c>
    </row>
    <row r="185">
      <c r="A185" t="n">
        <v>12</v>
      </c>
      <c r="B185" t="n">
        <v>80</v>
      </c>
      <c r="C185" t="inlineStr">
        <is>
          <t xml:space="preserve">CONCLUIDO	</t>
        </is>
      </c>
      <c r="D185" t="n">
        <v>1.4067</v>
      </c>
      <c r="E185" t="n">
        <v>71.09</v>
      </c>
      <c r="F185" t="n">
        <v>67.31</v>
      </c>
      <c r="G185" t="n">
        <v>89.75</v>
      </c>
      <c r="H185" t="n">
        <v>1.31</v>
      </c>
      <c r="I185" t="n">
        <v>45</v>
      </c>
      <c r="J185" t="n">
        <v>176.49</v>
      </c>
      <c r="K185" t="n">
        <v>50.28</v>
      </c>
      <c r="L185" t="n">
        <v>13</v>
      </c>
      <c r="M185" t="n">
        <v>43</v>
      </c>
      <c r="N185" t="n">
        <v>33.21</v>
      </c>
      <c r="O185" t="n">
        <v>22001.54</v>
      </c>
      <c r="P185" t="n">
        <v>789.95</v>
      </c>
      <c r="Q185" t="n">
        <v>1226.38</v>
      </c>
      <c r="R185" t="n">
        <v>239.57</v>
      </c>
      <c r="S185" t="n">
        <v>159.11</v>
      </c>
      <c r="T185" t="n">
        <v>33870.93</v>
      </c>
      <c r="U185" t="n">
        <v>0.66</v>
      </c>
      <c r="V185" t="n">
        <v>0.87</v>
      </c>
      <c r="W185" t="n">
        <v>19.05</v>
      </c>
      <c r="X185" t="n">
        <v>1.99</v>
      </c>
      <c r="Y185" t="n">
        <v>1</v>
      </c>
      <c r="Z185" t="n">
        <v>10</v>
      </c>
    </row>
    <row r="186">
      <c r="A186" t="n">
        <v>13</v>
      </c>
      <c r="B186" t="n">
        <v>80</v>
      </c>
      <c r="C186" t="inlineStr">
        <is>
          <t xml:space="preserve">CONCLUIDO	</t>
        </is>
      </c>
      <c r="D186" t="n">
        <v>1.4105</v>
      </c>
      <c r="E186" t="n">
        <v>70.90000000000001</v>
      </c>
      <c r="F186" t="n">
        <v>67.22</v>
      </c>
      <c r="G186" t="n">
        <v>96.03</v>
      </c>
      <c r="H186" t="n">
        <v>1.4</v>
      </c>
      <c r="I186" t="n">
        <v>42</v>
      </c>
      <c r="J186" t="n">
        <v>177.97</v>
      </c>
      <c r="K186" t="n">
        <v>50.28</v>
      </c>
      <c r="L186" t="n">
        <v>14</v>
      </c>
      <c r="M186" t="n">
        <v>40</v>
      </c>
      <c r="N186" t="n">
        <v>33.69</v>
      </c>
      <c r="O186" t="n">
        <v>22184.13</v>
      </c>
      <c r="P186" t="n">
        <v>785.14</v>
      </c>
      <c r="Q186" t="n">
        <v>1226.37</v>
      </c>
      <c r="R186" t="n">
        <v>236.78</v>
      </c>
      <c r="S186" t="n">
        <v>159.11</v>
      </c>
      <c r="T186" t="n">
        <v>32489.78</v>
      </c>
      <c r="U186" t="n">
        <v>0.67</v>
      </c>
      <c r="V186" t="n">
        <v>0.87</v>
      </c>
      <c r="W186" t="n">
        <v>19.03</v>
      </c>
      <c r="X186" t="n">
        <v>1.89</v>
      </c>
      <c r="Y186" t="n">
        <v>1</v>
      </c>
      <c r="Z186" t="n">
        <v>10</v>
      </c>
    </row>
    <row r="187">
      <c r="A187" t="n">
        <v>14</v>
      </c>
      <c r="B187" t="n">
        <v>80</v>
      </c>
      <c r="C187" t="inlineStr">
        <is>
          <t xml:space="preserve">CONCLUIDO	</t>
        </is>
      </c>
      <c r="D187" t="n">
        <v>1.4155</v>
      </c>
      <c r="E187" t="n">
        <v>70.64</v>
      </c>
      <c r="F187" t="n">
        <v>67.06</v>
      </c>
      <c r="G187" t="n">
        <v>103.18</v>
      </c>
      <c r="H187" t="n">
        <v>1.48</v>
      </c>
      <c r="I187" t="n">
        <v>39</v>
      </c>
      <c r="J187" t="n">
        <v>179.46</v>
      </c>
      <c r="K187" t="n">
        <v>50.28</v>
      </c>
      <c r="L187" t="n">
        <v>15</v>
      </c>
      <c r="M187" t="n">
        <v>37</v>
      </c>
      <c r="N187" t="n">
        <v>34.18</v>
      </c>
      <c r="O187" t="n">
        <v>22367.38</v>
      </c>
      <c r="P187" t="n">
        <v>779.36</v>
      </c>
      <c r="Q187" t="n">
        <v>1226.35</v>
      </c>
      <c r="R187" t="n">
        <v>231.09</v>
      </c>
      <c r="S187" t="n">
        <v>159.11</v>
      </c>
      <c r="T187" t="n">
        <v>29660.74</v>
      </c>
      <c r="U187" t="n">
        <v>0.6899999999999999</v>
      </c>
      <c r="V187" t="n">
        <v>0.87</v>
      </c>
      <c r="W187" t="n">
        <v>19.04</v>
      </c>
      <c r="X187" t="n">
        <v>1.74</v>
      </c>
      <c r="Y187" t="n">
        <v>1</v>
      </c>
      <c r="Z187" t="n">
        <v>10</v>
      </c>
    </row>
    <row r="188">
      <c r="A188" t="n">
        <v>15</v>
      </c>
      <c r="B188" t="n">
        <v>80</v>
      </c>
      <c r="C188" t="inlineStr">
        <is>
          <t xml:space="preserve">CONCLUIDO	</t>
        </is>
      </c>
      <c r="D188" t="n">
        <v>1.4203</v>
      </c>
      <c r="E188" t="n">
        <v>70.41</v>
      </c>
      <c r="F188" t="n">
        <v>66.92</v>
      </c>
      <c r="G188" t="n">
        <v>111.54</v>
      </c>
      <c r="H188" t="n">
        <v>1.57</v>
      </c>
      <c r="I188" t="n">
        <v>36</v>
      </c>
      <c r="J188" t="n">
        <v>180.95</v>
      </c>
      <c r="K188" t="n">
        <v>50.28</v>
      </c>
      <c r="L188" t="n">
        <v>16</v>
      </c>
      <c r="M188" t="n">
        <v>34</v>
      </c>
      <c r="N188" t="n">
        <v>34.67</v>
      </c>
      <c r="O188" t="n">
        <v>22551.28</v>
      </c>
      <c r="P188" t="n">
        <v>773.85</v>
      </c>
      <c r="Q188" t="n">
        <v>1226.32</v>
      </c>
      <c r="R188" t="n">
        <v>226.45</v>
      </c>
      <c r="S188" t="n">
        <v>159.11</v>
      </c>
      <c r="T188" t="n">
        <v>27352.18</v>
      </c>
      <c r="U188" t="n">
        <v>0.7</v>
      </c>
      <c r="V188" t="n">
        <v>0.87</v>
      </c>
      <c r="W188" t="n">
        <v>19.03</v>
      </c>
      <c r="X188" t="n">
        <v>1.6</v>
      </c>
      <c r="Y188" t="n">
        <v>1</v>
      </c>
      <c r="Z188" t="n">
        <v>10</v>
      </c>
    </row>
    <row r="189">
      <c r="A189" t="n">
        <v>16</v>
      </c>
      <c r="B189" t="n">
        <v>80</v>
      </c>
      <c r="C189" t="inlineStr">
        <is>
          <t xml:space="preserve">CONCLUIDO	</t>
        </is>
      </c>
      <c r="D189" t="n">
        <v>1.4237</v>
      </c>
      <c r="E189" t="n">
        <v>70.23999999999999</v>
      </c>
      <c r="F189" t="n">
        <v>66.81999999999999</v>
      </c>
      <c r="G189" t="n">
        <v>117.92</v>
      </c>
      <c r="H189" t="n">
        <v>1.65</v>
      </c>
      <c r="I189" t="n">
        <v>34</v>
      </c>
      <c r="J189" t="n">
        <v>182.45</v>
      </c>
      <c r="K189" t="n">
        <v>50.28</v>
      </c>
      <c r="L189" t="n">
        <v>17</v>
      </c>
      <c r="M189" t="n">
        <v>32</v>
      </c>
      <c r="N189" t="n">
        <v>35.17</v>
      </c>
      <c r="O189" t="n">
        <v>22735.98</v>
      </c>
      <c r="P189" t="n">
        <v>767.47</v>
      </c>
      <c r="Q189" t="n">
        <v>1226.35</v>
      </c>
      <c r="R189" t="n">
        <v>222.95</v>
      </c>
      <c r="S189" t="n">
        <v>159.11</v>
      </c>
      <c r="T189" t="n">
        <v>25611.64</v>
      </c>
      <c r="U189" t="n">
        <v>0.71</v>
      </c>
      <c r="V189" t="n">
        <v>0.87</v>
      </c>
      <c r="W189" t="n">
        <v>19.03</v>
      </c>
      <c r="X189" t="n">
        <v>1.49</v>
      </c>
      <c r="Y189" t="n">
        <v>1</v>
      </c>
      <c r="Z189" t="n">
        <v>10</v>
      </c>
    </row>
    <row r="190">
      <c r="A190" t="n">
        <v>17</v>
      </c>
      <c r="B190" t="n">
        <v>80</v>
      </c>
      <c r="C190" t="inlineStr">
        <is>
          <t xml:space="preserve">CONCLUIDO	</t>
        </is>
      </c>
      <c r="D190" t="n">
        <v>1.4265</v>
      </c>
      <c r="E190" t="n">
        <v>70.09999999999999</v>
      </c>
      <c r="F190" t="n">
        <v>66.73999999999999</v>
      </c>
      <c r="G190" t="n">
        <v>125.14</v>
      </c>
      <c r="H190" t="n">
        <v>1.74</v>
      </c>
      <c r="I190" t="n">
        <v>32</v>
      </c>
      <c r="J190" t="n">
        <v>183.95</v>
      </c>
      <c r="K190" t="n">
        <v>50.28</v>
      </c>
      <c r="L190" t="n">
        <v>18</v>
      </c>
      <c r="M190" t="n">
        <v>30</v>
      </c>
      <c r="N190" t="n">
        <v>35.67</v>
      </c>
      <c r="O190" t="n">
        <v>22921.24</v>
      </c>
      <c r="P190" t="n">
        <v>763.76</v>
      </c>
      <c r="Q190" t="n">
        <v>1226.34</v>
      </c>
      <c r="R190" t="n">
        <v>220.25</v>
      </c>
      <c r="S190" t="n">
        <v>159.11</v>
      </c>
      <c r="T190" t="n">
        <v>24275.85</v>
      </c>
      <c r="U190" t="n">
        <v>0.72</v>
      </c>
      <c r="V190" t="n">
        <v>0.87</v>
      </c>
      <c r="W190" t="n">
        <v>19.03</v>
      </c>
      <c r="X190" t="n">
        <v>1.42</v>
      </c>
      <c r="Y190" t="n">
        <v>1</v>
      </c>
      <c r="Z190" t="n">
        <v>10</v>
      </c>
    </row>
    <row r="191">
      <c r="A191" t="n">
        <v>18</v>
      </c>
      <c r="B191" t="n">
        <v>80</v>
      </c>
      <c r="C191" t="inlineStr">
        <is>
          <t xml:space="preserve">CONCLUIDO	</t>
        </is>
      </c>
      <c r="D191" t="n">
        <v>1.4299</v>
      </c>
      <c r="E191" t="n">
        <v>69.93000000000001</v>
      </c>
      <c r="F191" t="n">
        <v>66.64</v>
      </c>
      <c r="G191" t="n">
        <v>133.29</v>
      </c>
      <c r="H191" t="n">
        <v>1.82</v>
      </c>
      <c r="I191" t="n">
        <v>30</v>
      </c>
      <c r="J191" t="n">
        <v>185.46</v>
      </c>
      <c r="K191" t="n">
        <v>50.28</v>
      </c>
      <c r="L191" t="n">
        <v>19</v>
      </c>
      <c r="M191" t="n">
        <v>28</v>
      </c>
      <c r="N191" t="n">
        <v>36.18</v>
      </c>
      <c r="O191" t="n">
        <v>23107.19</v>
      </c>
      <c r="P191" t="n">
        <v>758.4400000000001</v>
      </c>
      <c r="Q191" t="n">
        <v>1226.36</v>
      </c>
      <c r="R191" t="n">
        <v>217.1</v>
      </c>
      <c r="S191" t="n">
        <v>159.11</v>
      </c>
      <c r="T191" t="n">
        <v>22710.3</v>
      </c>
      <c r="U191" t="n">
        <v>0.73</v>
      </c>
      <c r="V191" t="n">
        <v>0.87</v>
      </c>
      <c r="W191" t="n">
        <v>19.02</v>
      </c>
      <c r="X191" t="n">
        <v>1.32</v>
      </c>
      <c r="Y191" t="n">
        <v>1</v>
      </c>
      <c r="Z191" t="n">
        <v>10</v>
      </c>
    </row>
    <row r="192">
      <c r="A192" t="n">
        <v>19</v>
      </c>
      <c r="B192" t="n">
        <v>80</v>
      </c>
      <c r="C192" t="inlineStr">
        <is>
          <t xml:space="preserve">CONCLUIDO	</t>
        </is>
      </c>
      <c r="D192" t="n">
        <v>1.433</v>
      </c>
      <c r="E192" t="n">
        <v>69.78</v>
      </c>
      <c r="F192" t="n">
        <v>66.55</v>
      </c>
      <c r="G192" t="n">
        <v>142.62</v>
      </c>
      <c r="H192" t="n">
        <v>1.9</v>
      </c>
      <c r="I192" t="n">
        <v>28</v>
      </c>
      <c r="J192" t="n">
        <v>186.97</v>
      </c>
      <c r="K192" t="n">
        <v>50.28</v>
      </c>
      <c r="L192" t="n">
        <v>20</v>
      </c>
      <c r="M192" t="n">
        <v>26</v>
      </c>
      <c r="N192" t="n">
        <v>36.69</v>
      </c>
      <c r="O192" t="n">
        <v>23293.82</v>
      </c>
      <c r="P192" t="n">
        <v>753.37</v>
      </c>
      <c r="Q192" t="n">
        <v>1226.29</v>
      </c>
      <c r="R192" t="n">
        <v>213.94</v>
      </c>
      <c r="S192" t="n">
        <v>159.11</v>
      </c>
      <c r="T192" t="n">
        <v>21140.56</v>
      </c>
      <c r="U192" t="n">
        <v>0.74</v>
      </c>
      <c r="V192" t="n">
        <v>0.88</v>
      </c>
      <c r="W192" t="n">
        <v>19.02</v>
      </c>
      <c r="X192" t="n">
        <v>1.23</v>
      </c>
      <c r="Y192" t="n">
        <v>1</v>
      </c>
      <c r="Z192" t="n">
        <v>10</v>
      </c>
    </row>
    <row r="193">
      <c r="A193" t="n">
        <v>20</v>
      </c>
      <c r="B193" t="n">
        <v>80</v>
      </c>
      <c r="C193" t="inlineStr">
        <is>
          <t xml:space="preserve">CONCLUIDO	</t>
        </is>
      </c>
      <c r="D193" t="n">
        <v>1.4346</v>
      </c>
      <c r="E193" t="n">
        <v>69.7</v>
      </c>
      <c r="F193" t="n">
        <v>66.51000000000001</v>
      </c>
      <c r="G193" t="n">
        <v>147.8</v>
      </c>
      <c r="H193" t="n">
        <v>1.98</v>
      </c>
      <c r="I193" t="n">
        <v>27</v>
      </c>
      <c r="J193" t="n">
        <v>188.49</v>
      </c>
      <c r="K193" t="n">
        <v>50.28</v>
      </c>
      <c r="L193" t="n">
        <v>21</v>
      </c>
      <c r="M193" t="n">
        <v>25</v>
      </c>
      <c r="N193" t="n">
        <v>37.21</v>
      </c>
      <c r="O193" t="n">
        <v>23481.16</v>
      </c>
      <c r="P193" t="n">
        <v>749.34</v>
      </c>
      <c r="Q193" t="n">
        <v>1226.26</v>
      </c>
      <c r="R193" t="n">
        <v>212.78</v>
      </c>
      <c r="S193" t="n">
        <v>159.11</v>
      </c>
      <c r="T193" t="n">
        <v>20564.47</v>
      </c>
      <c r="U193" t="n">
        <v>0.75</v>
      </c>
      <c r="V193" t="n">
        <v>0.88</v>
      </c>
      <c r="W193" t="n">
        <v>19.01</v>
      </c>
      <c r="X193" t="n">
        <v>1.18</v>
      </c>
      <c r="Y193" t="n">
        <v>1</v>
      </c>
      <c r="Z193" t="n">
        <v>10</v>
      </c>
    </row>
    <row r="194">
      <c r="A194" t="n">
        <v>21</v>
      </c>
      <c r="B194" t="n">
        <v>80</v>
      </c>
      <c r="C194" t="inlineStr">
        <is>
          <t xml:space="preserve">CONCLUIDO	</t>
        </is>
      </c>
      <c r="D194" t="n">
        <v>1.4359</v>
      </c>
      <c r="E194" t="n">
        <v>69.64</v>
      </c>
      <c r="F194" t="n">
        <v>66.48</v>
      </c>
      <c r="G194" t="n">
        <v>153.42</v>
      </c>
      <c r="H194" t="n">
        <v>2.05</v>
      </c>
      <c r="I194" t="n">
        <v>26</v>
      </c>
      <c r="J194" t="n">
        <v>190.01</v>
      </c>
      <c r="K194" t="n">
        <v>50.28</v>
      </c>
      <c r="L194" t="n">
        <v>22</v>
      </c>
      <c r="M194" t="n">
        <v>24</v>
      </c>
      <c r="N194" t="n">
        <v>37.74</v>
      </c>
      <c r="O194" t="n">
        <v>23669.2</v>
      </c>
      <c r="P194" t="n">
        <v>743.53</v>
      </c>
      <c r="Q194" t="n">
        <v>1226.35</v>
      </c>
      <c r="R194" t="n">
        <v>211.21</v>
      </c>
      <c r="S194" t="n">
        <v>159.11</v>
      </c>
      <c r="T194" t="n">
        <v>19783.52</v>
      </c>
      <c r="U194" t="n">
        <v>0.75</v>
      </c>
      <c r="V194" t="n">
        <v>0.88</v>
      </c>
      <c r="W194" t="n">
        <v>19.02</v>
      </c>
      <c r="X194" t="n">
        <v>1.15</v>
      </c>
      <c r="Y194" t="n">
        <v>1</v>
      </c>
      <c r="Z194" t="n">
        <v>10</v>
      </c>
    </row>
    <row r="195">
      <c r="A195" t="n">
        <v>22</v>
      </c>
      <c r="B195" t="n">
        <v>80</v>
      </c>
      <c r="C195" t="inlineStr">
        <is>
          <t xml:space="preserve">CONCLUIDO	</t>
        </is>
      </c>
      <c r="D195" t="n">
        <v>1.4392</v>
      </c>
      <c r="E195" t="n">
        <v>69.48</v>
      </c>
      <c r="F195" t="n">
        <v>66.39</v>
      </c>
      <c r="G195" t="n">
        <v>165.97</v>
      </c>
      <c r="H195" t="n">
        <v>2.13</v>
      </c>
      <c r="I195" t="n">
        <v>24</v>
      </c>
      <c r="J195" t="n">
        <v>191.55</v>
      </c>
      <c r="K195" t="n">
        <v>50.28</v>
      </c>
      <c r="L195" t="n">
        <v>23</v>
      </c>
      <c r="M195" t="n">
        <v>22</v>
      </c>
      <c r="N195" t="n">
        <v>38.27</v>
      </c>
      <c r="O195" t="n">
        <v>23857.96</v>
      </c>
      <c r="P195" t="n">
        <v>737.49</v>
      </c>
      <c r="Q195" t="n">
        <v>1226.32</v>
      </c>
      <c r="R195" t="n">
        <v>208.11</v>
      </c>
      <c r="S195" t="n">
        <v>159.11</v>
      </c>
      <c r="T195" t="n">
        <v>18241.71</v>
      </c>
      <c r="U195" t="n">
        <v>0.76</v>
      </c>
      <c r="V195" t="n">
        <v>0.88</v>
      </c>
      <c r="W195" t="n">
        <v>19.02</v>
      </c>
      <c r="X195" t="n">
        <v>1.06</v>
      </c>
      <c r="Y195" t="n">
        <v>1</v>
      </c>
      <c r="Z195" t="n">
        <v>10</v>
      </c>
    </row>
    <row r="196">
      <c r="A196" t="n">
        <v>23</v>
      </c>
      <c r="B196" t="n">
        <v>80</v>
      </c>
      <c r="C196" t="inlineStr">
        <is>
          <t xml:space="preserve">CONCLUIDO	</t>
        </is>
      </c>
      <c r="D196" t="n">
        <v>1.4407</v>
      </c>
      <c r="E196" t="n">
        <v>69.41</v>
      </c>
      <c r="F196" t="n">
        <v>66.34</v>
      </c>
      <c r="G196" t="n">
        <v>173.07</v>
      </c>
      <c r="H196" t="n">
        <v>2.21</v>
      </c>
      <c r="I196" t="n">
        <v>23</v>
      </c>
      <c r="J196" t="n">
        <v>193.08</v>
      </c>
      <c r="K196" t="n">
        <v>50.28</v>
      </c>
      <c r="L196" t="n">
        <v>24</v>
      </c>
      <c r="M196" t="n">
        <v>21</v>
      </c>
      <c r="N196" t="n">
        <v>38.8</v>
      </c>
      <c r="O196" t="n">
        <v>24047.45</v>
      </c>
      <c r="P196" t="n">
        <v>734.51</v>
      </c>
      <c r="Q196" t="n">
        <v>1226.32</v>
      </c>
      <c r="R196" t="n">
        <v>206.87</v>
      </c>
      <c r="S196" t="n">
        <v>159.11</v>
      </c>
      <c r="T196" t="n">
        <v>17627.5</v>
      </c>
      <c r="U196" t="n">
        <v>0.77</v>
      </c>
      <c r="V196" t="n">
        <v>0.88</v>
      </c>
      <c r="W196" t="n">
        <v>19.01</v>
      </c>
      <c r="X196" t="n">
        <v>1.02</v>
      </c>
      <c r="Y196" t="n">
        <v>1</v>
      </c>
      <c r="Z196" t="n">
        <v>10</v>
      </c>
    </row>
    <row r="197">
      <c r="A197" t="n">
        <v>24</v>
      </c>
      <c r="B197" t="n">
        <v>80</v>
      </c>
      <c r="C197" t="inlineStr">
        <is>
          <t xml:space="preserve">CONCLUIDO	</t>
        </is>
      </c>
      <c r="D197" t="n">
        <v>1.4425</v>
      </c>
      <c r="E197" t="n">
        <v>69.33</v>
      </c>
      <c r="F197" t="n">
        <v>66.29000000000001</v>
      </c>
      <c r="G197" t="n">
        <v>180.8</v>
      </c>
      <c r="H197" t="n">
        <v>2.28</v>
      </c>
      <c r="I197" t="n">
        <v>22</v>
      </c>
      <c r="J197" t="n">
        <v>194.62</v>
      </c>
      <c r="K197" t="n">
        <v>50.28</v>
      </c>
      <c r="L197" t="n">
        <v>25</v>
      </c>
      <c r="M197" t="n">
        <v>20</v>
      </c>
      <c r="N197" t="n">
        <v>39.34</v>
      </c>
      <c r="O197" t="n">
        <v>24237.67</v>
      </c>
      <c r="P197" t="n">
        <v>730.83</v>
      </c>
      <c r="Q197" t="n">
        <v>1226.28</v>
      </c>
      <c r="R197" t="n">
        <v>205.15</v>
      </c>
      <c r="S197" t="n">
        <v>159.11</v>
      </c>
      <c r="T197" t="n">
        <v>16775.9</v>
      </c>
      <c r="U197" t="n">
        <v>0.78</v>
      </c>
      <c r="V197" t="n">
        <v>0.88</v>
      </c>
      <c r="W197" t="n">
        <v>19.01</v>
      </c>
      <c r="X197" t="n">
        <v>0.97</v>
      </c>
      <c r="Y197" t="n">
        <v>1</v>
      </c>
      <c r="Z197" t="n">
        <v>10</v>
      </c>
    </row>
    <row r="198">
      <c r="A198" t="n">
        <v>25</v>
      </c>
      <c r="B198" t="n">
        <v>80</v>
      </c>
      <c r="C198" t="inlineStr">
        <is>
          <t xml:space="preserve">CONCLUIDO	</t>
        </is>
      </c>
      <c r="D198" t="n">
        <v>1.4439</v>
      </c>
      <c r="E198" t="n">
        <v>69.26000000000001</v>
      </c>
      <c r="F198" t="n">
        <v>66.26000000000001</v>
      </c>
      <c r="G198" t="n">
        <v>189.3</v>
      </c>
      <c r="H198" t="n">
        <v>2.35</v>
      </c>
      <c r="I198" t="n">
        <v>21</v>
      </c>
      <c r="J198" t="n">
        <v>196.17</v>
      </c>
      <c r="K198" t="n">
        <v>50.28</v>
      </c>
      <c r="L198" t="n">
        <v>26</v>
      </c>
      <c r="M198" t="n">
        <v>19</v>
      </c>
      <c r="N198" t="n">
        <v>39.89</v>
      </c>
      <c r="O198" t="n">
        <v>24428.62</v>
      </c>
      <c r="P198" t="n">
        <v>723.52</v>
      </c>
      <c r="Q198" t="n">
        <v>1226.34</v>
      </c>
      <c r="R198" t="n">
        <v>204.05</v>
      </c>
      <c r="S198" t="n">
        <v>159.11</v>
      </c>
      <c r="T198" t="n">
        <v>16227.05</v>
      </c>
      <c r="U198" t="n">
        <v>0.78</v>
      </c>
      <c r="V198" t="n">
        <v>0.88</v>
      </c>
      <c r="W198" t="n">
        <v>19</v>
      </c>
      <c r="X198" t="n">
        <v>0.93</v>
      </c>
      <c r="Y198" t="n">
        <v>1</v>
      </c>
      <c r="Z198" t="n">
        <v>10</v>
      </c>
    </row>
    <row r="199">
      <c r="A199" t="n">
        <v>26</v>
      </c>
      <c r="B199" t="n">
        <v>80</v>
      </c>
      <c r="C199" t="inlineStr">
        <is>
          <t xml:space="preserve">CONCLUIDO	</t>
        </is>
      </c>
      <c r="D199" t="n">
        <v>1.4442</v>
      </c>
      <c r="E199" t="n">
        <v>69.23999999999999</v>
      </c>
      <c r="F199" t="n">
        <v>66.23999999999999</v>
      </c>
      <c r="G199" t="n">
        <v>189.27</v>
      </c>
      <c r="H199" t="n">
        <v>2.42</v>
      </c>
      <c r="I199" t="n">
        <v>21</v>
      </c>
      <c r="J199" t="n">
        <v>197.73</v>
      </c>
      <c r="K199" t="n">
        <v>50.28</v>
      </c>
      <c r="L199" t="n">
        <v>27</v>
      </c>
      <c r="M199" t="n">
        <v>19</v>
      </c>
      <c r="N199" t="n">
        <v>40.45</v>
      </c>
      <c r="O199" t="n">
        <v>24620.33</v>
      </c>
      <c r="P199" t="n">
        <v>722.5</v>
      </c>
      <c r="Q199" t="n">
        <v>1226.29</v>
      </c>
      <c r="R199" t="n">
        <v>203.53</v>
      </c>
      <c r="S199" t="n">
        <v>159.11</v>
      </c>
      <c r="T199" t="n">
        <v>15968.16</v>
      </c>
      <c r="U199" t="n">
        <v>0.78</v>
      </c>
      <c r="V199" t="n">
        <v>0.88</v>
      </c>
      <c r="W199" t="n">
        <v>19.01</v>
      </c>
      <c r="X199" t="n">
        <v>0.92</v>
      </c>
      <c r="Y199" t="n">
        <v>1</v>
      </c>
      <c r="Z199" t="n">
        <v>10</v>
      </c>
    </row>
    <row r="200">
      <c r="A200" t="n">
        <v>27</v>
      </c>
      <c r="B200" t="n">
        <v>80</v>
      </c>
      <c r="C200" t="inlineStr">
        <is>
          <t xml:space="preserve">CONCLUIDO	</t>
        </is>
      </c>
      <c r="D200" t="n">
        <v>1.4459</v>
      </c>
      <c r="E200" t="n">
        <v>69.16</v>
      </c>
      <c r="F200" t="n">
        <v>66.19</v>
      </c>
      <c r="G200" t="n">
        <v>198.57</v>
      </c>
      <c r="H200" t="n">
        <v>2.49</v>
      </c>
      <c r="I200" t="n">
        <v>20</v>
      </c>
      <c r="J200" t="n">
        <v>199.29</v>
      </c>
      <c r="K200" t="n">
        <v>50.28</v>
      </c>
      <c r="L200" t="n">
        <v>28</v>
      </c>
      <c r="M200" t="n">
        <v>18</v>
      </c>
      <c r="N200" t="n">
        <v>41.01</v>
      </c>
      <c r="O200" t="n">
        <v>24812.8</v>
      </c>
      <c r="P200" t="n">
        <v>716.05</v>
      </c>
      <c r="Q200" t="n">
        <v>1226.3</v>
      </c>
      <c r="R200" t="n">
        <v>201.71</v>
      </c>
      <c r="S200" t="n">
        <v>159.11</v>
      </c>
      <c r="T200" t="n">
        <v>15065.84</v>
      </c>
      <c r="U200" t="n">
        <v>0.79</v>
      </c>
      <c r="V200" t="n">
        <v>0.88</v>
      </c>
      <c r="W200" t="n">
        <v>19</v>
      </c>
      <c r="X200" t="n">
        <v>0.86</v>
      </c>
      <c r="Y200" t="n">
        <v>1</v>
      </c>
      <c r="Z200" t="n">
        <v>10</v>
      </c>
    </row>
    <row r="201">
      <c r="A201" t="n">
        <v>28</v>
      </c>
      <c r="B201" t="n">
        <v>80</v>
      </c>
      <c r="C201" t="inlineStr">
        <is>
          <t xml:space="preserve">CONCLUIDO	</t>
        </is>
      </c>
      <c r="D201" t="n">
        <v>1.4474</v>
      </c>
      <c r="E201" t="n">
        <v>69.09</v>
      </c>
      <c r="F201" t="n">
        <v>66.15000000000001</v>
      </c>
      <c r="G201" t="n">
        <v>208.9</v>
      </c>
      <c r="H201" t="n">
        <v>2.56</v>
      </c>
      <c r="I201" t="n">
        <v>19</v>
      </c>
      <c r="J201" t="n">
        <v>200.85</v>
      </c>
      <c r="K201" t="n">
        <v>50.28</v>
      </c>
      <c r="L201" t="n">
        <v>29</v>
      </c>
      <c r="M201" t="n">
        <v>17</v>
      </c>
      <c r="N201" t="n">
        <v>41.57</v>
      </c>
      <c r="O201" t="n">
        <v>25006.03</v>
      </c>
      <c r="P201" t="n">
        <v>713.1799999999999</v>
      </c>
      <c r="Q201" t="n">
        <v>1226.3</v>
      </c>
      <c r="R201" t="n">
        <v>200.22</v>
      </c>
      <c r="S201" t="n">
        <v>159.11</v>
      </c>
      <c r="T201" t="n">
        <v>14323.41</v>
      </c>
      <c r="U201" t="n">
        <v>0.79</v>
      </c>
      <c r="V201" t="n">
        <v>0.88</v>
      </c>
      <c r="W201" t="n">
        <v>19.01</v>
      </c>
      <c r="X201" t="n">
        <v>0.83</v>
      </c>
      <c r="Y201" t="n">
        <v>1</v>
      </c>
      <c r="Z201" t="n">
        <v>10</v>
      </c>
    </row>
    <row r="202">
      <c r="A202" t="n">
        <v>29</v>
      </c>
      <c r="B202" t="n">
        <v>80</v>
      </c>
      <c r="C202" t="inlineStr">
        <is>
          <t xml:space="preserve">CONCLUIDO	</t>
        </is>
      </c>
      <c r="D202" t="n">
        <v>1.4493</v>
      </c>
      <c r="E202" t="n">
        <v>69</v>
      </c>
      <c r="F202" t="n">
        <v>66.09</v>
      </c>
      <c r="G202" t="n">
        <v>220.31</v>
      </c>
      <c r="H202" t="n">
        <v>2.63</v>
      </c>
      <c r="I202" t="n">
        <v>18</v>
      </c>
      <c r="J202" t="n">
        <v>202.43</v>
      </c>
      <c r="K202" t="n">
        <v>50.28</v>
      </c>
      <c r="L202" t="n">
        <v>30</v>
      </c>
      <c r="M202" t="n">
        <v>14</v>
      </c>
      <c r="N202" t="n">
        <v>42.15</v>
      </c>
      <c r="O202" t="n">
        <v>25200.04</v>
      </c>
      <c r="P202" t="n">
        <v>706.87</v>
      </c>
      <c r="Q202" t="n">
        <v>1226.26</v>
      </c>
      <c r="R202" t="n">
        <v>198.33</v>
      </c>
      <c r="S202" t="n">
        <v>159.11</v>
      </c>
      <c r="T202" t="n">
        <v>13381.81</v>
      </c>
      <c r="U202" t="n">
        <v>0.8</v>
      </c>
      <c r="V202" t="n">
        <v>0.88</v>
      </c>
      <c r="W202" t="n">
        <v>19</v>
      </c>
      <c r="X202" t="n">
        <v>0.77</v>
      </c>
      <c r="Y202" t="n">
        <v>1</v>
      </c>
      <c r="Z202" t="n">
        <v>10</v>
      </c>
    </row>
    <row r="203">
      <c r="A203" t="n">
        <v>30</v>
      </c>
      <c r="B203" t="n">
        <v>80</v>
      </c>
      <c r="C203" t="inlineStr">
        <is>
          <t xml:space="preserve">CONCLUIDO	</t>
        </is>
      </c>
      <c r="D203" t="n">
        <v>1.4493</v>
      </c>
      <c r="E203" t="n">
        <v>69</v>
      </c>
      <c r="F203" t="n">
        <v>66.09</v>
      </c>
      <c r="G203" t="n">
        <v>220.31</v>
      </c>
      <c r="H203" t="n">
        <v>2.7</v>
      </c>
      <c r="I203" t="n">
        <v>18</v>
      </c>
      <c r="J203" t="n">
        <v>204.01</v>
      </c>
      <c r="K203" t="n">
        <v>50.28</v>
      </c>
      <c r="L203" t="n">
        <v>31</v>
      </c>
      <c r="M203" t="n">
        <v>13</v>
      </c>
      <c r="N203" t="n">
        <v>42.73</v>
      </c>
      <c r="O203" t="n">
        <v>25394.96</v>
      </c>
      <c r="P203" t="n">
        <v>705.0599999999999</v>
      </c>
      <c r="Q203" t="n">
        <v>1226.32</v>
      </c>
      <c r="R203" t="n">
        <v>198.25</v>
      </c>
      <c r="S203" t="n">
        <v>159.11</v>
      </c>
      <c r="T203" t="n">
        <v>13343.21</v>
      </c>
      <c r="U203" t="n">
        <v>0.8</v>
      </c>
      <c r="V203" t="n">
        <v>0.88</v>
      </c>
      <c r="W203" t="n">
        <v>19.01</v>
      </c>
      <c r="X203" t="n">
        <v>0.77</v>
      </c>
      <c r="Y203" t="n">
        <v>1</v>
      </c>
      <c r="Z203" t="n">
        <v>10</v>
      </c>
    </row>
    <row r="204">
      <c r="A204" t="n">
        <v>31</v>
      </c>
      <c r="B204" t="n">
        <v>80</v>
      </c>
      <c r="C204" t="inlineStr">
        <is>
          <t xml:space="preserve">CONCLUIDO	</t>
        </is>
      </c>
      <c r="D204" t="n">
        <v>1.451</v>
      </c>
      <c r="E204" t="n">
        <v>68.92</v>
      </c>
      <c r="F204" t="n">
        <v>66.04000000000001</v>
      </c>
      <c r="G204" t="n">
        <v>233.1</v>
      </c>
      <c r="H204" t="n">
        <v>2.76</v>
      </c>
      <c r="I204" t="n">
        <v>17</v>
      </c>
      <c r="J204" t="n">
        <v>205.59</v>
      </c>
      <c r="K204" t="n">
        <v>50.28</v>
      </c>
      <c r="L204" t="n">
        <v>32</v>
      </c>
      <c r="M204" t="n">
        <v>10</v>
      </c>
      <c r="N204" t="n">
        <v>43.31</v>
      </c>
      <c r="O204" t="n">
        <v>25590.57</v>
      </c>
      <c r="P204" t="n">
        <v>701.25</v>
      </c>
      <c r="Q204" t="n">
        <v>1226.34</v>
      </c>
      <c r="R204" t="n">
        <v>196.61</v>
      </c>
      <c r="S204" t="n">
        <v>159.11</v>
      </c>
      <c r="T204" t="n">
        <v>12527.58</v>
      </c>
      <c r="U204" t="n">
        <v>0.8100000000000001</v>
      </c>
      <c r="V204" t="n">
        <v>0.88</v>
      </c>
      <c r="W204" t="n">
        <v>19</v>
      </c>
      <c r="X204" t="n">
        <v>0.72</v>
      </c>
      <c r="Y204" t="n">
        <v>1</v>
      </c>
      <c r="Z204" t="n">
        <v>10</v>
      </c>
    </row>
    <row r="205">
      <c r="A205" t="n">
        <v>32</v>
      </c>
      <c r="B205" t="n">
        <v>80</v>
      </c>
      <c r="C205" t="inlineStr">
        <is>
          <t xml:space="preserve">CONCLUIDO	</t>
        </is>
      </c>
      <c r="D205" t="n">
        <v>1.4505</v>
      </c>
      <c r="E205" t="n">
        <v>68.94</v>
      </c>
      <c r="F205" t="n">
        <v>66.06999999999999</v>
      </c>
      <c r="G205" t="n">
        <v>233.19</v>
      </c>
      <c r="H205" t="n">
        <v>2.83</v>
      </c>
      <c r="I205" t="n">
        <v>17</v>
      </c>
      <c r="J205" t="n">
        <v>207.19</v>
      </c>
      <c r="K205" t="n">
        <v>50.28</v>
      </c>
      <c r="L205" t="n">
        <v>33</v>
      </c>
      <c r="M205" t="n">
        <v>3</v>
      </c>
      <c r="N205" t="n">
        <v>43.91</v>
      </c>
      <c r="O205" t="n">
        <v>25786.97</v>
      </c>
      <c r="P205" t="n">
        <v>702.24</v>
      </c>
      <c r="Q205" t="n">
        <v>1226.3</v>
      </c>
      <c r="R205" t="n">
        <v>197.02</v>
      </c>
      <c r="S205" t="n">
        <v>159.11</v>
      </c>
      <c r="T205" t="n">
        <v>12732.88</v>
      </c>
      <c r="U205" t="n">
        <v>0.8100000000000001</v>
      </c>
      <c r="V205" t="n">
        <v>0.88</v>
      </c>
      <c r="W205" t="n">
        <v>19.02</v>
      </c>
      <c r="X205" t="n">
        <v>0.75</v>
      </c>
      <c r="Y205" t="n">
        <v>1</v>
      </c>
      <c r="Z205" t="n">
        <v>10</v>
      </c>
    </row>
    <row r="206">
      <c r="A206" t="n">
        <v>33</v>
      </c>
      <c r="B206" t="n">
        <v>80</v>
      </c>
      <c r="C206" t="inlineStr">
        <is>
          <t xml:space="preserve">CONCLUIDO	</t>
        </is>
      </c>
      <c r="D206" t="n">
        <v>1.4509</v>
      </c>
      <c r="E206" t="n">
        <v>68.92</v>
      </c>
      <c r="F206" t="n">
        <v>66.05</v>
      </c>
      <c r="G206" t="n">
        <v>233.12</v>
      </c>
      <c r="H206" t="n">
        <v>2.89</v>
      </c>
      <c r="I206" t="n">
        <v>17</v>
      </c>
      <c r="J206" t="n">
        <v>208.78</v>
      </c>
      <c r="K206" t="n">
        <v>50.28</v>
      </c>
      <c r="L206" t="n">
        <v>34</v>
      </c>
      <c r="M206" t="n">
        <v>2</v>
      </c>
      <c r="N206" t="n">
        <v>44.5</v>
      </c>
      <c r="O206" t="n">
        <v>25984.2</v>
      </c>
      <c r="P206" t="n">
        <v>704.63</v>
      </c>
      <c r="Q206" t="n">
        <v>1226.45</v>
      </c>
      <c r="R206" t="n">
        <v>196.49</v>
      </c>
      <c r="S206" t="n">
        <v>159.11</v>
      </c>
      <c r="T206" t="n">
        <v>12470.2</v>
      </c>
      <c r="U206" t="n">
        <v>0.8100000000000001</v>
      </c>
      <c r="V206" t="n">
        <v>0.88</v>
      </c>
      <c r="W206" t="n">
        <v>19.01</v>
      </c>
      <c r="X206" t="n">
        <v>0.72</v>
      </c>
      <c r="Y206" t="n">
        <v>1</v>
      </c>
      <c r="Z206" t="n">
        <v>10</v>
      </c>
    </row>
    <row r="207">
      <c r="A207" t="n">
        <v>34</v>
      </c>
      <c r="B207" t="n">
        <v>80</v>
      </c>
      <c r="C207" t="inlineStr">
        <is>
          <t xml:space="preserve">CONCLUIDO	</t>
        </is>
      </c>
      <c r="D207" t="n">
        <v>1.4508</v>
      </c>
      <c r="E207" t="n">
        <v>68.93000000000001</v>
      </c>
      <c r="F207" t="n">
        <v>66.05</v>
      </c>
      <c r="G207" t="n">
        <v>233.13</v>
      </c>
      <c r="H207" t="n">
        <v>2.96</v>
      </c>
      <c r="I207" t="n">
        <v>17</v>
      </c>
      <c r="J207" t="n">
        <v>210.39</v>
      </c>
      <c r="K207" t="n">
        <v>50.28</v>
      </c>
      <c r="L207" t="n">
        <v>35</v>
      </c>
      <c r="M207" t="n">
        <v>0</v>
      </c>
      <c r="N207" t="n">
        <v>45.11</v>
      </c>
      <c r="O207" t="n">
        <v>26182.25</v>
      </c>
      <c r="P207" t="n">
        <v>708.78</v>
      </c>
      <c r="Q207" t="n">
        <v>1226.29</v>
      </c>
      <c r="R207" t="n">
        <v>196.13</v>
      </c>
      <c r="S207" t="n">
        <v>159.11</v>
      </c>
      <c r="T207" t="n">
        <v>12290.77</v>
      </c>
      <c r="U207" t="n">
        <v>0.8100000000000001</v>
      </c>
      <c r="V207" t="n">
        <v>0.88</v>
      </c>
      <c r="W207" t="n">
        <v>19.03</v>
      </c>
      <c r="X207" t="n">
        <v>0.73</v>
      </c>
      <c r="Y207" t="n">
        <v>1</v>
      </c>
      <c r="Z207" t="n">
        <v>10</v>
      </c>
    </row>
    <row r="208">
      <c r="A208" t="n">
        <v>0</v>
      </c>
      <c r="B208" t="n">
        <v>35</v>
      </c>
      <c r="C208" t="inlineStr">
        <is>
          <t xml:space="preserve">CONCLUIDO	</t>
        </is>
      </c>
      <c r="D208" t="n">
        <v>0.9947</v>
      </c>
      <c r="E208" t="n">
        <v>100.53</v>
      </c>
      <c r="F208" t="n">
        <v>89.78</v>
      </c>
      <c r="G208" t="n">
        <v>10.48</v>
      </c>
      <c r="H208" t="n">
        <v>0.22</v>
      </c>
      <c r="I208" t="n">
        <v>514</v>
      </c>
      <c r="J208" t="n">
        <v>80.84</v>
      </c>
      <c r="K208" t="n">
        <v>35.1</v>
      </c>
      <c r="L208" t="n">
        <v>1</v>
      </c>
      <c r="M208" t="n">
        <v>512</v>
      </c>
      <c r="N208" t="n">
        <v>9.74</v>
      </c>
      <c r="O208" t="n">
        <v>10204.21</v>
      </c>
      <c r="P208" t="n">
        <v>705.86</v>
      </c>
      <c r="Q208" t="n">
        <v>1227.84</v>
      </c>
      <c r="R208" t="n">
        <v>999.4299999999999</v>
      </c>
      <c r="S208" t="n">
        <v>159.11</v>
      </c>
      <c r="T208" t="n">
        <v>411453.12</v>
      </c>
      <c r="U208" t="n">
        <v>0.16</v>
      </c>
      <c r="V208" t="n">
        <v>0.65</v>
      </c>
      <c r="W208" t="n">
        <v>19.85</v>
      </c>
      <c r="X208" t="n">
        <v>24.42</v>
      </c>
      <c r="Y208" t="n">
        <v>1</v>
      </c>
      <c r="Z208" t="n">
        <v>10</v>
      </c>
    </row>
    <row r="209">
      <c r="A209" t="n">
        <v>1</v>
      </c>
      <c r="B209" t="n">
        <v>35</v>
      </c>
      <c r="C209" t="inlineStr">
        <is>
          <t xml:space="preserve">CONCLUIDO	</t>
        </is>
      </c>
      <c r="D209" t="n">
        <v>1.2413</v>
      </c>
      <c r="E209" t="n">
        <v>80.56</v>
      </c>
      <c r="F209" t="n">
        <v>75.05</v>
      </c>
      <c r="G209" t="n">
        <v>21.44</v>
      </c>
      <c r="H209" t="n">
        <v>0.43</v>
      </c>
      <c r="I209" t="n">
        <v>210</v>
      </c>
      <c r="J209" t="n">
        <v>82.04000000000001</v>
      </c>
      <c r="K209" t="n">
        <v>35.1</v>
      </c>
      <c r="L209" t="n">
        <v>2</v>
      </c>
      <c r="M209" t="n">
        <v>208</v>
      </c>
      <c r="N209" t="n">
        <v>9.94</v>
      </c>
      <c r="O209" t="n">
        <v>10352.53</v>
      </c>
      <c r="P209" t="n">
        <v>580.36</v>
      </c>
      <c r="Q209" t="n">
        <v>1226.92</v>
      </c>
      <c r="R209" t="n">
        <v>501.09</v>
      </c>
      <c r="S209" t="n">
        <v>159.11</v>
      </c>
      <c r="T209" t="n">
        <v>163802.38</v>
      </c>
      <c r="U209" t="n">
        <v>0.32</v>
      </c>
      <c r="V209" t="n">
        <v>0.78</v>
      </c>
      <c r="W209" t="n">
        <v>19.33</v>
      </c>
      <c r="X209" t="n">
        <v>9.710000000000001</v>
      </c>
      <c r="Y209" t="n">
        <v>1</v>
      </c>
      <c r="Z209" t="n">
        <v>10</v>
      </c>
    </row>
    <row r="210">
      <c r="A210" t="n">
        <v>2</v>
      </c>
      <c r="B210" t="n">
        <v>35</v>
      </c>
      <c r="C210" t="inlineStr">
        <is>
          <t xml:space="preserve">CONCLUIDO	</t>
        </is>
      </c>
      <c r="D210" t="n">
        <v>1.3244</v>
      </c>
      <c r="E210" t="n">
        <v>75.5</v>
      </c>
      <c r="F210" t="n">
        <v>71.36</v>
      </c>
      <c r="G210" t="n">
        <v>32.68</v>
      </c>
      <c r="H210" t="n">
        <v>0.63</v>
      </c>
      <c r="I210" t="n">
        <v>131</v>
      </c>
      <c r="J210" t="n">
        <v>83.25</v>
      </c>
      <c r="K210" t="n">
        <v>35.1</v>
      </c>
      <c r="L210" t="n">
        <v>3</v>
      </c>
      <c r="M210" t="n">
        <v>129</v>
      </c>
      <c r="N210" t="n">
        <v>10.15</v>
      </c>
      <c r="O210" t="n">
        <v>10501.19</v>
      </c>
      <c r="P210" t="n">
        <v>541.99</v>
      </c>
      <c r="Q210" t="n">
        <v>1226.56</v>
      </c>
      <c r="R210" t="n">
        <v>376.03</v>
      </c>
      <c r="S210" t="n">
        <v>159.11</v>
      </c>
      <c r="T210" t="n">
        <v>101667.78</v>
      </c>
      <c r="U210" t="n">
        <v>0.42</v>
      </c>
      <c r="V210" t="n">
        <v>0.82</v>
      </c>
      <c r="W210" t="n">
        <v>19.2</v>
      </c>
      <c r="X210" t="n">
        <v>6.02</v>
      </c>
      <c r="Y210" t="n">
        <v>1</v>
      </c>
      <c r="Z210" t="n">
        <v>10</v>
      </c>
    </row>
    <row r="211">
      <c r="A211" t="n">
        <v>3</v>
      </c>
      <c r="B211" t="n">
        <v>35</v>
      </c>
      <c r="C211" t="inlineStr">
        <is>
          <t xml:space="preserve">CONCLUIDO	</t>
        </is>
      </c>
      <c r="D211" t="n">
        <v>1.3676</v>
      </c>
      <c r="E211" t="n">
        <v>73.12</v>
      </c>
      <c r="F211" t="n">
        <v>69.61</v>
      </c>
      <c r="G211" t="n">
        <v>44.43</v>
      </c>
      <c r="H211" t="n">
        <v>0.83</v>
      </c>
      <c r="I211" t="n">
        <v>94</v>
      </c>
      <c r="J211" t="n">
        <v>84.45999999999999</v>
      </c>
      <c r="K211" t="n">
        <v>35.1</v>
      </c>
      <c r="L211" t="n">
        <v>4</v>
      </c>
      <c r="M211" t="n">
        <v>92</v>
      </c>
      <c r="N211" t="n">
        <v>10.36</v>
      </c>
      <c r="O211" t="n">
        <v>10650.22</v>
      </c>
      <c r="P211" t="n">
        <v>517.8</v>
      </c>
      <c r="Q211" t="n">
        <v>1226.57</v>
      </c>
      <c r="R211" t="n">
        <v>316.8</v>
      </c>
      <c r="S211" t="n">
        <v>159.11</v>
      </c>
      <c r="T211" t="n">
        <v>72238.14</v>
      </c>
      <c r="U211" t="n">
        <v>0.5</v>
      </c>
      <c r="V211" t="n">
        <v>0.84</v>
      </c>
      <c r="W211" t="n">
        <v>19.14</v>
      </c>
      <c r="X211" t="n">
        <v>4.28</v>
      </c>
      <c r="Y211" t="n">
        <v>1</v>
      </c>
      <c r="Z211" t="n">
        <v>10</v>
      </c>
    </row>
    <row r="212">
      <c r="A212" t="n">
        <v>4</v>
      </c>
      <c r="B212" t="n">
        <v>35</v>
      </c>
      <c r="C212" t="inlineStr">
        <is>
          <t xml:space="preserve">CONCLUIDO	</t>
        </is>
      </c>
      <c r="D212" t="n">
        <v>1.3932</v>
      </c>
      <c r="E212" t="n">
        <v>71.78</v>
      </c>
      <c r="F212" t="n">
        <v>68.63</v>
      </c>
      <c r="G212" t="n">
        <v>56.41</v>
      </c>
      <c r="H212" t="n">
        <v>1.02</v>
      </c>
      <c r="I212" t="n">
        <v>73</v>
      </c>
      <c r="J212" t="n">
        <v>85.67</v>
      </c>
      <c r="K212" t="n">
        <v>35.1</v>
      </c>
      <c r="L212" t="n">
        <v>5</v>
      </c>
      <c r="M212" t="n">
        <v>71</v>
      </c>
      <c r="N212" t="n">
        <v>10.57</v>
      </c>
      <c r="O212" t="n">
        <v>10799.59</v>
      </c>
      <c r="P212" t="n">
        <v>499.46</v>
      </c>
      <c r="Q212" t="n">
        <v>1226.36</v>
      </c>
      <c r="R212" t="n">
        <v>283.82</v>
      </c>
      <c r="S212" t="n">
        <v>159.11</v>
      </c>
      <c r="T212" t="n">
        <v>55852.9</v>
      </c>
      <c r="U212" t="n">
        <v>0.5600000000000001</v>
      </c>
      <c r="V212" t="n">
        <v>0.85</v>
      </c>
      <c r="W212" t="n">
        <v>19.1</v>
      </c>
      <c r="X212" t="n">
        <v>3.3</v>
      </c>
      <c r="Y212" t="n">
        <v>1</v>
      </c>
      <c r="Z212" t="n">
        <v>10</v>
      </c>
    </row>
    <row r="213">
      <c r="A213" t="n">
        <v>5</v>
      </c>
      <c r="B213" t="n">
        <v>35</v>
      </c>
      <c r="C213" t="inlineStr">
        <is>
          <t xml:space="preserve">CONCLUIDO	</t>
        </is>
      </c>
      <c r="D213" t="n">
        <v>1.4109</v>
      </c>
      <c r="E213" t="n">
        <v>70.87</v>
      </c>
      <c r="F213" t="n">
        <v>67.97</v>
      </c>
      <c r="G213" t="n">
        <v>69.12</v>
      </c>
      <c r="H213" t="n">
        <v>1.21</v>
      </c>
      <c r="I213" t="n">
        <v>59</v>
      </c>
      <c r="J213" t="n">
        <v>86.88</v>
      </c>
      <c r="K213" t="n">
        <v>35.1</v>
      </c>
      <c r="L213" t="n">
        <v>6</v>
      </c>
      <c r="M213" t="n">
        <v>57</v>
      </c>
      <c r="N213" t="n">
        <v>10.78</v>
      </c>
      <c r="O213" t="n">
        <v>10949.33</v>
      </c>
      <c r="P213" t="n">
        <v>483.9</v>
      </c>
      <c r="Q213" t="n">
        <v>1226.39</v>
      </c>
      <c r="R213" t="n">
        <v>261.99</v>
      </c>
      <c r="S213" t="n">
        <v>159.11</v>
      </c>
      <c r="T213" t="n">
        <v>45006.11</v>
      </c>
      <c r="U213" t="n">
        <v>0.61</v>
      </c>
      <c r="V213" t="n">
        <v>0.86</v>
      </c>
      <c r="W213" t="n">
        <v>19.06</v>
      </c>
      <c r="X213" t="n">
        <v>2.64</v>
      </c>
      <c r="Y213" t="n">
        <v>1</v>
      </c>
      <c r="Z213" t="n">
        <v>10</v>
      </c>
    </row>
    <row r="214">
      <c r="A214" t="n">
        <v>6</v>
      </c>
      <c r="B214" t="n">
        <v>35</v>
      </c>
      <c r="C214" t="inlineStr">
        <is>
          <t xml:space="preserve">CONCLUIDO	</t>
        </is>
      </c>
      <c r="D214" t="n">
        <v>1.4234</v>
      </c>
      <c r="E214" t="n">
        <v>70.25</v>
      </c>
      <c r="F214" t="n">
        <v>67.52</v>
      </c>
      <c r="G214" t="n">
        <v>82.67</v>
      </c>
      <c r="H214" t="n">
        <v>1.39</v>
      </c>
      <c r="I214" t="n">
        <v>49</v>
      </c>
      <c r="J214" t="n">
        <v>88.09999999999999</v>
      </c>
      <c r="K214" t="n">
        <v>35.1</v>
      </c>
      <c r="L214" t="n">
        <v>7</v>
      </c>
      <c r="M214" t="n">
        <v>47</v>
      </c>
      <c r="N214" t="n">
        <v>11</v>
      </c>
      <c r="O214" t="n">
        <v>11099.43</v>
      </c>
      <c r="P214" t="n">
        <v>467.59</v>
      </c>
      <c r="Q214" t="n">
        <v>1226.33</v>
      </c>
      <c r="R214" t="n">
        <v>246.45</v>
      </c>
      <c r="S214" t="n">
        <v>159.11</v>
      </c>
      <c r="T214" t="n">
        <v>37286.48</v>
      </c>
      <c r="U214" t="n">
        <v>0.65</v>
      </c>
      <c r="V214" t="n">
        <v>0.86</v>
      </c>
      <c r="W214" t="n">
        <v>19.05</v>
      </c>
      <c r="X214" t="n">
        <v>2.19</v>
      </c>
      <c r="Y214" t="n">
        <v>1</v>
      </c>
      <c r="Z214" t="n">
        <v>10</v>
      </c>
    </row>
    <row r="215">
      <c r="A215" t="n">
        <v>7</v>
      </c>
      <c r="B215" t="n">
        <v>35</v>
      </c>
      <c r="C215" t="inlineStr">
        <is>
          <t xml:space="preserve">CONCLUIDO	</t>
        </is>
      </c>
      <c r="D215" t="n">
        <v>1.4325</v>
      </c>
      <c r="E215" t="n">
        <v>69.81</v>
      </c>
      <c r="F215" t="n">
        <v>67.19</v>
      </c>
      <c r="G215" t="n">
        <v>95.98999999999999</v>
      </c>
      <c r="H215" t="n">
        <v>1.57</v>
      </c>
      <c r="I215" t="n">
        <v>42</v>
      </c>
      <c r="J215" t="n">
        <v>89.31999999999999</v>
      </c>
      <c r="K215" t="n">
        <v>35.1</v>
      </c>
      <c r="L215" t="n">
        <v>8</v>
      </c>
      <c r="M215" t="n">
        <v>39</v>
      </c>
      <c r="N215" t="n">
        <v>11.22</v>
      </c>
      <c r="O215" t="n">
        <v>11249.89</v>
      </c>
      <c r="P215" t="n">
        <v>453.92</v>
      </c>
      <c r="Q215" t="n">
        <v>1226.33</v>
      </c>
      <c r="R215" t="n">
        <v>235.25</v>
      </c>
      <c r="S215" t="n">
        <v>159.11</v>
      </c>
      <c r="T215" t="n">
        <v>31724</v>
      </c>
      <c r="U215" t="n">
        <v>0.68</v>
      </c>
      <c r="V215" t="n">
        <v>0.87</v>
      </c>
      <c r="W215" t="n">
        <v>19.05</v>
      </c>
      <c r="X215" t="n">
        <v>1.87</v>
      </c>
      <c r="Y215" t="n">
        <v>1</v>
      </c>
      <c r="Z215" t="n">
        <v>10</v>
      </c>
    </row>
    <row r="216">
      <c r="A216" t="n">
        <v>8</v>
      </c>
      <c r="B216" t="n">
        <v>35</v>
      </c>
      <c r="C216" t="inlineStr">
        <is>
          <t xml:space="preserve">CONCLUIDO	</t>
        </is>
      </c>
      <c r="D216" t="n">
        <v>1.4386</v>
      </c>
      <c r="E216" t="n">
        <v>69.51000000000001</v>
      </c>
      <c r="F216" t="n">
        <v>66.98</v>
      </c>
      <c r="G216" t="n">
        <v>108.62</v>
      </c>
      <c r="H216" t="n">
        <v>1.75</v>
      </c>
      <c r="I216" t="n">
        <v>37</v>
      </c>
      <c r="J216" t="n">
        <v>90.54000000000001</v>
      </c>
      <c r="K216" t="n">
        <v>35.1</v>
      </c>
      <c r="L216" t="n">
        <v>9</v>
      </c>
      <c r="M216" t="n">
        <v>16</v>
      </c>
      <c r="N216" t="n">
        <v>11.44</v>
      </c>
      <c r="O216" t="n">
        <v>11400.71</v>
      </c>
      <c r="P216" t="n">
        <v>442.54</v>
      </c>
      <c r="Q216" t="n">
        <v>1226.44</v>
      </c>
      <c r="R216" t="n">
        <v>227.57</v>
      </c>
      <c r="S216" t="n">
        <v>159.11</v>
      </c>
      <c r="T216" t="n">
        <v>27908.81</v>
      </c>
      <c r="U216" t="n">
        <v>0.7</v>
      </c>
      <c r="V216" t="n">
        <v>0.87</v>
      </c>
      <c r="W216" t="n">
        <v>19.06</v>
      </c>
      <c r="X216" t="n">
        <v>1.65</v>
      </c>
      <c r="Y216" t="n">
        <v>1</v>
      </c>
      <c r="Z216" t="n">
        <v>10</v>
      </c>
    </row>
    <row r="217">
      <c r="A217" t="n">
        <v>9</v>
      </c>
      <c r="B217" t="n">
        <v>35</v>
      </c>
      <c r="C217" t="inlineStr">
        <is>
          <t xml:space="preserve">CONCLUIDO	</t>
        </is>
      </c>
      <c r="D217" t="n">
        <v>1.4377</v>
      </c>
      <c r="E217" t="n">
        <v>69.55</v>
      </c>
      <c r="F217" t="n">
        <v>67.03</v>
      </c>
      <c r="G217" t="n">
        <v>108.69</v>
      </c>
      <c r="H217" t="n">
        <v>1.91</v>
      </c>
      <c r="I217" t="n">
        <v>37</v>
      </c>
      <c r="J217" t="n">
        <v>91.77</v>
      </c>
      <c r="K217" t="n">
        <v>35.1</v>
      </c>
      <c r="L217" t="n">
        <v>10</v>
      </c>
      <c r="M217" t="n">
        <v>0</v>
      </c>
      <c r="N217" t="n">
        <v>11.67</v>
      </c>
      <c r="O217" t="n">
        <v>11551.91</v>
      </c>
      <c r="P217" t="n">
        <v>444.47</v>
      </c>
      <c r="Q217" t="n">
        <v>1226.61</v>
      </c>
      <c r="R217" t="n">
        <v>227.96</v>
      </c>
      <c r="S217" t="n">
        <v>159.11</v>
      </c>
      <c r="T217" t="n">
        <v>28104.88</v>
      </c>
      <c r="U217" t="n">
        <v>0.7</v>
      </c>
      <c r="V217" t="n">
        <v>0.87</v>
      </c>
      <c r="W217" t="n">
        <v>19.09</v>
      </c>
      <c r="X217" t="n">
        <v>1.7</v>
      </c>
      <c r="Y217" t="n">
        <v>1</v>
      </c>
      <c r="Z217" t="n">
        <v>10</v>
      </c>
    </row>
    <row r="218">
      <c r="A218" t="n">
        <v>0</v>
      </c>
      <c r="B218" t="n">
        <v>50</v>
      </c>
      <c r="C218" t="inlineStr">
        <is>
          <t xml:space="preserve">CONCLUIDO	</t>
        </is>
      </c>
      <c r="D218" t="n">
        <v>0.8649</v>
      </c>
      <c r="E218" t="n">
        <v>115.62</v>
      </c>
      <c r="F218" t="n">
        <v>98.34</v>
      </c>
      <c r="G218" t="n">
        <v>8.6</v>
      </c>
      <c r="H218" t="n">
        <v>0.16</v>
      </c>
      <c r="I218" t="n">
        <v>686</v>
      </c>
      <c r="J218" t="n">
        <v>107.41</v>
      </c>
      <c r="K218" t="n">
        <v>41.65</v>
      </c>
      <c r="L218" t="n">
        <v>1</v>
      </c>
      <c r="M218" t="n">
        <v>684</v>
      </c>
      <c r="N218" t="n">
        <v>14.77</v>
      </c>
      <c r="O218" t="n">
        <v>13481.73</v>
      </c>
      <c r="P218" t="n">
        <v>939.87</v>
      </c>
      <c r="Q218" t="n">
        <v>1228.05</v>
      </c>
      <c r="R218" t="n">
        <v>1291.62</v>
      </c>
      <c r="S218" t="n">
        <v>159.11</v>
      </c>
      <c r="T218" t="n">
        <v>556686.17</v>
      </c>
      <c r="U218" t="n">
        <v>0.12</v>
      </c>
      <c r="V218" t="n">
        <v>0.59</v>
      </c>
      <c r="W218" t="n">
        <v>20.09</v>
      </c>
      <c r="X218" t="n">
        <v>32.96</v>
      </c>
      <c r="Y218" t="n">
        <v>1</v>
      </c>
      <c r="Z218" t="n">
        <v>10</v>
      </c>
    </row>
    <row r="219">
      <c r="A219" t="n">
        <v>1</v>
      </c>
      <c r="B219" t="n">
        <v>50</v>
      </c>
      <c r="C219" t="inlineStr">
        <is>
          <t xml:space="preserve">CONCLUIDO	</t>
        </is>
      </c>
      <c r="D219" t="n">
        <v>1.1663</v>
      </c>
      <c r="E219" t="n">
        <v>85.73999999999999</v>
      </c>
      <c r="F219" t="n">
        <v>77.77</v>
      </c>
      <c r="G219" t="n">
        <v>17.48</v>
      </c>
      <c r="H219" t="n">
        <v>0.32</v>
      </c>
      <c r="I219" t="n">
        <v>267</v>
      </c>
      <c r="J219" t="n">
        <v>108.68</v>
      </c>
      <c r="K219" t="n">
        <v>41.65</v>
      </c>
      <c r="L219" t="n">
        <v>2</v>
      </c>
      <c r="M219" t="n">
        <v>265</v>
      </c>
      <c r="N219" t="n">
        <v>15.03</v>
      </c>
      <c r="O219" t="n">
        <v>13638.32</v>
      </c>
      <c r="P219" t="n">
        <v>737.51</v>
      </c>
      <c r="Q219" t="n">
        <v>1227.01</v>
      </c>
      <c r="R219" t="n">
        <v>593.22</v>
      </c>
      <c r="S219" t="n">
        <v>159.11</v>
      </c>
      <c r="T219" t="n">
        <v>209585.19</v>
      </c>
      <c r="U219" t="n">
        <v>0.27</v>
      </c>
      <c r="V219" t="n">
        <v>0.75</v>
      </c>
      <c r="W219" t="n">
        <v>19.42</v>
      </c>
      <c r="X219" t="n">
        <v>12.43</v>
      </c>
      <c r="Y219" t="n">
        <v>1</v>
      </c>
      <c r="Z219" t="n">
        <v>10</v>
      </c>
    </row>
    <row r="220">
      <c r="A220" t="n">
        <v>2</v>
      </c>
      <c r="B220" t="n">
        <v>50</v>
      </c>
      <c r="C220" t="inlineStr">
        <is>
          <t xml:space="preserve">CONCLUIDO	</t>
        </is>
      </c>
      <c r="D220" t="n">
        <v>1.2721</v>
      </c>
      <c r="E220" t="n">
        <v>78.61</v>
      </c>
      <c r="F220" t="n">
        <v>72.91</v>
      </c>
      <c r="G220" t="n">
        <v>26.51</v>
      </c>
      <c r="H220" t="n">
        <v>0.48</v>
      </c>
      <c r="I220" t="n">
        <v>165</v>
      </c>
      <c r="J220" t="n">
        <v>109.96</v>
      </c>
      <c r="K220" t="n">
        <v>41.65</v>
      </c>
      <c r="L220" t="n">
        <v>3</v>
      </c>
      <c r="M220" t="n">
        <v>163</v>
      </c>
      <c r="N220" t="n">
        <v>15.31</v>
      </c>
      <c r="O220" t="n">
        <v>13795.21</v>
      </c>
      <c r="P220" t="n">
        <v>684.14</v>
      </c>
      <c r="Q220" t="n">
        <v>1226.83</v>
      </c>
      <c r="R220" t="n">
        <v>429.22</v>
      </c>
      <c r="S220" t="n">
        <v>159.11</v>
      </c>
      <c r="T220" t="n">
        <v>128095.97</v>
      </c>
      <c r="U220" t="n">
        <v>0.37</v>
      </c>
      <c r="V220" t="n">
        <v>0.8</v>
      </c>
      <c r="W220" t="n">
        <v>19.23</v>
      </c>
      <c r="X220" t="n">
        <v>7.57</v>
      </c>
      <c r="Y220" t="n">
        <v>1</v>
      </c>
      <c r="Z220" t="n">
        <v>10</v>
      </c>
    </row>
    <row r="221">
      <c r="A221" t="n">
        <v>3</v>
      </c>
      <c r="B221" t="n">
        <v>50</v>
      </c>
      <c r="C221" t="inlineStr">
        <is>
          <t xml:space="preserve">CONCLUIDO	</t>
        </is>
      </c>
      <c r="D221" t="n">
        <v>1.3254</v>
      </c>
      <c r="E221" t="n">
        <v>75.45</v>
      </c>
      <c r="F221" t="n">
        <v>70.77</v>
      </c>
      <c r="G221" t="n">
        <v>35.68</v>
      </c>
      <c r="H221" t="n">
        <v>0.63</v>
      </c>
      <c r="I221" t="n">
        <v>119</v>
      </c>
      <c r="J221" t="n">
        <v>111.23</v>
      </c>
      <c r="K221" t="n">
        <v>41.65</v>
      </c>
      <c r="L221" t="n">
        <v>4</v>
      </c>
      <c r="M221" t="n">
        <v>117</v>
      </c>
      <c r="N221" t="n">
        <v>15.58</v>
      </c>
      <c r="O221" t="n">
        <v>13952.52</v>
      </c>
      <c r="P221" t="n">
        <v>656.83</v>
      </c>
      <c r="Q221" t="n">
        <v>1226.7</v>
      </c>
      <c r="R221" t="n">
        <v>356.27</v>
      </c>
      <c r="S221" t="n">
        <v>159.11</v>
      </c>
      <c r="T221" t="n">
        <v>91850.35000000001</v>
      </c>
      <c r="U221" t="n">
        <v>0.45</v>
      </c>
      <c r="V221" t="n">
        <v>0.82</v>
      </c>
      <c r="W221" t="n">
        <v>19.18</v>
      </c>
      <c r="X221" t="n">
        <v>5.44</v>
      </c>
      <c r="Y221" t="n">
        <v>1</v>
      </c>
      <c r="Z221" t="n">
        <v>10</v>
      </c>
    </row>
    <row r="222">
      <c r="A222" t="n">
        <v>4</v>
      </c>
      <c r="B222" t="n">
        <v>50</v>
      </c>
      <c r="C222" t="inlineStr">
        <is>
          <t xml:space="preserve">CONCLUIDO	</t>
        </is>
      </c>
      <c r="D222" t="n">
        <v>1.3571</v>
      </c>
      <c r="E222" t="n">
        <v>73.69</v>
      </c>
      <c r="F222" t="n">
        <v>69.58</v>
      </c>
      <c r="G222" t="n">
        <v>44.89</v>
      </c>
      <c r="H222" t="n">
        <v>0.78</v>
      </c>
      <c r="I222" t="n">
        <v>93</v>
      </c>
      <c r="J222" t="n">
        <v>112.51</v>
      </c>
      <c r="K222" t="n">
        <v>41.65</v>
      </c>
      <c r="L222" t="n">
        <v>5</v>
      </c>
      <c r="M222" t="n">
        <v>91</v>
      </c>
      <c r="N222" t="n">
        <v>15.86</v>
      </c>
      <c r="O222" t="n">
        <v>14110.24</v>
      </c>
      <c r="P222" t="n">
        <v>638.9299999999999</v>
      </c>
      <c r="Q222" t="n">
        <v>1226.44</v>
      </c>
      <c r="R222" t="n">
        <v>316.72</v>
      </c>
      <c r="S222" t="n">
        <v>159.11</v>
      </c>
      <c r="T222" t="n">
        <v>72201.87</v>
      </c>
      <c r="U222" t="n">
        <v>0.5</v>
      </c>
      <c r="V222" t="n">
        <v>0.84</v>
      </c>
      <c r="W222" t="n">
        <v>19.12</v>
      </c>
      <c r="X222" t="n">
        <v>4.25</v>
      </c>
      <c r="Y222" t="n">
        <v>1</v>
      </c>
      <c r="Z222" t="n">
        <v>10</v>
      </c>
    </row>
    <row r="223">
      <c r="A223" t="n">
        <v>5</v>
      </c>
      <c r="B223" t="n">
        <v>50</v>
      </c>
      <c r="C223" t="inlineStr">
        <is>
          <t xml:space="preserve">CONCLUIDO	</t>
        </is>
      </c>
      <c r="D223" t="n">
        <v>1.3796</v>
      </c>
      <c r="E223" t="n">
        <v>72.48</v>
      </c>
      <c r="F223" t="n">
        <v>68.76000000000001</v>
      </c>
      <c r="G223" t="n">
        <v>54.28</v>
      </c>
      <c r="H223" t="n">
        <v>0.93</v>
      </c>
      <c r="I223" t="n">
        <v>76</v>
      </c>
      <c r="J223" t="n">
        <v>113.79</v>
      </c>
      <c r="K223" t="n">
        <v>41.65</v>
      </c>
      <c r="L223" t="n">
        <v>6</v>
      </c>
      <c r="M223" t="n">
        <v>74</v>
      </c>
      <c r="N223" t="n">
        <v>16.14</v>
      </c>
      <c r="O223" t="n">
        <v>14268.39</v>
      </c>
      <c r="P223" t="n">
        <v>623.76</v>
      </c>
      <c r="Q223" t="n">
        <v>1226.44</v>
      </c>
      <c r="R223" t="n">
        <v>288.37</v>
      </c>
      <c r="S223" t="n">
        <v>159.11</v>
      </c>
      <c r="T223" t="n">
        <v>58111.87</v>
      </c>
      <c r="U223" t="n">
        <v>0.55</v>
      </c>
      <c r="V223" t="n">
        <v>0.85</v>
      </c>
      <c r="W223" t="n">
        <v>19.1</v>
      </c>
      <c r="X223" t="n">
        <v>3.43</v>
      </c>
      <c r="Y223" t="n">
        <v>1</v>
      </c>
      <c r="Z223" t="n">
        <v>10</v>
      </c>
    </row>
    <row r="224">
      <c r="A224" t="n">
        <v>6</v>
      </c>
      <c r="B224" t="n">
        <v>50</v>
      </c>
      <c r="C224" t="inlineStr">
        <is>
          <t xml:space="preserve">CONCLUIDO	</t>
        </is>
      </c>
      <c r="D224" t="n">
        <v>1.3953</v>
      </c>
      <c r="E224" t="n">
        <v>71.67</v>
      </c>
      <c r="F224" t="n">
        <v>68.20999999999999</v>
      </c>
      <c r="G224" t="n">
        <v>63.95</v>
      </c>
      <c r="H224" t="n">
        <v>1.07</v>
      </c>
      <c r="I224" t="n">
        <v>64</v>
      </c>
      <c r="J224" t="n">
        <v>115.08</v>
      </c>
      <c r="K224" t="n">
        <v>41.65</v>
      </c>
      <c r="L224" t="n">
        <v>7</v>
      </c>
      <c r="M224" t="n">
        <v>62</v>
      </c>
      <c r="N224" t="n">
        <v>16.43</v>
      </c>
      <c r="O224" t="n">
        <v>14426.96</v>
      </c>
      <c r="P224" t="n">
        <v>611.49</v>
      </c>
      <c r="Q224" t="n">
        <v>1226.31</v>
      </c>
      <c r="R224" t="n">
        <v>269.56</v>
      </c>
      <c r="S224" t="n">
        <v>159.11</v>
      </c>
      <c r="T224" t="n">
        <v>48767.06</v>
      </c>
      <c r="U224" t="n">
        <v>0.59</v>
      </c>
      <c r="V224" t="n">
        <v>0.85</v>
      </c>
      <c r="W224" t="n">
        <v>19.09</v>
      </c>
      <c r="X224" t="n">
        <v>2.88</v>
      </c>
      <c r="Y224" t="n">
        <v>1</v>
      </c>
      <c r="Z224" t="n">
        <v>10</v>
      </c>
    </row>
    <row r="225">
      <c r="A225" t="n">
        <v>7</v>
      </c>
      <c r="B225" t="n">
        <v>50</v>
      </c>
      <c r="C225" t="inlineStr">
        <is>
          <t xml:space="preserve">CONCLUIDO	</t>
        </is>
      </c>
      <c r="D225" t="n">
        <v>1.4078</v>
      </c>
      <c r="E225" t="n">
        <v>71.03</v>
      </c>
      <c r="F225" t="n">
        <v>67.78</v>
      </c>
      <c r="G225" t="n">
        <v>73.94</v>
      </c>
      <c r="H225" t="n">
        <v>1.21</v>
      </c>
      <c r="I225" t="n">
        <v>55</v>
      </c>
      <c r="J225" t="n">
        <v>116.37</v>
      </c>
      <c r="K225" t="n">
        <v>41.65</v>
      </c>
      <c r="L225" t="n">
        <v>8</v>
      </c>
      <c r="M225" t="n">
        <v>53</v>
      </c>
      <c r="N225" t="n">
        <v>16.72</v>
      </c>
      <c r="O225" t="n">
        <v>14585.96</v>
      </c>
      <c r="P225" t="n">
        <v>599.73</v>
      </c>
      <c r="Q225" t="n">
        <v>1226.41</v>
      </c>
      <c r="R225" t="n">
        <v>255.55</v>
      </c>
      <c r="S225" t="n">
        <v>159.11</v>
      </c>
      <c r="T225" t="n">
        <v>41806.17</v>
      </c>
      <c r="U225" t="n">
        <v>0.62</v>
      </c>
      <c r="V225" t="n">
        <v>0.86</v>
      </c>
      <c r="W225" t="n">
        <v>19.06</v>
      </c>
      <c r="X225" t="n">
        <v>2.45</v>
      </c>
      <c r="Y225" t="n">
        <v>1</v>
      </c>
      <c r="Z225" t="n">
        <v>10</v>
      </c>
    </row>
    <row r="226">
      <c r="A226" t="n">
        <v>8</v>
      </c>
      <c r="B226" t="n">
        <v>50</v>
      </c>
      <c r="C226" t="inlineStr">
        <is>
          <t xml:space="preserve">CONCLUIDO	</t>
        </is>
      </c>
      <c r="D226" t="n">
        <v>1.4169</v>
      </c>
      <c r="E226" t="n">
        <v>70.58</v>
      </c>
      <c r="F226" t="n">
        <v>67.47</v>
      </c>
      <c r="G226" t="n">
        <v>84.34</v>
      </c>
      <c r="H226" t="n">
        <v>1.35</v>
      </c>
      <c r="I226" t="n">
        <v>48</v>
      </c>
      <c r="J226" t="n">
        <v>117.66</v>
      </c>
      <c r="K226" t="n">
        <v>41.65</v>
      </c>
      <c r="L226" t="n">
        <v>9</v>
      </c>
      <c r="M226" t="n">
        <v>46</v>
      </c>
      <c r="N226" t="n">
        <v>17.01</v>
      </c>
      <c r="O226" t="n">
        <v>14745.39</v>
      </c>
      <c r="P226" t="n">
        <v>589.5599999999999</v>
      </c>
      <c r="Q226" t="n">
        <v>1226.47</v>
      </c>
      <c r="R226" t="n">
        <v>244.77</v>
      </c>
      <c r="S226" t="n">
        <v>159.11</v>
      </c>
      <c r="T226" t="n">
        <v>36455.5</v>
      </c>
      <c r="U226" t="n">
        <v>0.65</v>
      </c>
      <c r="V226" t="n">
        <v>0.86</v>
      </c>
      <c r="W226" t="n">
        <v>19.06</v>
      </c>
      <c r="X226" t="n">
        <v>2.15</v>
      </c>
      <c r="Y226" t="n">
        <v>1</v>
      </c>
      <c r="Z226" t="n">
        <v>10</v>
      </c>
    </row>
    <row r="227">
      <c r="A227" t="n">
        <v>9</v>
      </c>
      <c r="B227" t="n">
        <v>50</v>
      </c>
      <c r="C227" t="inlineStr">
        <is>
          <t xml:space="preserve">CONCLUIDO	</t>
        </is>
      </c>
      <c r="D227" t="n">
        <v>1.4241</v>
      </c>
      <c r="E227" t="n">
        <v>70.22</v>
      </c>
      <c r="F227" t="n">
        <v>67.23</v>
      </c>
      <c r="G227" t="n">
        <v>93.81</v>
      </c>
      <c r="H227" t="n">
        <v>1.48</v>
      </c>
      <c r="I227" t="n">
        <v>43</v>
      </c>
      <c r="J227" t="n">
        <v>118.96</v>
      </c>
      <c r="K227" t="n">
        <v>41.65</v>
      </c>
      <c r="L227" t="n">
        <v>10</v>
      </c>
      <c r="M227" t="n">
        <v>41</v>
      </c>
      <c r="N227" t="n">
        <v>17.31</v>
      </c>
      <c r="O227" t="n">
        <v>14905.25</v>
      </c>
      <c r="P227" t="n">
        <v>579</v>
      </c>
      <c r="Q227" t="n">
        <v>1226.31</v>
      </c>
      <c r="R227" t="n">
        <v>236.98</v>
      </c>
      <c r="S227" t="n">
        <v>159.11</v>
      </c>
      <c r="T227" t="n">
        <v>32585.01</v>
      </c>
      <c r="U227" t="n">
        <v>0.67</v>
      </c>
      <c r="V227" t="n">
        <v>0.87</v>
      </c>
      <c r="W227" t="n">
        <v>19.04</v>
      </c>
      <c r="X227" t="n">
        <v>1.9</v>
      </c>
      <c r="Y227" t="n">
        <v>1</v>
      </c>
      <c r="Z227" t="n">
        <v>10</v>
      </c>
    </row>
    <row r="228">
      <c r="A228" t="n">
        <v>10</v>
      </c>
      <c r="B228" t="n">
        <v>50</v>
      </c>
      <c r="C228" t="inlineStr">
        <is>
          <t xml:space="preserve">CONCLUIDO	</t>
        </is>
      </c>
      <c r="D228" t="n">
        <v>1.4292</v>
      </c>
      <c r="E228" t="n">
        <v>69.97</v>
      </c>
      <c r="F228" t="n">
        <v>67.06999999999999</v>
      </c>
      <c r="G228" t="n">
        <v>103.18</v>
      </c>
      <c r="H228" t="n">
        <v>1.61</v>
      </c>
      <c r="I228" t="n">
        <v>39</v>
      </c>
      <c r="J228" t="n">
        <v>120.26</v>
      </c>
      <c r="K228" t="n">
        <v>41.65</v>
      </c>
      <c r="L228" t="n">
        <v>11</v>
      </c>
      <c r="M228" t="n">
        <v>37</v>
      </c>
      <c r="N228" t="n">
        <v>17.61</v>
      </c>
      <c r="O228" t="n">
        <v>15065.56</v>
      </c>
      <c r="P228" t="n">
        <v>570.52</v>
      </c>
      <c r="Q228" t="n">
        <v>1226.4</v>
      </c>
      <c r="R228" t="n">
        <v>231.35</v>
      </c>
      <c r="S228" t="n">
        <v>159.11</v>
      </c>
      <c r="T228" t="n">
        <v>29786.38</v>
      </c>
      <c r="U228" t="n">
        <v>0.6899999999999999</v>
      </c>
      <c r="V228" t="n">
        <v>0.87</v>
      </c>
      <c r="W228" t="n">
        <v>19.04</v>
      </c>
      <c r="X228" t="n">
        <v>1.74</v>
      </c>
      <c r="Y228" t="n">
        <v>1</v>
      </c>
      <c r="Z228" t="n">
        <v>10</v>
      </c>
    </row>
    <row r="229">
      <c r="A229" t="n">
        <v>11</v>
      </c>
      <c r="B229" t="n">
        <v>50</v>
      </c>
      <c r="C229" t="inlineStr">
        <is>
          <t xml:space="preserve">CONCLUIDO	</t>
        </is>
      </c>
      <c r="D229" t="n">
        <v>1.4345</v>
      </c>
      <c r="E229" t="n">
        <v>69.70999999999999</v>
      </c>
      <c r="F229" t="n">
        <v>66.90000000000001</v>
      </c>
      <c r="G229" t="n">
        <v>114.68</v>
      </c>
      <c r="H229" t="n">
        <v>1.74</v>
      </c>
      <c r="I229" t="n">
        <v>35</v>
      </c>
      <c r="J229" t="n">
        <v>121.56</v>
      </c>
      <c r="K229" t="n">
        <v>41.65</v>
      </c>
      <c r="L229" t="n">
        <v>12</v>
      </c>
      <c r="M229" t="n">
        <v>33</v>
      </c>
      <c r="N229" t="n">
        <v>17.91</v>
      </c>
      <c r="O229" t="n">
        <v>15226.31</v>
      </c>
      <c r="P229" t="n">
        <v>560.6799999999999</v>
      </c>
      <c r="Q229" t="n">
        <v>1226.29</v>
      </c>
      <c r="R229" t="n">
        <v>225.62</v>
      </c>
      <c r="S229" t="n">
        <v>159.11</v>
      </c>
      <c r="T229" t="n">
        <v>26943.96</v>
      </c>
      <c r="U229" t="n">
        <v>0.71</v>
      </c>
      <c r="V229" t="n">
        <v>0.87</v>
      </c>
      <c r="W229" t="n">
        <v>19.03</v>
      </c>
      <c r="X229" t="n">
        <v>1.57</v>
      </c>
      <c r="Y229" t="n">
        <v>1</v>
      </c>
      <c r="Z229" t="n">
        <v>10</v>
      </c>
    </row>
    <row r="230">
      <c r="A230" t="n">
        <v>12</v>
      </c>
      <c r="B230" t="n">
        <v>50</v>
      </c>
      <c r="C230" t="inlineStr">
        <is>
          <t xml:space="preserve">CONCLUIDO	</t>
        </is>
      </c>
      <c r="D230" t="n">
        <v>1.439</v>
      </c>
      <c r="E230" t="n">
        <v>69.48999999999999</v>
      </c>
      <c r="F230" t="n">
        <v>66.75</v>
      </c>
      <c r="G230" t="n">
        <v>125.15</v>
      </c>
      <c r="H230" t="n">
        <v>1.87</v>
      </c>
      <c r="I230" t="n">
        <v>32</v>
      </c>
      <c r="J230" t="n">
        <v>122.87</v>
      </c>
      <c r="K230" t="n">
        <v>41.65</v>
      </c>
      <c r="L230" t="n">
        <v>13</v>
      </c>
      <c r="M230" t="n">
        <v>30</v>
      </c>
      <c r="N230" t="n">
        <v>18.22</v>
      </c>
      <c r="O230" t="n">
        <v>15387.5</v>
      </c>
      <c r="P230" t="n">
        <v>551.02</v>
      </c>
      <c r="Q230" t="n">
        <v>1226.33</v>
      </c>
      <c r="R230" t="n">
        <v>220.29</v>
      </c>
      <c r="S230" t="n">
        <v>159.11</v>
      </c>
      <c r="T230" t="n">
        <v>24292.78</v>
      </c>
      <c r="U230" t="n">
        <v>0.72</v>
      </c>
      <c r="V230" t="n">
        <v>0.87</v>
      </c>
      <c r="W230" t="n">
        <v>19.03</v>
      </c>
      <c r="X230" t="n">
        <v>1.42</v>
      </c>
      <c r="Y230" t="n">
        <v>1</v>
      </c>
      <c r="Z230" t="n">
        <v>10</v>
      </c>
    </row>
    <row r="231">
      <c r="A231" t="n">
        <v>13</v>
      </c>
      <c r="B231" t="n">
        <v>50</v>
      </c>
      <c r="C231" t="inlineStr">
        <is>
          <t xml:space="preserve">CONCLUIDO	</t>
        </is>
      </c>
      <c r="D231" t="n">
        <v>1.4433</v>
      </c>
      <c r="E231" t="n">
        <v>69.28</v>
      </c>
      <c r="F231" t="n">
        <v>66.59999999999999</v>
      </c>
      <c r="G231" t="n">
        <v>137.8</v>
      </c>
      <c r="H231" t="n">
        <v>1.99</v>
      </c>
      <c r="I231" t="n">
        <v>29</v>
      </c>
      <c r="J231" t="n">
        <v>124.18</v>
      </c>
      <c r="K231" t="n">
        <v>41.65</v>
      </c>
      <c r="L231" t="n">
        <v>14</v>
      </c>
      <c r="M231" t="n">
        <v>26</v>
      </c>
      <c r="N231" t="n">
        <v>18.53</v>
      </c>
      <c r="O231" t="n">
        <v>15549.15</v>
      </c>
      <c r="P231" t="n">
        <v>541.0599999999999</v>
      </c>
      <c r="Q231" t="n">
        <v>1226.3</v>
      </c>
      <c r="R231" t="n">
        <v>215.55</v>
      </c>
      <c r="S231" t="n">
        <v>159.11</v>
      </c>
      <c r="T231" t="n">
        <v>21936.38</v>
      </c>
      <c r="U231" t="n">
        <v>0.74</v>
      </c>
      <c r="V231" t="n">
        <v>0.88</v>
      </c>
      <c r="W231" t="n">
        <v>19.02</v>
      </c>
      <c r="X231" t="n">
        <v>1.28</v>
      </c>
      <c r="Y231" t="n">
        <v>1</v>
      </c>
      <c r="Z231" t="n">
        <v>10</v>
      </c>
    </row>
    <row r="232">
      <c r="A232" t="n">
        <v>14</v>
      </c>
      <c r="B232" t="n">
        <v>50</v>
      </c>
      <c r="C232" t="inlineStr">
        <is>
          <t xml:space="preserve">CONCLUIDO	</t>
        </is>
      </c>
      <c r="D232" t="n">
        <v>1.446</v>
      </c>
      <c r="E232" t="n">
        <v>69.16</v>
      </c>
      <c r="F232" t="n">
        <v>66.52</v>
      </c>
      <c r="G232" t="n">
        <v>147.82</v>
      </c>
      <c r="H232" t="n">
        <v>2.11</v>
      </c>
      <c r="I232" t="n">
        <v>27</v>
      </c>
      <c r="J232" t="n">
        <v>125.49</v>
      </c>
      <c r="K232" t="n">
        <v>41.65</v>
      </c>
      <c r="L232" t="n">
        <v>15</v>
      </c>
      <c r="M232" t="n">
        <v>19</v>
      </c>
      <c r="N232" t="n">
        <v>18.84</v>
      </c>
      <c r="O232" t="n">
        <v>15711.24</v>
      </c>
      <c r="P232" t="n">
        <v>533.5</v>
      </c>
      <c r="Q232" t="n">
        <v>1226.31</v>
      </c>
      <c r="R232" t="n">
        <v>212.76</v>
      </c>
      <c r="S232" t="n">
        <v>159.11</v>
      </c>
      <c r="T232" t="n">
        <v>20553.76</v>
      </c>
      <c r="U232" t="n">
        <v>0.75</v>
      </c>
      <c r="V232" t="n">
        <v>0.88</v>
      </c>
      <c r="W232" t="n">
        <v>19.02</v>
      </c>
      <c r="X232" t="n">
        <v>1.19</v>
      </c>
      <c r="Y232" t="n">
        <v>1</v>
      </c>
      <c r="Z232" t="n">
        <v>10</v>
      </c>
    </row>
    <row r="233">
      <c r="A233" t="n">
        <v>15</v>
      </c>
      <c r="B233" t="n">
        <v>50</v>
      </c>
      <c r="C233" t="inlineStr">
        <is>
          <t xml:space="preserve">CONCLUIDO	</t>
        </is>
      </c>
      <c r="D233" t="n">
        <v>1.4472</v>
      </c>
      <c r="E233" t="n">
        <v>69.09999999999999</v>
      </c>
      <c r="F233" t="n">
        <v>66.48999999999999</v>
      </c>
      <c r="G233" t="n">
        <v>153.43</v>
      </c>
      <c r="H233" t="n">
        <v>2.23</v>
      </c>
      <c r="I233" t="n">
        <v>26</v>
      </c>
      <c r="J233" t="n">
        <v>126.81</v>
      </c>
      <c r="K233" t="n">
        <v>41.65</v>
      </c>
      <c r="L233" t="n">
        <v>16</v>
      </c>
      <c r="M233" t="n">
        <v>4</v>
      </c>
      <c r="N233" t="n">
        <v>19.16</v>
      </c>
      <c r="O233" t="n">
        <v>15873.8</v>
      </c>
      <c r="P233" t="n">
        <v>531.75</v>
      </c>
      <c r="Q233" t="n">
        <v>1226.39</v>
      </c>
      <c r="R233" t="n">
        <v>210.97</v>
      </c>
      <c r="S233" t="n">
        <v>159.11</v>
      </c>
      <c r="T233" t="n">
        <v>19663.72</v>
      </c>
      <c r="U233" t="n">
        <v>0.75</v>
      </c>
      <c r="V233" t="n">
        <v>0.88</v>
      </c>
      <c r="W233" t="n">
        <v>19.04</v>
      </c>
      <c r="X233" t="n">
        <v>1.16</v>
      </c>
      <c r="Y233" t="n">
        <v>1</v>
      </c>
      <c r="Z233" t="n">
        <v>10</v>
      </c>
    </row>
    <row r="234">
      <c r="A234" t="n">
        <v>16</v>
      </c>
      <c r="B234" t="n">
        <v>50</v>
      </c>
      <c r="C234" t="inlineStr">
        <is>
          <t xml:space="preserve">CONCLUIDO	</t>
        </is>
      </c>
      <c r="D234" t="n">
        <v>1.4469</v>
      </c>
      <c r="E234" t="n">
        <v>69.11</v>
      </c>
      <c r="F234" t="n">
        <v>66.5</v>
      </c>
      <c r="G234" t="n">
        <v>153.46</v>
      </c>
      <c r="H234" t="n">
        <v>2.34</v>
      </c>
      <c r="I234" t="n">
        <v>26</v>
      </c>
      <c r="J234" t="n">
        <v>128.13</v>
      </c>
      <c r="K234" t="n">
        <v>41.65</v>
      </c>
      <c r="L234" t="n">
        <v>17</v>
      </c>
      <c r="M234" t="n">
        <v>1</v>
      </c>
      <c r="N234" t="n">
        <v>19.48</v>
      </c>
      <c r="O234" t="n">
        <v>16036.82</v>
      </c>
      <c r="P234" t="n">
        <v>535.61</v>
      </c>
      <c r="Q234" t="n">
        <v>1226.48</v>
      </c>
      <c r="R234" t="n">
        <v>211.06</v>
      </c>
      <c r="S234" t="n">
        <v>159.11</v>
      </c>
      <c r="T234" t="n">
        <v>19708.32</v>
      </c>
      <c r="U234" t="n">
        <v>0.75</v>
      </c>
      <c r="V234" t="n">
        <v>0.88</v>
      </c>
      <c r="W234" t="n">
        <v>19.05</v>
      </c>
      <c r="X234" t="n">
        <v>1.17</v>
      </c>
      <c r="Y234" t="n">
        <v>1</v>
      </c>
      <c r="Z234" t="n">
        <v>10</v>
      </c>
    </row>
    <row r="235">
      <c r="A235" t="n">
        <v>17</v>
      </c>
      <c r="B235" t="n">
        <v>50</v>
      </c>
      <c r="C235" t="inlineStr">
        <is>
          <t xml:space="preserve">CONCLUIDO	</t>
        </is>
      </c>
      <c r="D235" t="n">
        <v>1.447</v>
      </c>
      <c r="E235" t="n">
        <v>69.11</v>
      </c>
      <c r="F235" t="n">
        <v>66.48999999999999</v>
      </c>
      <c r="G235" t="n">
        <v>153.45</v>
      </c>
      <c r="H235" t="n">
        <v>2.46</v>
      </c>
      <c r="I235" t="n">
        <v>26</v>
      </c>
      <c r="J235" t="n">
        <v>129.46</v>
      </c>
      <c r="K235" t="n">
        <v>41.65</v>
      </c>
      <c r="L235" t="n">
        <v>18</v>
      </c>
      <c r="M235" t="n">
        <v>0</v>
      </c>
      <c r="N235" t="n">
        <v>19.81</v>
      </c>
      <c r="O235" t="n">
        <v>16200.3</v>
      </c>
      <c r="P235" t="n">
        <v>540.45</v>
      </c>
      <c r="Q235" t="n">
        <v>1226.48</v>
      </c>
      <c r="R235" t="n">
        <v>210.9</v>
      </c>
      <c r="S235" t="n">
        <v>159.11</v>
      </c>
      <c r="T235" t="n">
        <v>19629.47</v>
      </c>
      <c r="U235" t="n">
        <v>0.75</v>
      </c>
      <c r="V235" t="n">
        <v>0.88</v>
      </c>
      <c r="W235" t="n">
        <v>19.05</v>
      </c>
      <c r="X235" t="n">
        <v>1.17</v>
      </c>
      <c r="Y235" t="n">
        <v>1</v>
      </c>
      <c r="Z235" t="n">
        <v>10</v>
      </c>
    </row>
    <row r="236">
      <c r="A236" t="n">
        <v>0</v>
      </c>
      <c r="B236" t="n">
        <v>25</v>
      </c>
      <c r="C236" t="inlineStr">
        <is>
          <t xml:space="preserve">CONCLUIDO	</t>
        </is>
      </c>
      <c r="D236" t="n">
        <v>1.0972</v>
      </c>
      <c r="E236" t="n">
        <v>91.14</v>
      </c>
      <c r="F236" t="n">
        <v>83.87</v>
      </c>
      <c r="G236" t="n">
        <v>12.77</v>
      </c>
      <c r="H236" t="n">
        <v>0.28</v>
      </c>
      <c r="I236" t="n">
        <v>394</v>
      </c>
      <c r="J236" t="n">
        <v>61.76</v>
      </c>
      <c r="K236" t="n">
        <v>28.92</v>
      </c>
      <c r="L236" t="n">
        <v>1</v>
      </c>
      <c r="M236" t="n">
        <v>392</v>
      </c>
      <c r="N236" t="n">
        <v>6.84</v>
      </c>
      <c r="O236" t="n">
        <v>7851.41</v>
      </c>
      <c r="P236" t="n">
        <v>542.49</v>
      </c>
      <c r="Q236" t="n">
        <v>1227.57</v>
      </c>
      <c r="R236" t="n">
        <v>799.5599999999999</v>
      </c>
      <c r="S236" t="n">
        <v>159.11</v>
      </c>
      <c r="T236" t="n">
        <v>312119.68</v>
      </c>
      <c r="U236" t="n">
        <v>0.2</v>
      </c>
      <c r="V236" t="n">
        <v>0.7</v>
      </c>
      <c r="W236" t="n">
        <v>19.63</v>
      </c>
      <c r="X236" t="n">
        <v>18.51</v>
      </c>
      <c r="Y236" t="n">
        <v>1</v>
      </c>
      <c r="Z236" t="n">
        <v>10</v>
      </c>
    </row>
    <row r="237">
      <c r="A237" t="n">
        <v>1</v>
      </c>
      <c r="B237" t="n">
        <v>25</v>
      </c>
      <c r="C237" t="inlineStr">
        <is>
          <t xml:space="preserve">CONCLUIDO	</t>
        </is>
      </c>
      <c r="D237" t="n">
        <v>1.297</v>
      </c>
      <c r="E237" t="n">
        <v>77.09999999999999</v>
      </c>
      <c r="F237" t="n">
        <v>73</v>
      </c>
      <c r="G237" t="n">
        <v>26.39</v>
      </c>
      <c r="H237" t="n">
        <v>0.55</v>
      </c>
      <c r="I237" t="n">
        <v>166</v>
      </c>
      <c r="J237" t="n">
        <v>62.92</v>
      </c>
      <c r="K237" t="n">
        <v>28.92</v>
      </c>
      <c r="L237" t="n">
        <v>2</v>
      </c>
      <c r="M237" t="n">
        <v>164</v>
      </c>
      <c r="N237" t="n">
        <v>7</v>
      </c>
      <c r="O237" t="n">
        <v>7994.37</v>
      </c>
      <c r="P237" t="n">
        <v>458.37</v>
      </c>
      <c r="Q237" t="n">
        <v>1226.54</v>
      </c>
      <c r="R237" t="n">
        <v>432.09</v>
      </c>
      <c r="S237" t="n">
        <v>159.11</v>
      </c>
      <c r="T237" t="n">
        <v>129521.22</v>
      </c>
      <c r="U237" t="n">
        <v>0.37</v>
      </c>
      <c r="V237" t="n">
        <v>0.8</v>
      </c>
      <c r="W237" t="n">
        <v>19.24</v>
      </c>
      <c r="X237" t="n">
        <v>7.67</v>
      </c>
      <c r="Y237" t="n">
        <v>1</v>
      </c>
      <c r="Z237" t="n">
        <v>10</v>
      </c>
    </row>
    <row r="238">
      <c r="A238" t="n">
        <v>2</v>
      </c>
      <c r="B238" t="n">
        <v>25</v>
      </c>
      <c r="C238" t="inlineStr">
        <is>
          <t xml:space="preserve">CONCLUIDO	</t>
        </is>
      </c>
      <c r="D238" t="n">
        <v>1.3645</v>
      </c>
      <c r="E238" t="n">
        <v>73.29000000000001</v>
      </c>
      <c r="F238" t="n">
        <v>70.06</v>
      </c>
      <c r="G238" t="n">
        <v>40.81</v>
      </c>
      <c r="H238" t="n">
        <v>0.8100000000000001</v>
      </c>
      <c r="I238" t="n">
        <v>103</v>
      </c>
      <c r="J238" t="n">
        <v>64.08</v>
      </c>
      <c r="K238" t="n">
        <v>28.92</v>
      </c>
      <c r="L238" t="n">
        <v>3</v>
      </c>
      <c r="M238" t="n">
        <v>101</v>
      </c>
      <c r="N238" t="n">
        <v>7.16</v>
      </c>
      <c r="O238" t="n">
        <v>8137.65</v>
      </c>
      <c r="P238" t="n">
        <v>425.06</v>
      </c>
      <c r="Q238" t="n">
        <v>1226.58</v>
      </c>
      <c r="R238" t="n">
        <v>332.27</v>
      </c>
      <c r="S238" t="n">
        <v>159.11</v>
      </c>
      <c r="T238" t="n">
        <v>79926.22</v>
      </c>
      <c r="U238" t="n">
        <v>0.48</v>
      </c>
      <c r="V238" t="n">
        <v>0.83</v>
      </c>
      <c r="W238" t="n">
        <v>19.15</v>
      </c>
      <c r="X238" t="n">
        <v>4.73</v>
      </c>
      <c r="Y238" t="n">
        <v>1</v>
      </c>
      <c r="Z238" t="n">
        <v>10</v>
      </c>
    </row>
    <row r="239">
      <c r="A239" t="n">
        <v>3</v>
      </c>
      <c r="B239" t="n">
        <v>25</v>
      </c>
      <c r="C239" t="inlineStr">
        <is>
          <t xml:space="preserve">CONCLUIDO	</t>
        </is>
      </c>
      <c r="D239" t="n">
        <v>1.4</v>
      </c>
      <c r="E239" t="n">
        <v>71.43000000000001</v>
      </c>
      <c r="F239" t="n">
        <v>68.62</v>
      </c>
      <c r="G239" t="n">
        <v>56.4</v>
      </c>
      <c r="H239" t="n">
        <v>1.07</v>
      </c>
      <c r="I239" t="n">
        <v>73</v>
      </c>
      <c r="J239" t="n">
        <v>65.25</v>
      </c>
      <c r="K239" t="n">
        <v>28.92</v>
      </c>
      <c r="L239" t="n">
        <v>4</v>
      </c>
      <c r="M239" t="n">
        <v>71</v>
      </c>
      <c r="N239" t="n">
        <v>7.33</v>
      </c>
      <c r="O239" t="n">
        <v>8281.25</v>
      </c>
      <c r="P239" t="n">
        <v>400.32</v>
      </c>
      <c r="Q239" t="n">
        <v>1226.53</v>
      </c>
      <c r="R239" t="n">
        <v>283.62</v>
      </c>
      <c r="S239" t="n">
        <v>159.11</v>
      </c>
      <c r="T239" t="n">
        <v>55755.76</v>
      </c>
      <c r="U239" t="n">
        <v>0.5600000000000001</v>
      </c>
      <c r="V239" t="n">
        <v>0.85</v>
      </c>
      <c r="W239" t="n">
        <v>19.09</v>
      </c>
      <c r="X239" t="n">
        <v>3.29</v>
      </c>
      <c r="Y239" t="n">
        <v>1</v>
      </c>
      <c r="Z239" t="n">
        <v>10</v>
      </c>
    </row>
    <row r="240">
      <c r="A240" t="n">
        <v>4</v>
      </c>
      <c r="B240" t="n">
        <v>25</v>
      </c>
      <c r="C240" t="inlineStr">
        <is>
          <t xml:space="preserve">CONCLUIDO	</t>
        </is>
      </c>
      <c r="D240" t="n">
        <v>1.4203</v>
      </c>
      <c r="E240" t="n">
        <v>70.41</v>
      </c>
      <c r="F240" t="n">
        <v>67.83</v>
      </c>
      <c r="G240" t="n">
        <v>72.68000000000001</v>
      </c>
      <c r="H240" t="n">
        <v>1.31</v>
      </c>
      <c r="I240" t="n">
        <v>56</v>
      </c>
      <c r="J240" t="n">
        <v>66.42</v>
      </c>
      <c r="K240" t="n">
        <v>28.92</v>
      </c>
      <c r="L240" t="n">
        <v>5</v>
      </c>
      <c r="M240" t="n">
        <v>48</v>
      </c>
      <c r="N240" t="n">
        <v>7.49</v>
      </c>
      <c r="O240" t="n">
        <v>8425.16</v>
      </c>
      <c r="P240" t="n">
        <v>379.71</v>
      </c>
      <c r="Q240" t="n">
        <v>1226.44</v>
      </c>
      <c r="R240" t="n">
        <v>256.84</v>
      </c>
      <c r="S240" t="n">
        <v>159.11</v>
      </c>
      <c r="T240" t="n">
        <v>42446.35</v>
      </c>
      <c r="U240" t="n">
        <v>0.62</v>
      </c>
      <c r="V240" t="n">
        <v>0.86</v>
      </c>
      <c r="W240" t="n">
        <v>19.07</v>
      </c>
      <c r="X240" t="n">
        <v>2.5</v>
      </c>
      <c r="Y240" t="n">
        <v>1</v>
      </c>
      <c r="Z240" t="n">
        <v>10</v>
      </c>
    </row>
    <row r="241">
      <c r="A241" t="n">
        <v>5</v>
      </c>
      <c r="B241" t="n">
        <v>25</v>
      </c>
      <c r="C241" t="inlineStr">
        <is>
          <t xml:space="preserve">CONCLUIDO	</t>
        </is>
      </c>
      <c r="D241" t="n">
        <v>1.4253</v>
      </c>
      <c r="E241" t="n">
        <v>70.16</v>
      </c>
      <c r="F241" t="n">
        <v>67.66</v>
      </c>
      <c r="G241" t="n">
        <v>79.59999999999999</v>
      </c>
      <c r="H241" t="n">
        <v>1.55</v>
      </c>
      <c r="I241" t="n">
        <v>51</v>
      </c>
      <c r="J241" t="n">
        <v>67.59</v>
      </c>
      <c r="K241" t="n">
        <v>28.92</v>
      </c>
      <c r="L241" t="n">
        <v>6</v>
      </c>
      <c r="M241" t="n">
        <v>1</v>
      </c>
      <c r="N241" t="n">
        <v>7.66</v>
      </c>
      <c r="O241" t="n">
        <v>8569.4</v>
      </c>
      <c r="P241" t="n">
        <v>373.76</v>
      </c>
      <c r="Q241" t="n">
        <v>1226.64</v>
      </c>
      <c r="R241" t="n">
        <v>249.12</v>
      </c>
      <c r="S241" t="n">
        <v>159.11</v>
      </c>
      <c r="T241" t="n">
        <v>38614.7</v>
      </c>
      <c r="U241" t="n">
        <v>0.64</v>
      </c>
      <c r="V241" t="n">
        <v>0.86</v>
      </c>
      <c r="W241" t="n">
        <v>19.12</v>
      </c>
      <c r="X241" t="n">
        <v>2.33</v>
      </c>
      <c r="Y241" t="n">
        <v>1</v>
      </c>
      <c r="Z241" t="n">
        <v>10</v>
      </c>
    </row>
    <row r="242">
      <c r="A242" t="n">
        <v>6</v>
      </c>
      <c r="B242" t="n">
        <v>25</v>
      </c>
      <c r="C242" t="inlineStr">
        <is>
          <t xml:space="preserve">CONCLUIDO	</t>
        </is>
      </c>
      <c r="D242" t="n">
        <v>1.4253</v>
      </c>
      <c r="E242" t="n">
        <v>70.16</v>
      </c>
      <c r="F242" t="n">
        <v>67.66</v>
      </c>
      <c r="G242" t="n">
        <v>79.59999999999999</v>
      </c>
      <c r="H242" t="n">
        <v>1.78</v>
      </c>
      <c r="I242" t="n">
        <v>51</v>
      </c>
      <c r="J242" t="n">
        <v>68.76000000000001</v>
      </c>
      <c r="K242" t="n">
        <v>28.92</v>
      </c>
      <c r="L242" t="n">
        <v>7</v>
      </c>
      <c r="M242" t="n">
        <v>0</v>
      </c>
      <c r="N242" t="n">
        <v>7.83</v>
      </c>
      <c r="O242" t="n">
        <v>8713.950000000001</v>
      </c>
      <c r="P242" t="n">
        <v>379.39</v>
      </c>
      <c r="Q242" t="n">
        <v>1226.68</v>
      </c>
      <c r="R242" t="n">
        <v>249.12</v>
      </c>
      <c r="S242" t="n">
        <v>159.11</v>
      </c>
      <c r="T242" t="n">
        <v>38615.07</v>
      </c>
      <c r="U242" t="n">
        <v>0.64</v>
      </c>
      <c r="V242" t="n">
        <v>0.86</v>
      </c>
      <c r="W242" t="n">
        <v>19.11</v>
      </c>
      <c r="X242" t="n">
        <v>2.33</v>
      </c>
      <c r="Y242" t="n">
        <v>1</v>
      </c>
      <c r="Z242" t="n">
        <v>10</v>
      </c>
    </row>
    <row r="243">
      <c r="A243" t="n">
        <v>0</v>
      </c>
      <c r="B243" t="n">
        <v>85</v>
      </c>
      <c r="C243" t="inlineStr">
        <is>
          <t xml:space="preserve">CONCLUIDO	</t>
        </is>
      </c>
      <c r="D243" t="n">
        <v>0.605</v>
      </c>
      <c r="E243" t="n">
        <v>165.29</v>
      </c>
      <c r="F243" t="n">
        <v>123.51</v>
      </c>
      <c r="G243" t="n">
        <v>6.37</v>
      </c>
      <c r="H243" t="n">
        <v>0.11</v>
      </c>
      <c r="I243" t="n">
        <v>1163</v>
      </c>
      <c r="J243" t="n">
        <v>167.88</v>
      </c>
      <c r="K243" t="n">
        <v>51.39</v>
      </c>
      <c r="L243" t="n">
        <v>1</v>
      </c>
      <c r="M243" t="n">
        <v>1161</v>
      </c>
      <c r="N243" t="n">
        <v>30.49</v>
      </c>
      <c r="O243" t="n">
        <v>20939.59</v>
      </c>
      <c r="P243" t="n">
        <v>1580.89</v>
      </c>
      <c r="Q243" t="n">
        <v>1229.32</v>
      </c>
      <c r="R243" t="n">
        <v>2149.53</v>
      </c>
      <c r="S243" t="n">
        <v>159.11</v>
      </c>
      <c r="T243" t="n">
        <v>983259.61</v>
      </c>
      <c r="U243" t="n">
        <v>0.07000000000000001</v>
      </c>
      <c r="V243" t="n">
        <v>0.47</v>
      </c>
      <c r="W243" t="n">
        <v>20.87</v>
      </c>
      <c r="X243" t="n">
        <v>58.1</v>
      </c>
      <c r="Y243" t="n">
        <v>1</v>
      </c>
      <c r="Z243" t="n">
        <v>10</v>
      </c>
    </row>
    <row r="244">
      <c r="A244" t="n">
        <v>1</v>
      </c>
      <c r="B244" t="n">
        <v>85</v>
      </c>
      <c r="C244" t="inlineStr">
        <is>
          <t xml:space="preserve">CONCLUIDO	</t>
        </is>
      </c>
      <c r="D244" t="n">
        <v>1.0091</v>
      </c>
      <c r="E244" t="n">
        <v>99.09999999999999</v>
      </c>
      <c r="F244" t="n">
        <v>83.58</v>
      </c>
      <c r="G244" t="n">
        <v>12.92</v>
      </c>
      <c r="H244" t="n">
        <v>0.21</v>
      </c>
      <c r="I244" t="n">
        <v>388</v>
      </c>
      <c r="J244" t="n">
        <v>169.33</v>
      </c>
      <c r="K244" t="n">
        <v>51.39</v>
      </c>
      <c r="L244" t="n">
        <v>2</v>
      </c>
      <c r="M244" t="n">
        <v>386</v>
      </c>
      <c r="N244" t="n">
        <v>30.94</v>
      </c>
      <c r="O244" t="n">
        <v>21118.46</v>
      </c>
      <c r="P244" t="n">
        <v>1068.52</v>
      </c>
      <c r="Q244" t="n">
        <v>1227.29</v>
      </c>
      <c r="R244" t="n">
        <v>789.45</v>
      </c>
      <c r="S244" t="n">
        <v>159.11</v>
      </c>
      <c r="T244" t="n">
        <v>307092.46</v>
      </c>
      <c r="U244" t="n">
        <v>0.2</v>
      </c>
      <c r="V244" t="n">
        <v>0.7</v>
      </c>
      <c r="W244" t="n">
        <v>19.63</v>
      </c>
      <c r="X244" t="n">
        <v>18.23</v>
      </c>
      <c r="Y244" t="n">
        <v>1</v>
      </c>
      <c r="Z244" t="n">
        <v>10</v>
      </c>
    </row>
    <row r="245">
      <c r="A245" t="n">
        <v>2</v>
      </c>
      <c r="B245" t="n">
        <v>85</v>
      </c>
      <c r="C245" t="inlineStr">
        <is>
          <t xml:space="preserve">CONCLUIDO	</t>
        </is>
      </c>
      <c r="D245" t="n">
        <v>1.155</v>
      </c>
      <c r="E245" t="n">
        <v>86.58</v>
      </c>
      <c r="F245" t="n">
        <v>76.23999999999999</v>
      </c>
      <c r="G245" t="n">
        <v>19.47</v>
      </c>
      <c r="H245" t="n">
        <v>0.31</v>
      </c>
      <c r="I245" t="n">
        <v>235</v>
      </c>
      <c r="J245" t="n">
        <v>170.79</v>
      </c>
      <c r="K245" t="n">
        <v>51.39</v>
      </c>
      <c r="L245" t="n">
        <v>3</v>
      </c>
      <c r="M245" t="n">
        <v>233</v>
      </c>
      <c r="N245" t="n">
        <v>31.4</v>
      </c>
      <c r="O245" t="n">
        <v>21297.94</v>
      </c>
      <c r="P245" t="n">
        <v>971.52</v>
      </c>
      <c r="Q245" t="n">
        <v>1227.08</v>
      </c>
      <c r="R245" t="n">
        <v>541.62</v>
      </c>
      <c r="S245" t="n">
        <v>159.11</v>
      </c>
      <c r="T245" t="n">
        <v>183944.04</v>
      </c>
      <c r="U245" t="n">
        <v>0.29</v>
      </c>
      <c r="V245" t="n">
        <v>0.76</v>
      </c>
      <c r="W245" t="n">
        <v>19.36</v>
      </c>
      <c r="X245" t="n">
        <v>10.9</v>
      </c>
      <c r="Y245" t="n">
        <v>1</v>
      </c>
      <c r="Z245" t="n">
        <v>10</v>
      </c>
    </row>
    <row r="246">
      <c r="A246" t="n">
        <v>3</v>
      </c>
      <c r="B246" t="n">
        <v>85</v>
      </c>
      <c r="C246" t="inlineStr">
        <is>
          <t xml:space="preserve">CONCLUIDO	</t>
        </is>
      </c>
      <c r="D246" t="n">
        <v>1.2328</v>
      </c>
      <c r="E246" t="n">
        <v>81.12</v>
      </c>
      <c r="F246" t="n">
        <v>73.05</v>
      </c>
      <c r="G246" t="n">
        <v>26.09</v>
      </c>
      <c r="H246" t="n">
        <v>0.41</v>
      </c>
      <c r="I246" t="n">
        <v>168</v>
      </c>
      <c r="J246" t="n">
        <v>172.25</v>
      </c>
      <c r="K246" t="n">
        <v>51.39</v>
      </c>
      <c r="L246" t="n">
        <v>4</v>
      </c>
      <c r="M246" t="n">
        <v>166</v>
      </c>
      <c r="N246" t="n">
        <v>31.86</v>
      </c>
      <c r="O246" t="n">
        <v>21478.05</v>
      </c>
      <c r="P246" t="n">
        <v>927.39</v>
      </c>
      <c r="Q246" t="n">
        <v>1226.78</v>
      </c>
      <c r="R246" t="n">
        <v>433.61</v>
      </c>
      <c r="S246" t="n">
        <v>159.11</v>
      </c>
      <c r="T246" t="n">
        <v>130272.3</v>
      </c>
      <c r="U246" t="n">
        <v>0.37</v>
      </c>
      <c r="V246" t="n">
        <v>0.8</v>
      </c>
      <c r="W246" t="n">
        <v>19.25</v>
      </c>
      <c r="X246" t="n">
        <v>7.72</v>
      </c>
      <c r="Y246" t="n">
        <v>1</v>
      </c>
      <c r="Z246" t="n">
        <v>10</v>
      </c>
    </row>
    <row r="247">
      <c r="A247" t="n">
        <v>4</v>
      </c>
      <c r="B247" t="n">
        <v>85</v>
      </c>
      <c r="C247" t="inlineStr">
        <is>
          <t xml:space="preserve">CONCLUIDO	</t>
        </is>
      </c>
      <c r="D247" t="n">
        <v>1.2793</v>
      </c>
      <c r="E247" t="n">
        <v>78.17</v>
      </c>
      <c r="F247" t="n">
        <v>71.34999999999999</v>
      </c>
      <c r="G247" t="n">
        <v>32.68</v>
      </c>
      <c r="H247" t="n">
        <v>0.51</v>
      </c>
      <c r="I247" t="n">
        <v>131</v>
      </c>
      <c r="J247" t="n">
        <v>173.71</v>
      </c>
      <c r="K247" t="n">
        <v>51.39</v>
      </c>
      <c r="L247" t="n">
        <v>5</v>
      </c>
      <c r="M247" t="n">
        <v>129</v>
      </c>
      <c r="N247" t="n">
        <v>32.32</v>
      </c>
      <c r="O247" t="n">
        <v>21658.78</v>
      </c>
      <c r="P247" t="n">
        <v>902.71</v>
      </c>
      <c r="Q247" t="n">
        <v>1226.68</v>
      </c>
      <c r="R247" t="n">
        <v>375.97</v>
      </c>
      <c r="S247" t="n">
        <v>159.11</v>
      </c>
      <c r="T247" t="n">
        <v>101639.42</v>
      </c>
      <c r="U247" t="n">
        <v>0.42</v>
      </c>
      <c r="V247" t="n">
        <v>0.82</v>
      </c>
      <c r="W247" t="n">
        <v>19.2</v>
      </c>
      <c r="X247" t="n">
        <v>6.02</v>
      </c>
      <c r="Y247" t="n">
        <v>1</v>
      </c>
      <c r="Z247" t="n">
        <v>10</v>
      </c>
    </row>
    <row r="248">
      <c r="A248" t="n">
        <v>5</v>
      </c>
      <c r="B248" t="n">
        <v>85</v>
      </c>
      <c r="C248" t="inlineStr">
        <is>
          <t xml:space="preserve">CONCLUIDO	</t>
        </is>
      </c>
      <c r="D248" t="n">
        <v>1.3119</v>
      </c>
      <c r="E248" t="n">
        <v>76.22</v>
      </c>
      <c r="F248" t="n">
        <v>70.22</v>
      </c>
      <c r="G248" t="n">
        <v>39.38</v>
      </c>
      <c r="H248" t="n">
        <v>0.61</v>
      </c>
      <c r="I248" t="n">
        <v>107</v>
      </c>
      <c r="J248" t="n">
        <v>175.18</v>
      </c>
      <c r="K248" t="n">
        <v>51.39</v>
      </c>
      <c r="L248" t="n">
        <v>6</v>
      </c>
      <c r="M248" t="n">
        <v>105</v>
      </c>
      <c r="N248" t="n">
        <v>32.79</v>
      </c>
      <c r="O248" t="n">
        <v>21840.16</v>
      </c>
      <c r="P248" t="n">
        <v>884.63</v>
      </c>
      <c r="Q248" t="n">
        <v>1226.6</v>
      </c>
      <c r="R248" t="n">
        <v>337.61</v>
      </c>
      <c r="S248" t="n">
        <v>159.11</v>
      </c>
      <c r="T248" t="n">
        <v>82579.83</v>
      </c>
      <c r="U248" t="n">
        <v>0.47</v>
      </c>
      <c r="V248" t="n">
        <v>0.83</v>
      </c>
      <c r="W248" t="n">
        <v>19.16</v>
      </c>
      <c r="X248" t="n">
        <v>4.89</v>
      </c>
      <c r="Y248" t="n">
        <v>1</v>
      </c>
      <c r="Z248" t="n">
        <v>10</v>
      </c>
    </row>
    <row r="249">
      <c r="A249" t="n">
        <v>6</v>
      </c>
      <c r="B249" t="n">
        <v>85</v>
      </c>
      <c r="C249" t="inlineStr">
        <is>
          <t xml:space="preserve">CONCLUIDO	</t>
        </is>
      </c>
      <c r="D249" t="n">
        <v>1.3348</v>
      </c>
      <c r="E249" t="n">
        <v>74.92</v>
      </c>
      <c r="F249" t="n">
        <v>69.45999999999999</v>
      </c>
      <c r="G249" t="n">
        <v>45.8</v>
      </c>
      <c r="H249" t="n">
        <v>0.7</v>
      </c>
      <c r="I249" t="n">
        <v>91</v>
      </c>
      <c r="J249" t="n">
        <v>176.66</v>
      </c>
      <c r="K249" t="n">
        <v>51.39</v>
      </c>
      <c r="L249" t="n">
        <v>7</v>
      </c>
      <c r="M249" t="n">
        <v>89</v>
      </c>
      <c r="N249" t="n">
        <v>33.27</v>
      </c>
      <c r="O249" t="n">
        <v>22022.17</v>
      </c>
      <c r="P249" t="n">
        <v>871.2</v>
      </c>
      <c r="Q249" t="n">
        <v>1226.4</v>
      </c>
      <c r="R249" t="n">
        <v>312.31</v>
      </c>
      <c r="S249" t="n">
        <v>159.11</v>
      </c>
      <c r="T249" t="n">
        <v>70006.42</v>
      </c>
      <c r="U249" t="n">
        <v>0.51</v>
      </c>
      <c r="V249" t="n">
        <v>0.84</v>
      </c>
      <c r="W249" t="n">
        <v>19.12</v>
      </c>
      <c r="X249" t="n">
        <v>4.13</v>
      </c>
      <c r="Y249" t="n">
        <v>1</v>
      </c>
      <c r="Z249" t="n">
        <v>10</v>
      </c>
    </row>
    <row r="250">
      <c r="A250" t="n">
        <v>7</v>
      </c>
      <c r="B250" t="n">
        <v>85</v>
      </c>
      <c r="C250" t="inlineStr">
        <is>
          <t xml:space="preserve">CONCLUIDO	</t>
        </is>
      </c>
      <c r="D250" t="n">
        <v>1.3522</v>
      </c>
      <c r="E250" t="n">
        <v>73.95</v>
      </c>
      <c r="F250" t="n">
        <v>68.90000000000001</v>
      </c>
      <c r="G250" t="n">
        <v>52.33</v>
      </c>
      <c r="H250" t="n">
        <v>0.8</v>
      </c>
      <c r="I250" t="n">
        <v>79</v>
      </c>
      <c r="J250" t="n">
        <v>178.14</v>
      </c>
      <c r="K250" t="n">
        <v>51.39</v>
      </c>
      <c r="L250" t="n">
        <v>8</v>
      </c>
      <c r="M250" t="n">
        <v>77</v>
      </c>
      <c r="N250" t="n">
        <v>33.75</v>
      </c>
      <c r="O250" t="n">
        <v>22204.83</v>
      </c>
      <c r="P250" t="n">
        <v>860.84</v>
      </c>
      <c r="Q250" t="n">
        <v>1226.5</v>
      </c>
      <c r="R250" t="n">
        <v>293.34</v>
      </c>
      <c r="S250" t="n">
        <v>159.11</v>
      </c>
      <c r="T250" t="n">
        <v>60583.96</v>
      </c>
      <c r="U250" t="n">
        <v>0.54</v>
      </c>
      <c r="V250" t="n">
        <v>0.85</v>
      </c>
      <c r="W250" t="n">
        <v>19.1</v>
      </c>
      <c r="X250" t="n">
        <v>3.57</v>
      </c>
      <c r="Y250" t="n">
        <v>1</v>
      </c>
      <c r="Z250" t="n">
        <v>10</v>
      </c>
    </row>
    <row r="251">
      <c r="A251" t="n">
        <v>8</v>
      </c>
      <c r="B251" t="n">
        <v>85</v>
      </c>
      <c r="C251" t="inlineStr">
        <is>
          <t xml:space="preserve">CONCLUIDO	</t>
        </is>
      </c>
      <c r="D251" t="n">
        <v>1.367</v>
      </c>
      <c r="E251" t="n">
        <v>73.15000000000001</v>
      </c>
      <c r="F251" t="n">
        <v>68.44</v>
      </c>
      <c r="G251" t="n">
        <v>59.52</v>
      </c>
      <c r="H251" t="n">
        <v>0.89</v>
      </c>
      <c r="I251" t="n">
        <v>69</v>
      </c>
      <c r="J251" t="n">
        <v>179.63</v>
      </c>
      <c r="K251" t="n">
        <v>51.39</v>
      </c>
      <c r="L251" t="n">
        <v>9</v>
      </c>
      <c r="M251" t="n">
        <v>67</v>
      </c>
      <c r="N251" t="n">
        <v>34.24</v>
      </c>
      <c r="O251" t="n">
        <v>22388.15</v>
      </c>
      <c r="P251" t="n">
        <v>851.35</v>
      </c>
      <c r="Q251" t="n">
        <v>1226.47</v>
      </c>
      <c r="R251" t="n">
        <v>277.22</v>
      </c>
      <c r="S251" t="n">
        <v>159.11</v>
      </c>
      <c r="T251" t="n">
        <v>52572.24</v>
      </c>
      <c r="U251" t="n">
        <v>0.57</v>
      </c>
      <c r="V251" t="n">
        <v>0.85</v>
      </c>
      <c r="W251" t="n">
        <v>19.1</v>
      </c>
      <c r="X251" t="n">
        <v>3.11</v>
      </c>
      <c r="Y251" t="n">
        <v>1</v>
      </c>
      <c r="Z251" t="n">
        <v>10</v>
      </c>
    </row>
    <row r="252">
      <c r="A252" t="n">
        <v>9</v>
      </c>
      <c r="B252" t="n">
        <v>85</v>
      </c>
      <c r="C252" t="inlineStr">
        <is>
          <t xml:space="preserve">CONCLUIDO	</t>
        </is>
      </c>
      <c r="D252" t="n">
        <v>1.3772</v>
      </c>
      <c r="E252" t="n">
        <v>72.61</v>
      </c>
      <c r="F252" t="n">
        <v>68.14</v>
      </c>
      <c r="G252" t="n">
        <v>65.94</v>
      </c>
      <c r="H252" t="n">
        <v>0.98</v>
      </c>
      <c r="I252" t="n">
        <v>62</v>
      </c>
      <c r="J252" t="n">
        <v>181.12</v>
      </c>
      <c r="K252" t="n">
        <v>51.39</v>
      </c>
      <c r="L252" t="n">
        <v>10</v>
      </c>
      <c r="M252" t="n">
        <v>60</v>
      </c>
      <c r="N252" t="n">
        <v>34.73</v>
      </c>
      <c r="O252" t="n">
        <v>22572.13</v>
      </c>
      <c r="P252" t="n">
        <v>844.27</v>
      </c>
      <c r="Q252" t="n">
        <v>1226.43</v>
      </c>
      <c r="R252" t="n">
        <v>267.56</v>
      </c>
      <c r="S252" t="n">
        <v>159.11</v>
      </c>
      <c r="T252" t="n">
        <v>47778.16</v>
      </c>
      <c r="U252" t="n">
        <v>0.59</v>
      </c>
      <c r="V252" t="n">
        <v>0.86</v>
      </c>
      <c r="W252" t="n">
        <v>19.07</v>
      </c>
      <c r="X252" t="n">
        <v>2.81</v>
      </c>
      <c r="Y252" t="n">
        <v>1</v>
      </c>
      <c r="Z252" t="n">
        <v>10</v>
      </c>
    </row>
    <row r="253">
      <c r="A253" t="n">
        <v>10</v>
      </c>
      <c r="B253" t="n">
        <v>85</v>
      </c>
      <c r="C253" t="inlineStr">
        <is>
          <t xml:space="preserve">CONCLUIDO	</t>
        </is>
      </c>
      <c r="D253" t="n">
        <v>1.3867</v>
      </c>
      <c r="E253" t="n">
        <v>72.12</v>
      </c>
      <c r="F253" t="n">
        <v>67.84999999999999</v>
      </c>
      <c r="G253" t="n">
        <v>72.69</v>
      </c>
      <c r="H253" t="n">
        <v>1.07</v>
      </c>
      <c r="I253" t="n">
        <v>56</v>
      </c>
      <c r="J253" t="n">
        <v>182.62</v>
      </c>
      <c r="K253" t="n">
        <v>51.39</v>
      </c>
      <c r="L253" t="n">
        <v>11</v>
      </c>
      <c r="M253" t="n">
        <v>54</v>
      </c>
      <c r="N253" t="n">
        <v>35.22</v>
      </c>
      <c r="O253" t="n">
        <v>22756.91</v>
      </c>
      <c r="P253" t="n">
        <v>837.6900000000001</v>
      </c>
      <c r="Q253" t="n">
        <v>1226.4</v>
      </c>
      <c r="R253" t="n">
        <v>257.82</v>
      </c>
      <c r="S253" t="n">
        <v>159.11</v>
      </c>
      <c r="T253" t="n">
        <v>42937.46</v>
      </c>
      <c r="U253" t="n">
        <v>0.62</v>
      </c>
      <c r="V253" t="n">
        <v>0.86</v>
      </c>
      <c r="W253" t="n">
        <v>19.06</v>
      </c>
      <c r="X253" t="n">
        <v>2.52</v>
      </c>
      <c r="Y253" t="n">
        <v>1</v>
      </c>
      <c r="Z253" t="n">
        <v>10</v>
      </c>
    </row>
    <row r="254">
      <c r="A254" t="n">
        <v>11</v>
      </c>
      <c r="B254" t="n">
        <v>85</v>
      </c>
      <c r="C254" t="inlineStr">
        <is>
          <t xml:space="preserve">CONCLUIDO	</t>
        </is>
      </c>
      <c r="D254" t="n">
        <v>1.3943</v>
      </c>
      <c r="E254" t="n">
        <v>71.72</v>
      </c>
      <c r="F254" t="n">
        <v>67.62</v>
      </c>
      <c r="G254" t="n">
        <v>79.55</v>
      </c>
      <c r="H254" t="n">
        <v>1.16</v>
      </c>
      <c r="I254" t="n">
        <v>51</v>
      </c>
      <c r="J254" t="n">
        <v>184.12</v>
      </c>
      <c r="K254" t="n">
        <v>51.39</v>
      </c>
      <c r="L254" t="n">
        <v>12</v>
      </c>
      <c r="M254" t="n">
        <v>49</v>
      </c>
      <c r="N254" t="n">
        <v>35.73</v>
      </c>
      <c r="O254" t="n">
        <v>22942.24</v>
      </c>
      <c r="P254" t="n">
        <v>831.01</v>
      </c>
      <c r="Q254" t="n">
        <v>1226.47</v>
      </c>
      <c r="R254" t="n">
        <v>250.31</v>
      </c>
      <c r="S254" t="n">
        <v>159.11</v>
      </c>
      <c r="T254" t="n">
        <v>39206.57</v>
      </c>
      <c r="U254" t="n">
        <v>0.64</v>
      </c>
      <c r="V254" t="n">
        <v>0.86</v>
      </c>
      <c r="W254" t="n">
        <v>19.05</v>
      </c>
      <c r="X254" t="n">
        <v>2.29</v>
      </c>
      <c r="Y254" t="n">
        <v>1</v>
      </c>
      <c r="Z254" t="n">
        <v>10</v>
      </c>
    </row>
    <row r="255">
      <c r="A255" t="n">
        <v>12</v>
      </c>
      <c r="B255" t="n">
        <v>85</v>
      </c>
      <c r="C255" t="inlineStr">
        <is>
          <t xml:space="preserve">CONCLUIDO	</t>
        </is>
      </c>
      <c r="D255" t="n">
        <v>1.4</v>
      </c>
      <c r="E255" t="n">
        <v>71.43000000000001</v>
      </c>
      <c r="F255" t="n">
        <v>67.45999999999999</v>
      </c>
      <c r="G255" t="n">
        <v>86.12</v>
      </c>
      <c r="H255" t="n">
        <v>1.24</v>
      </c>
      <c r="I255" t="n">
        <v>47</v>
      </c>
      <c r="J255" t="n">
        <v>185.63</v>
      </c>
      <c r="K255" t="n">
        <v>51.39</v>
      </c>
      <c r="L255" t="n">
        <v>13</v>
      </c>
      <c r="M255" t="n">
        <v>45</v>
      </c>
      <c r="N255" t="n">
        <v>36.24</v>
      </c>
      <c r="O255" t="n">
        <v>23128.27</v>
      </c>
      <c r="P255" t="n">
        <v>825.58</v>
      </c>
      <c r="Q255" t="n">
        <v>1226.34</v>
      </c>
      <c r="R255" t="n">
        <v>244.52</v>
      </c>
      <c r="S255" t="n">
        <v>159.11</v>
      </c>
      <c r="T255" t="n">
        <v>36334.49</v>
      </c>
      <c r="U255" t="n">
        <v>0.65</v>
      </c>
      <c r="V255" t="n">
        <v>0.86</v>
      </c>
      <c r="W255" t="n">
        <v>19.05</v>
      </c>
      <c r="X255" t="n">
        <v>2.13</v>
      </c>
      <c r="Y255" t="n">
        <v>1</v>
      </c>
      <c r="Z255" t="n">
        <v>10</v>
      </c>
    </row>
    <row r="256">
      <c r="A256" t="n">
        <v>13</v>
      </c>
      <c r="B256" t="n">
        <v>85</v>
      </c>
      <c r="C256" t="inlineStr">
        <is>
          <t xml:space="preserve">CONCLUIDO	</t>
        </is>
      </c>
      <c r="D256" t="n">
        <v>1.4068</v>
      </c>
      <c r="E256" t="n">
        <v>71.08</v>
      </c>
      <c r="F256" t="n">
        <v>67.25</v>
      </c>
      <c r="G256" t="n">
        <v>93.84</v>
      </c>
      <c r="H256" t="n">
        <v>1.33</v>
      </c>
      <c r="I256" t="n">
        <v>43</v>
      </c>
      <c r="J256" t="n">
        <v>187.14</v>
      </c>
      <c r="K256" t="n">
        <v>51.39</v>
      </c>
      <c r="L256" t="n">
        <v>14</v>
      </c>
      <c r="M256" t="n">
        <v>41</v>
      </c>
      <c r="N256" t="n">
        <v>36.75</v>
      </c>
      <c r="O256" t="n">
        <v>23314.98</v>
      </c>
      <c r="P256" t="n">
        <v>819.45</v>
      </c>
      <c r="Q256" t="n">
        <v>1226.41</v>
      </c>
      <c r="R256" t="n">
        <v>237.65</v>
      </c>
      <c r="S256" t="n">
        <v>159.11</v>
      </c>
      <c r="T256" t="n">
        <v>32918.77</v>
      </c>
      <c r="U256" t="n">
        <v>0.67</v>
      </c>
      <c r="V256" t="n">
        <v>0.87</v>
      </c>
      <c r="W256" t="n">
        <v>19.04</v>
      </c>
      <c r="X256" t="n">
        <v>1.93</v>
      </c>
      <c r="Y256" t="n">
        <v>1</v>
      </c>
      <c r="Z256" t="n">
        <v>10</v>
      </c>
    </row>
    <row r="257">
      <c r="A257" t="n">
        <v>14</v>
      </c>
      <c r="B257" t="n">
        <v>85</v>
      </c>
      <c r="C257" t="inlineStr">
        <is>
          <t xml:space="preserve">CONCLUIDO	</t>
        </is>
      </c>
      <c r="D257" t="n">
        <v>1.4112</v>
      </c>
      <c r="E257" t="n">
        <v>70.86</v>
      </c>
      <c r="F257" t="n">
        <v>67.14</v>
      </c>
      <c r="G257" t="n">
        <v>100.7</v>
      </c>
      <c r="H257" t="n">
        <v>1.41</v>
      </c>
      <c r="I257" t="n">
        <v>40</v>
      </c>
      <c r="J257" t="n">
        <v>188.66</v>
      </c>
      <c r="K257" t="n">
        <v>51.39</v>
      </c>
      <c r="L257" t="n">
        <v>15</v>
      </c>
      <c r="M257" t="n">
        <v>38</v>
      </c>
      <c r="N257" t="n">
        <v>37.27</v>
      </c>
      <c r="O257" t="n">
        <v>23502.4</v>
      </c>
      <c r="P257" t="n">
        <v>814.17</v>
      </c>
      <c r="Q257" t="n">
        <v>1226.37</v>
      </c>
      <c r="R257" t="n">
        <v>233.15</v>
      </c>
      <c r="S257" t="n">
        <v>159.11</v>
      </c>
      <c r="T257" t="n">
        <v>30681.68</v>
      </c>
      <c r="U257" t="n">
        <v>0.68</v>
      </c>
      <c r="V257" t="n">
        <v>0.87</v>
      </c>
      <c r="W257" t="n">
        <v>19.05</v>
      </c>
      <c r="X257" t="n">
        <v>1.81</v>
      </c>
      <c r="Y257" t="n">
        <v>1</v>
      </c>
      <c r="Z257" t="n">
        <v>10</v>
      </c>
    </row>
    <row r="258">
      <c r="A258" t="n">
        <v>15</v>
      </c>
      <c r="B258" t="n">
        <v>85</v>
      </c>
      <c r="C258" t="inlineStr">
        <is>
          <t xml:space="preserve">CONCLUIDO	</t>
        </is>
      </c>
      <c r="D258" t="n">
        <v>1.4152</v>
      </c>
      <c r="E258" t="n">
        <v>70.66</v>
      </c>
      <c r="F258" t="n">
        <v>67</v>
      </c>
      <c r="G258" t="n">
        <v>105.79</v>
      </c>
      <c r="H258" t="n">
        <v>1.49</v>
      </c>
      <c r="I258" t="n">
        <v>38</v>
      </c>
      <c r="J258" t="n">
        <v>190.19</v>
      </c>
      <c r="K258" t="n">
        <v>51.39</v>
      </c>
      <c r="L258" t="n">
        <v>16</v>
      </c>
      <c r="M258" t="n">
        <v>36</v>
      </c>
      <c r="N258" t="n">
        <v>37.79</v>
      </c>
      <c r="O258" t="n">
        <v>23690.52</v>
      </c>
      <c r="P258" t="n">
        <v>809.13</v>
      </c>
      <c r="Q258" t="n">
        <v>1226.39</v>
      </c>
      <c r="R258" t="n">
        <v>229.31</v>
      </c>
      <c r="S258" t="n">
        <v>159.11</v>
      </c>
      <c r="T258" t="n">
        <v>28771.87</v>
      </c>
      <c r="U258" t="n">
        <v>0.6899999999999999</v>
      </c>
      <c r="V258" t="n">
        <v>0.87</v>
      </c>
      <c r="W258" t="n">
        <v>19.03</v>
      </c>
      <c r="X258" t="n">
        <v>1.68</v>
      </c>
      <c r="Y258" t="n">
        <v>1</v>
      </c>
      <c r="Z258" t="n">
        <v>10</v>
      </c>
    </row>
    <row r="259">
      <c r="A259" t="n">
        <v>16</v>
      </c>
      <c r="B259" t="n">
        <v>85</v>
      </c>
      <c r="C259" t="inlineStr">
        <is>
          <t xml:space="preserve">CONCLUIDO	</t>
        </is>
      </c>
      <c r="D259" t="n">
        <v>1.4198</v>
      </c>
      <c r="E259" t="n">
        <v>70.43000000000001</v>
      </c>
      <c r="F259" t="n">
        <v>66.87</v>
      </c>
      <c r="G259" t="n">
        <v>114.64</v>
      </c>
      <c r="H259" t="n">
        <v>1.57</v>
      </c>
      <c r="I259" t="n">
        <v>35</v>
      </c>
      <c r="J259" t="n">
        <v>191.72</v>
      </c>
      <c r="K259" t="n">
        <v>51.39</v>
      </c>
      <c r="L259" t="n">
        <v>17</v>
      </c>
      <c r="M259" t="n">
        <v>33</v>
      </c>
      <c r="N259" t="n">
        <v>38.33</v>
      </c>
      <c r="O259" t="n">
        <v>23879.37</v>
      </c>
      <c r="P259" t="n">
        <v>804.34</v>
      </c>
      <c r="Q259" t="n">
        <v>1226.29</v>
      </c>
      <c r="R259" t="n">
        <v>224.45</v>
      </c>
      <c r="S259" t="n">
        <v>159.11</v>
      </c>
      <c r="T259" t="n">
        <v>26357.51</v>
      </c>
      <c r="U259" t="n">
        <v>0.71</v>
      </c>
      <c r="V259" t="n">
        <v>0.87</v>
      </c>
      <c r="W259" t="n">
        <v>19.04</v>
      </c>
      <c r="X259" t="n">
        <v>1.55</v>
      </c>
      <c r="Y259" t="n">
        <v>1</v>
      </c>
      <c r="Z259" t="n">
        <v>10</v>
      </c>
    </row>
    <row r="260">
      <c r="A260" t="n">
        <v>17</v>
      </c>
      <c r="B260" t="n">
        <v>85</v>
      </c>
      <c r="C260" t="inlineStr">
        <is>
          <t xml:space="preserve">CONCLUIDO	</t>
        </is>
      </c>
      <c r="D260" t="n">
        <v>1.4231</v>
      </c>
      <c r="E260" t="n">
        <v>70.27</v>
      </c>
      <c r="F260" t="n">
        <v>66.78</v>
      </c>
      <c r="G260" t="n">
        <v>121.42</v>
      </c>
      <c r="H260" t="n">
        <v>1.65</v>
      </c>
      <c r="I260" t="n">
        <v>33</v>
      </c>
      <c r="J260" t="n">
        <v>193.26</v>
      </c>
      <c r="K260" t="n">
        <v>51.39</v>
      </c>
      <c r="L260" t="n">
        <v>18</v>
      </c>
      <c r="M260" t="n">
        <v>31</v>
      </c>
      <c r="N260" t="n">
        <v>38.86</v>
      </c>
      <c r="O260" t="n">
        <v>24068.93</v>
      </c>
      <c r="P260" t="n">
        <v>799.52</v>
      </c>
      <c r="Q260" t="n">
        <v>1226.34</v>
      </c>
      <c r="R260" t="n">
        <v>221.47</v>
      </c>
      <c r="S260" t="n">
        <v>159.11</v>
      </c>
      <c r="T260" t="n">
        <v>24878.91</v>
      </c>
      <c r="U260" t="n">
        <v>0.72</v>
      </c>
      <c r="V260" t="n">
        <v>0.87</v>
      </c>
      <c r="W260" t="n">
        <v>19.03</v>
      </c>
      <c r="X260" t="n">
        <v>1.45</v>
      </c>
      <c r="Y260" t="n">
        <v>1</v>
      </c>
      <c r="Z260" t="n">
        <v>10</v>
      </c>
    </row>
    <row r="261">
      <c r="A261" t="n">
        <v>18</v>
      </c>
      <c r="B261" t="n">
        <v>85</v>
      </c>
      <c r="C261" t="inlineStr">
        <is>
          <t xml:space="preserve">CONCLUIDO	</t>
        </is>
      </c>
      <c r="D261" t="n">
        <v>1.4264</v>
      </c>
      <c r="E261" t="n">
        <v>70.11</v>
      </c>
      <c r="F261" t="n">
        <v>66.69</v>
      </c>
      <c r="G261" t="n">
        <v>129.07</v>
      </c>
      <c r="H261" t="n">
        <v>1.73</v>
      </c>
      <c r="I261" t="n">
        <v>31</v>
      </c>
      <c r="J261" t="n">
        <v>194.8</v>
      </c>
      <c r="K261" t="n">
        <v>51.39</v>
      </c>
      <c r="L261" t="n">
        <v>19</v>
      </c>
      <c r="M261" t="n">
        <v>29</v>
      </c>
      <c r="N261" t="n">
        <v>39.41</v>
      </c>
      <c r="O261" t="n">
        <v>24259.23</v>
      </c>
      <c r="P261" t="n">
        <v>794.15</v>
      </c>
      <c r="Q261" t="n">
        <v>1226.29</v>
      </c>
      <c r="R261" t="n">
        <v>218.33</v>
      </c>
      <c r="S261" t="n">
        <v>159.11</v>
      </c>
      <c r="T261" t="n">
        <v>23318.93</v>
      </c>
      <c r="U261" t="n">
        <v>0.73</v>
      </c>
      <c r="V261" t="n">
        <v>0.87</v>
      </c>
      <c r="W261" t="n">
        <v>19.02</v>
      </c>
      <c r="X261" t="n">
        <v>1.36</v>
      </c>
      <c r="Y261" t="n">
        <v>1</v>
      </c>
      <c r="Z261" t="n">
        <v>10</v>
      </c>
    </row>
    <row r="262">
      <c r="A262" t="n">
        <v>19</v>
      </c>
      <c r="B262" t="n">
        <v>85</v>
      </c>
      <c r="C262" t="inlineStr">
        <is>
          <t xml:space="preserve">CONCLUIDO	</t>
        </is>
      </c>
      <c r="D262" t="n">
        <v>1.4278</v>
      </c>
      <c r="E262" t="n">
        <v>70.04000000000001</v>
      </c>
      <c r="F262" t="n">
        <v>66.65000000000001</v>
      </c>
      <c r="G262" t="n">
        <v>133.29</v>
      </c>
      <c r="H262" t="n">
        <v>1.81</v>
      </c>
      <c r="I262" t="n">
        <v>30</v>
      </c>
      <c r="J262" t="n">
        <v>196.35</v>
      </c>
      <c r="K262" t="n">
        <v>51.39</v>
      </c>
      <c r="L262" t="n">
        <v>20</v>
      </c>
      <c r="M262" t="n">
        <v>28</v>
      </c>
      <c r="N262" t="n">
        <v>39.96</v>
      </c>
      <c r="O262" t="n">
        <v>24450.27</v>
      </c>
      <c r="P262" t="n">
        <v>790.55</v>
      </c>
      <c r="Q262" t="n">
        <v>1226.28</v>
      </c>
      <c r="R262" t="n">
        <v>217.24</v>
      </c>
      <c r="S262" t="n">
        <v>159.11</v>
      </c>
      <c r="T262" t="n">
        <v>22778.95</v>
      </c>
      <c r="U262" t="n">
        <v>0.73</v>
      </c>
      <c r="V262" t="n">
        <v>0.87</v>
      </c>
      <c r="W262" t="n">
        <v>19.02</v>
      </c>
      <c r="X262" t="n">
        <v>1.32</v>
      </c>
      <c r="Y262" t="n">
        <v>1</v>
      </c>
      <c r="Z262" t="n">
        <v>10</v>
      </c>
    </row>
    <row r="263">
      <c r="A263" t="n">
        <v>20</v>
      </c>
      <c r="B263" t="n">
        <v>85</v>
      </c>
      <c r="C263" t="inlineStr">
        <is>
          <t xml:space="preserve">CONCLUIDO	</t>
        </is>
      </c>
      <c r="D263" t="n">
        <v>1.431</v>
      </c>
      <c r="E263" t="n">
        <v>69.88</v>
      </c>
      <c r="F263" t="n">
        <v>66.56</v>
      </c>
      <c r="G263" t="n">
        <v>142.63</v>
      </c>
      <c r="H263" t="n">
        <v>1.88</v>
      </c>
      <c r="I263" t="n">
        <v>28</v>
      </c>
      <c r="J263" t="n">
        <v>197.9</v>
      </c>
      <c r="K263" t="n">
        <v>51.39</v>
      </c>
      <c r="L263" t="n">
        <v>21</v>
      </c>
      <c r="M263" t="n">
        <v>26</v>
      </c>
      <c r="N263" t="n">
        <v>40.51</v>
      </c>
      <c r="O263" t="n">
        <v>24642.07</v>
      </c>
      <c r="P263" t="n">
        <v>787.24</v>
      </c>
      <c r="Q263" t="n">
        <v>1226.29</v>
      </c>
      <c r="R263" t="n">
        <v>214.07</v>
      </c>
      <c r="S263" t="n">
        <v>159.11</v>
      </c>
      <c r="T263" t="n">
        <v>21201.71</v>
      </c>
      <c r="U263" t="n">
        <v>0.74</v>
      </c>
      <c r="V263" t="n">
        <v>0.88</v>
      </c>
      <c r="W263" t="n">
        <v>19.02</v>
      </c>
      <c r="X263" t="n">
        <v>1.23</v>
      </c>
      <c r="Y263" t="n">
        <v>1</v>
      </c>
      <c r="Z263" t="n">
        <v>10</v>
      </c>
    </row>
    <row r="264">
      <c r="A264" t="n">
        <v>21</v>
      </c>
      <c r="B264" t="n">
        <v>85</v>
      </c>
      <c r="C264" t="inlineStr">
        <is>
          <t xml:space="preserve">CONCLUIDO	</t>
        </is>
      </c>
      <c r="D264" t="n">
        <v>1.4328</v>
      </c>
      <c r="E264" t="n">
        <v>69.79000000000001</v>
      </c>
      <c r="F264" t="n">
        <v>66.51000000000001</v>
      </c>
      <c r="G264" t="n">
        <v>147.79</v>
      </c>
      <c r="H264" t="n">
        <v>1.96</v>
      </c>
      <c r="I264" t="n">
        <v>27</v>
      </c>
      <c r="J264" t="n">
        <v>199.46</v>
      </c>
      <c r="K264" t="n">
        <v>51.39</v>
      </c>
      <c r="L264" t="n">
        <v>22</v>
      </c>
      <c r="M264" t="n">
        <v>25</v>
      </c>
      <c r="N264" t="n">
        <v>41.07</v>
      </c>
      <c r="O264" t="n">
        <v>24834.62</v>
      </c>
      <c r="P264" t="n">
        <v>783.63</v>
      </c>
      <c r="Q264" t="n">
        <v>1226.3</v>
      </c>
      <c r="R264" t="n">
        <v>212.51</v>
      </c>
      <c r="S264" t="n">
        <v>159.11</v>
      </c>
      <c r="T264" t="n">
        <v>20429.94</v>
      </c>
      <c r="U264" t="n">
        <v>0.75</v>
      </c>
      <c r="V264" t="n">
        <v>0.88</v>
      </c>
      <c r="W264" t="n">
        <v>19.01</v>
      </c>
      <c r="X264" t="n">
        <v>1.18</v>
      </c>
      <c r="Y264" t="n">
        <v>1</v>
      </c>
      <c r="Z264" t="n">
        <v>10</v>
      </c>
    </row>
    <row r="265">
      <c r="A265" t="n">
        <v>22</v>
      </c>
      <c r="B265" t="n">
        <v>85</v>
      </c>
      <c r="C265" t="inlineStr">
        <is>
          <t xml:space="preserve">CONCLUIDO	</t>
        </is>
      </c>
      <c r="D265" t="n">
        <v>1.4344</v>
      </c>
      <c r="E265" t="n">
        <v>69.70999999999999</v>
      </c>
      <c r="F265" t="n">
        <v>66.45999999999999</v>
      </c>
      <c r="G265" t="n">
        <v>153.37</v>
      </c>
      <c r="H265" t="n">
        <v>2.03</v>
      </c>
      <c r="I265" t="n">
        <v>26</v>
      </c>
      <c r="J265" t="n">
        <v>201.03</v>
      </c>
      <c r="K265" t="n">
        <v>51.39</v>
      </c>
      <c r="L265" t="n">
        <v>23</v>
      </c>
      <c r="M265" t="n">
        <v>24</v>
      </c>
      <c r="N265" t="n">
        <v>41.64</v>
      </c>
      <c r="O265" t="n">
        <v>25027.94</v>
      </c>
      <c r="P265" t="n">
        <v>777.97</v>
      </c>
      <c r="Q265" t="n">
        <v>1226.29</v>
      </c>
      <c r="R265" t="n">
        <v>211.03</v>
      </c>
      <c r="S265" t="n">
        <v>159.11</v>
      </c>
      <c r="T265" t="n">
        <v>19692.77</v>
      </c>
      <c r="U265" t="n">
        <v>0.75</v>
      </c>
      <c r="V265" t="n">
        <v>0.88</v>
      </c>
      <c r="W265" t="n">
        <v>19.01</v>
      </c>
      <c r="X265" t="n">
        <v>1.14</v>
      </c>
      <c r="Y265" t="n">
        <v>1</v>
      </c>
      <c r="Z265" t="n">
        <v>10</v>
      </c>
    </row>
    <row r="266">
      <c r="A266" t="n">
        <v>23</v>
      </c>
      <c r="B266" t="n">
        <v>85</v>
      </c>
      <c r="C266" t="inlineStr">
        <is>
          <t xml:space="preserve">CONCLUIDO	</t>
        </is>
      </c>
      <c r="D266" t="n">
        <v>1.4377</v>
      </c>
      <c r="E266" t="n">
        <v>69.56</v>
      </c>
      <c r="F266" t="n">
        <v>66.37</v>
      </c>
      <c r="G266" t="n">
        <v>165.93</v>
      </c>
      <c r="H266" t="n">
        <v>2.1</v>
      </c>
      <c r="I266" t="n">
        <v>24</v>
      </c>
      <c r="J266" t="n">
        <v>202.61</v>
      </c>
      <c r="K266" t="n">
        <v>51.39</v>
      </c>
      <c r="L266" t="n">
        <v>24</v>
      </c>
      <c r="M266" t="n">
        <v>22</v>
      </c>
      <c r="N266" t="n">
        <v>42.21</v>
      </c>
      <c r="O266" t="n">
        <v>25222.04</v>
      </c>
      <c r="P266" t="n">
        <v>771.37</v>
      </c>
      <c r="Q266" t="n">
        <v>1226.28</v>
      </c>
      <c r="R266" t="n">
        <v>207.8</v>
      </c>
      <c r="S266" t="n">
        <v>159.11</v>
      </c>
      <c r="T266" t="n">
        <v>18088.13</v>
      </c>
      <c r="U266" t="n">
        <v>0.77</v>
      </c>
      <c r="V266" t="n">
        <v>0.88</v>
      </c>
      <c r="W266" t="n">
        <v>19.01</v>
      </c>
      <c r="X266" t="n">
        <v>1.05</v>
      </c>
      <c r="Y266" t="n">
        <v>1</v>
      </c>
      <c r="Z266" t="n">
        <v>10</v>
      </c>
    </row>
    <row r="267">
      <c r="A267" t="n">
        <v>24</v>
      </c>
      <c r="B267" t="n">
        <v>85</v>
      </c>
      <c r="C267" t="inlineStr">
        <is>
          <t xml:space="preserve">CONCLUIDO	</t>
        </is>
      </c>
      <c r="D267" t="n">
        <v>1.4373</v>
      </c>
      <c r="E267" t="n">
        <v>69.58</v>
      </c>
      <c r="F267" t="n">
        <v>66.39</v>
      </c>
      <c r="G267" t="n">
        <v>165.98</v>
      </c>
      <c r="H267" t="n">
        <v>2.17</v>
      </c>
      <c r="I267" t="n">
        <v>24</v>
      </c>
      <c r="J267" t="n">
        <v>204.19</v>
      </c>
      <c r="K267" t="n">
        <v>51.39</v>
      </c>
      <c r="L267" t="n">
        <v>25</v>
      </c>
      <c r="M267" t="n">
        <v>22</v>
      </c>
      <c r="N267" t="n">
        <v>42.79</v>
      </c>
      <c r="O267" t="n">
        <v>25417.05</v>
      </c>
      <c r="P267" t="n">
        <v>770.0599999999999</v>
      </c>
      <c r="Q267" t="n">
        <v>1226.3</v>
      </c>
      <c r="R267" t="n">
        <v>208.4</v>
      </c>
      <c r="S267" t="n">
        <v>159.11</v>
      </c>
      <c r="T267" t="n">
        <v>18386.46</v>
      </c>
      <c r="U267" t="n">
        <v>0.76</v>
      </c>
      <c r="V267" t="n">
        <v>0.88</v>
      </c>
      <c r="W267" t="n">
        <v>19.02</v>
      </c>
      <c r="X267" t="n">
        <v>1.07</v>
      </c>
      <c r="Y267" t="n">
        <v>1</v>
      </c>
      <c r="Z267" t="n">
        <v>10</v>
      </c>
    </row>
    <row r="268">
      <c r="A268" t="n">
        <v>25</v>
      </c>
      <c r="B268" t="n">
        <v>85</v>
      </c>
      <c r="C268" t="inlineStr">
        <is>
          <t xml:space="preserve">CONCLUIDO	</t>
        </is>
      </c>
      <c r="D268" t="n">
        <v>1.4389</v>
      </c>
      <c r="E268" t="n">
        <v>69.5</v>
      </c>
      <c r="F268" t="n">
        <v>66.34</v>
      </c>
      <c r="G268" t="n">
        <v>173.07</v>
      </c>
      <c r="H268" t="n">
        <v>2.24</v>
      </c>
      <c r="I268" t="n">
        <v>23</v>
      </c>
      <c r="J268" t="n">
        <v>205.77</v>
      </c>
      <c r="K268" t="n">
        <v>51.39</v>
      </c>
      <c r="L268" t="n">
        <v>26</v>
      </c>
      <c r="M268" t="n">
        <v>21</v>
      </c>
      <c r="N268" t="n">
        <v>43.38</v>
      </c>
      <c r="O268" t="n">
        <v>25612.75</v>
      </c>
      <c r="P268" t="n">
        <v>764.4299999999999</v>
      </c>
      <c r="Q268" t="n">
        <v>1226.4</v>
      </c>
      <c r="R268" t="n">
        <v>206.87</v>
      </c>
      <c r="S268" t="n">
        <v>159.11</v>
      </c>
      <c r="T268" t="n">
        <v>17628.71</v>
      </c>
      <c r="U268" t="n">
        <v>0.77</v>
      </c>
      <c r="V268" t="n">
        <v>0.88</v>
      </c>
      <c r="W268" t="n">
        <v>19.01</v>
      </c>
      <c r="X268" t="n">
        <v>1.02</v>
      </c>
      <c r="Y268" t="n">
        <v>1</v>
      </c>
      <c r="Z268" t="n">
        <v>10</v>
      </c>
    </row>
    <row r="269">
      <c r="A269" t="n">
        <v>26</v>
      </c>
      <c r="B269" t="n">
        <v>85</v>
      </c>
      <c r="C269" t="inlineStr">
        <is>
          <t xml:space="preserve">CONCLUIDO	</t>
        </is>
      </c>
      <c r="D269" t="n">
        <v>1.4408</v>
      </c>
      <c r="E269" t="n">
        <v>69.40000000000001</v>
      </c>
      <c r="F269" t="n">
        <v>66.29000000000001</v>
      </c>
      <c r="G269" t="n">
        <v>180.78</v>
      </c>
      <c r="H269" t="n">
        <v>2.31</v>
      </c>
      <c r="I269" t="n">
        <v>22</v>
      </c>
      <c r="J269" t="n">
        <v>207.37</v>
      </c>
      <c r="K269" t="n">
        <v>51.39</v>
      </c>
      <c r="L269" t="n">
        <v>27</v>
      </c>
      <c r="M269" t="n">
        <v>20</v>
      </c>
      <c r="N269" t="n">
        <v>43.97</v>
      </c>
      <c r="O269" t="n">
        <v>25809.25</v>
      </c>
      <c r="P269" t="n">
        <v>762.62</v>
      </c>
      <c r="Q269" t="n">
        <v>1226.3</v>
      </c>
      <c r="R269" t="n">
        <v>204.67</v>
      </c>
      <c r="S269" t="n">
        <v>159.11</v>
      </c>
      <c r="T269" t="n">
        <v>16532.81</v>
      </c>
      <c r="U269" t="n">
        <v>0.78</v>
      </c>
      <c r="V269" t="n">
        <v>0.88</v>
      </c>
      <c r="W269" t="n">
        <v>19.02</v>
      </c>
      <c r="X269" t="n">
        <v>0.96</v>
      </c>
      <c r="Y269" t="n">
        <v>1</v>
      </c>
      <c r="Z269" t="n">
        <v>10</v>
      </c>
    </row>
    <row r="270">
      <c r="A270" t="n">
        <v>27</v>
      </c>
      <c r="B270" t="n">
        <v>85</v>
      </c>
      <c r="C270" t="inlineStr">
        <is>
          <t xml:space="preserve">CONCLUIDO	</t>
        </is>
      </c>
      <c r="D270" t="n">
        <v>1.4425</v>
      </c>
      <c r="E270" t="n">
        <v>69.31999999999999</v>
      </c>
      <c r="F270" t="n">
        <v>66.23999999999999</v>
      </c>
      <c r="G270" t="n">
        <v>189.26</v>
      </c>
      <c r="H270" t="n">
        <v>2.38</v>
      </c>
      <c r="I270" t="n">
        <v>21</v>
      </c>
      <c r="J270" t="n">
        <v>208.97</v>
      </c>
      <c r="K270" t="n">
        <v>51.39</v>
      </c>
      <c r="L270" t="n">
        <v>28</v>
      </c>
      <c r="M270" t="n">
        <v>19</v>
      </c>
      <c r="N270" t="n">
        <v>44.57</v>
      </c>
      <c r="O270" t="n">
        <v>26006.56</v>
      </c>
      <c r="P270" t="n">
        <v>759.03</v>
      </c>
      <c r="Q270" t="n">
        <v>1226.3</v>
      </c>
      <c r="R270" t="n">
        <v>203.33</v>
      </c>
      <c r="S270" t="n">
        <v>159.11</v>
      </c>
      <c r="T270" t="n">
        <v>15869.05</v>
      </c>
      <c r="U270" t="n">
        <v>0.78</v>
      </c>
      <c r="V270" t="n">
        <v>0.88</v>
      </c>
      <c r="W270" t="n">
        <v>19.01</v>
      </c>
      <c r="X270" t="n">
        <v>0.92</v>
      </c>
      <c r="Y270" t="n">
        <v>1</v>
      </c>
      <c r="Z270" t="n">
        <v>10</v>
      </c>
    </row>
    <row r="271">
      <c r="A271" t="n">
        <v>28</v>
      </c>
      <c r="B271" t="n">
        <v>85</v>
      </c>
      <c r="C271" t="inlineStr">
        <is>
          <t xml:space="preserve">CONCLUIDO	</t>
        </is>
      </c>
      <c r="D271" t="n">
        <v>1.4441</v>
      </c>
      <c r="E271" t="n">
        <v>69.25</v>
      </c>
      <c r="F271" t="n">
        <v>66.2</v>
      </c>
      <c r="G271" t="n">
        <v>198.59</v>
      </c>
      <c r="H271" t="n">
        <v>2.45</v>
      </c>
      <c r="I271" t="n">
        <v>20</v>
      </c>
      <c r="J271" t="n">
        <v>210.57</v>
      </c>
      <c r="K271" t="n">
        <v>51.39</v>
      </c>
      <c r="L271" t="n">
        <v>29</v>
      </c>
      <c r="M271" t="n">
        <v>18</v>
      </c>
      <c r="N271" t="n">
        <v>45.18</v>
      </c>
      <c r="O271" t="n">
        <v>26204.71</v>
      </c>
      <c r="P271" t="n">
        <v>756.64</v>
      </c>
      <c r="Q271" t="n">
        <v>1226.32</v>
      </c>
      <c r="R271" t="n">
        <v>201.79</v>
      </c>
      <c r="S271" t="n">
        <v>159.11</v>
      </c>
      <c r="T271" t="n">
        <v>15102.12</v>
      </c>
      <c r="U271" t="n">
        <v>0.79</v>
      </c>
      <c r="V271" t="n">
        <v>0.88</v>
      </c>
      <c r="W271" t="n">
        <v>19.01</v>
      </c>
      <c r="X271" t="n">
        <v>0.87</v>
      </c>
      <c r="Y271" t="n">
        <v>1</v>
      </c>
      <c r="Z271" t="n">
        <v>10</v>
      </c>
    </row>
    <row r="272">
      <c r="A272" t="n">
        <v>29</v>
      </c>
      <c r="B272" t="n">
        <v>85</v>
      </c>
      <c r="C272" t="inlineStr">
        <is>
          <t xml:space="preserve">CONCLUIDO	</t>
        </is>
      </c>
      <c r="D272" t="n">
        <v>1.446</v>
      </c>
      <c r="E272" t="n">
        <v>69.15000000000001</v>
      </c>
      <c r="F272" t="n">
        <v>66.14</v>
      </c>
      <c r="G272" t="n">
        <v>208.86</v>
      </c>
      <c r="H272" t="n">
        <v>2.51</v>
      </c>
      <c r="I272" t="n">
        <v>19</v>
      </c>
      <c r="J272" t="n">
        <v>212.19</v>
      </c>
      <c r="K272" t="n">
        <v>51.39</v>
      </c>
      <c r="L272" t="n">
        <v>30</v>
      </c>
      <c r="M272" t="n">
        <v>17</v>
      </c>
      <c r="N272" t="n">
        <v>45.79</v>
      </c>
      <c r="O272" t="n">
        <v>26403.69</v>
      </c>
      <c r="P272" t="n">
        <v>749.0700000000001</v>
      </c>
      <c r="Q272" t="n">
        <v>1226.28</v>
      </c>
      <c r="R272" t="n">
        <v>199.88</v>
      </c>
      <c r="S272" t="n">
        <v>159.11</v>
      </c>
      <c r="T272" t="n">
        <v>14152.1</v>
      </c>
      <c r="U272" t="n">
        <v>0.8</v>
      </c>
      <c r="V272" t="n">
        <v>0.88</v>
      </c>
      <c r="W272" t="n">
        <v>19</v>
      </c>
      <c r="X272" t="n">
        <v>0.8100000000000001</v>
      </c>
      <c r="Y272" t="n">
        <v>1</v>
      </c>
      <c r="Z272" t="n">
        <v>10</v>
      </c>
    </row>
    <row r="273">
      <c r="A273" t="n">
        <v>30</v>
      </c>
      <c r="B273" t="n">
        <v>85</v>
      </c>
      <c r="C273" t="inlineStr">
        <is>
          <t xml:space="preserve">CONCLUIDO	</t>
        </is>
      </c>
      <c r="D273" t="n">
        <v>1.4457</v>
      </c>
      <c r="E273" t="n">
        <v>69.17</v>
      </c>
      <c r="F273" t="n">
        <v>66.15000000000001</v>
      </c>
      <c r="G273" t="n">
        <v>208.9</v>
      </c>
      <c r="H273" t="n">
        <v>2.58</v>
      </c>
      <c r="I273" t="n">
        <v>19</v>
      </c>
      <c r="J273" t="n">
        <v>213.81</v>
      </c>
      <c r="K273" t="n">
        <v>51.39</v>
      </c>
      <c r="L273" t="n">
        <v>31</v>
      </c>
      <c r="M273" t="n">
        <v>17</v>
      </c>
      <c r="N273" t="n">
        <v>46.41</v>
      </c>
      <c r="O273" t="n">
        <v>26603.52</v>
      </c>
      <c r="P273" t="n">
        <v>747.05</v>
      </c>
      <c r="Q273" t="n">
        <v>1226.35</v>
      </c>
      <c r="R273" t="n">
        <v>200.26</v>
      </c>
      <c r="S273" t="n">
        <v>159.11</v>
      </c>
      <c r="T273" t="n">
        <v>14342.7</v>
      </c>
      <c r="U273" t="n">
        <v>0.79</v>
      </c>
      <c r="V273" t="n">
        <v>0.88</v>
      </c>
      <c r="W273" t="n">
        <v>19.01</v>
      </c>
      <c r="X273" t="n">
        <v>0.83</v>
      </c>
      <c r="Y273" t="n">
        <v>1</v>
      </c>
      <c r="Z273" t="n">
        <v>10</v>
      </c>
    </row>
    <row r="274">
      <c r="A274" t="n">
        <v>31</v>
      </c>
      <c r="B274" t="n">
        <v>85</v>
      </c>
      <c r="C274" t="inlineStr">
        <is>
          <t xml:space="preserve">CONCLUIDO	</t>
        </is>
      </c>
      <c r="D274" t="n">
        <v>1.4473</v>
      </c>
      <c r="E274" t="n">
        <v>69.09</v>
      </c>
      <c r="F274" t="n">
        <v>66.11</v>
      </c>
      <c r="G274" t="n">
        <v>220.37</v>
      </c>
      <c r="H274" t="n">
        <v>2.64</v>
      </c>
      <c r="I274" t="n">
        <v>18</v>
      </c>
      <c r="J274" t="n">
        <v>215.43</v>
      </c>
      <c r="K274" t="n">
        <v>51.39</v>
      </c>
      <c r="L274" t="n">
        <v>32</v>
      </c>
      <c r="M274" t="n">
        <v>16</v>
      </c>
      <c r="N274" t="n">
        <v>47.04</v>
      </c>
      <c r="O274" t="n">
        <v>26804.21</v>
      </c>
      <c r="P274" t="n">
        <v>743.21</v>
      </c>
      <c r="Q274" t="n">
        <v>1226.28</v>
      </c>
      <c r="R274" t="n">
        <v>198.99</v>
      </c>
      <c r="S274" t="n">
        <v>159.11</v>
      </c>
      <c r="T274" t="n">
        <v>13711.28</v>
      </c>
      <c r="U274" t="n">
        <v>0.8</v>
      </c>
      <c r="V274" t="n">
        <v>0.88</v>
      </c>
      <c r="W274" t="n">
        <v>19</v>
      </c>
      <c r="X274" t="n">
        <v>0.78</v>
      </c>
      <c r="Y274" t="n">
        <v>1</v>
      </c>
      <c r="Z274" t="n">
        <v>10</v>
      </c>
    </row>
    <row r="275">
      <c r="A275" t="n">
        <v>32</v>
      </c>
      <c r="B275" t="n">
        <v>85</v>
      </c>
      <c r="C275" t="inlineStr">
        <is>
          <t xml:space="preserve">CONCLUIDO	</t>
        </is>
      </c>
      <c r="D275" t="n">
        <v>1.4493</v>
      </c>
      <c r="E275" t="n">
        <v>69</v>
      </c>
      <c r="F275" t="n">
        <v>66.05</v>
      </c>
      <c r="G275" t="n">
        <v>233.12</v>
      </c>
      <c r="H275" t="n">
        <v>2.7</v>
      </c>
      <c r="I275" t="n">
        <v>17</v>
      </c>
      <c r="J275" t="n">
        <v>217.07</v>
      </c>
      <c r="K275" t="n">
        <v>51.39</v>
      </c>
      <c r="L275" t="n">
        <v>33</v>
      </c>
      <c r="M275" t="n">
        <v>15</v>
      </c>
      <c r="N275" t="n">
        <v>47.68</v>
      </c>
      <c r="O275" t="n">
        <v>27005.77</v>
      </c>
      <c r="P275" t="n">
        <v>737.33</v>
      </c>
      <c r="Q275" t="n">
        <v>1226.27</v>
      </c>
      <c r="R275" t="n">
        <v>196.92</v>
      </c>
      <c r="S275" t="n">
        <v>159.11</v>
      </c>
      <c r="T275" t="n">
        <v>12683.86</v>
      </c>
      <c r="U275" t="n">
        <v>0.8100000000000001</v>
      </c>
      <c r="V275" t="n">
        <v>0.88</v>
      </c>
      <c r="W275" t="n">
        <v>19</v>
      </c>
      <c r="X275" t="n">
        <v>0.73</v>
      </c>
      <c r="Y275" t="n">
        <v>1</v>
      </c>
      <c r="Z275" t="n">
        <v>10</v>
      </c>
    </row>
    <row r="276">
      <c r="A276" t="n">
        <v>33</v>
      </c>
      <c r="B276" t="n">
        <v>85</v>
      </c>
      <c r="C276" t="inlineStr">
        <is>
          <t xml:space="preserve">CONCLUIDO	</t>
        </is>
      </c>
      <c r="D276" t="n">
        <v>1.4491</v>
      </c>
      <c r="E276" t="n">
        <v>69.01000000000001</v>
      </c>
      <c r="F276" t="n">
        <v>66.06</v>
      </c>
      <c r="G276" t="n">
        <v>233.15</v>
      </c>
      <c r="H276" t="n">
        <v>2.76</v>
      </c>
      <c r="I276" t="n">
        <v>17</v>
      </c>
      <c r="J276" t="n">
        <v>218.71</v>
      </c>
      <c r="K276" t="n">
        <v>51.39</v>
      </c>
      <c r="L276" t="n">
        <v>34</v>
      </c>
      <c r="M276" t="n">
        <v>13</v>
      </c>
      <c r="N276" t="n">
        <v>48.32</v>
      </c>
      <c r="O276" t="n">
        <v>27208.22</v>
      </c>
      <c r="P276" t="n">
        <v>735.96</v>
      </c>
      <c r="Q276" t="n">
        <v>1226.28</v>
      </c>
      <c r="R276" t="n">
        <v>196.98</v>
      </c>
      <c r="S276" t="n">
        <v>159.11</v>
      </c>
      <c r="T276" t="n">
        <v>12714.18</v>
      </c>
      <c r="U276" t="n">
        <v>0.8100000000000001</v>
      </c>
      <c r="V276" t="n">
        <v>0.88</v>
      </c>
      <c r="W276" t="n">
        <v>19.01</v>
      </c>
      <c r="X276" t="n">
        <v>0.73</v>
      </c>
      <c r="Y276" t="n">
        <v>1</v>
      </c>
      <c r="Z276" t="n">
        <v>10</v>
      </c>
    </row>
    <row r="277">
      <c r="A277" t="n">
        <v>34</v>
      </c>
      <c r="B277" t="n">
        <v>85</v>
      </c>
      <c r="C277" t="inlineStr">
        <is>
          <t xml:space="preserve">CONCLUIDO	</t>
        </is>
      </c>
      <c r="D277" t="n">
        <v>1.4509</v>
      </c>
      <c r="E277" t="n">
        <v>68.92</v>
      </c>
      <c r="F277" t="n">
        <v>66.01000000000001</v>
      </c>
      <c r="G277" t="n">
        <v>247.53</v>
      </c>
      <c r="H277" t="n">
        <v>2.82</v>
      </c>
      <c r="I277" t="n">
        <v>16</v>
      </c>
      <c r="J277" t="n">
        <v>220.36</v>
      </c>
      <c r="K277" t="n">
        <v>51.39</v>
      </c>
      <c r="L277" t="n">
        <v>35</v>
      </c>
      <c r="M277" t="n">
        <v>10</v>
      </c>
      <c r="N277" t="n">
        <v>48.97</v>
      </c>
      <c r="O277" t="n">
        <v>27411.55</v>
      </c>
      <c r="P277" t="n">
        <v>727.84</v>
      </c>
      <c r="Q277" t="n">
        <v>1226.3</v>
      </c>
      <c r="R277" t="n">
        <v>195.28</v>
      </c>
      <c r="S277" t="n">
        <v>159.11</v>
      </c>
      <c r="T277" t="n">
        <v>11866.78</v>
      </c>
      <c r="U277" t="n">
        <v>0.8100000000000001</v>
      </c>
      <c r="V277" t="n">
        <v>0.88</v>
      </c>
      <c r="W277" t="n">
        <v>19.01</v>
      </c>
      <c r="X277" t="n">
        <v>0.68</v>
      </c>
      <c r="Y277" t="n">
        <v>1</v>
      </c>
      <c r="Z277" t="n">
        <v>10</v>
      </c>
    </row>
    <row r="278">
      <c r="A278" t="n">
        <v>35</v>
      </c>
      <c r="B278" t="n">
        <v>85</v>
      </c>
      <c r="C278" t="inlineStr">
        <is>
          <t xml:space="preserve">CONCLUIDO	</t>
        </is>
      </c>
      <c r="D278" t="n">
        <v>1.4511</v>
      </c>
      <c r="E278" t="n">
        <v>68.91</v>
      </c>
      <c r="F278" t="n">
        <v>66</v>
      </c>
      <c r="G278" t="n">
        <v>247.49</v>
      </c>
      <c r="H278" t="n">
        <v>2.88</v>
      </c>
      <c r="I278" t="n">
        <v>16</v>
      </c>
      <c r="J278" t="n">
        <v>222.01</v>
      </c>
      <c r="K278" t="n">
        <v>51.39</v>
      </c>
      <c r="L278" t="n">
        <v>36</v>
      </c>
      <c r="M278" t="n">
        <v>8</v>
      </c>
      <c r="N278" t="n">
        <v>49.62</v>
      </c>
      <c r="O278" t="n">
        <v>27615.8</v>
      </c>
      <c r="P278" t="n">
        <v>733.48</v>
      </c>
      <c r="Q278" t="n">
        <v>1226.37</v>
      </c>
      <c r="R278" t="n">
        <v>195</v>
      </c>
      <c r="S278" t="n">
        <v>159.11</v>
      </c>
      <c r="T278" t="n">
        <v>11728.47</v>
      </c>
      <c r="U278" t="n">
        <v>0.82</v>
      </c>
      <c r="V278" t="n">
        <v>0.88</v>
      </c>
      <c r="W278" t="n">
        <v>19</v>
      </c>
      <c r="X278" t="n">
        <v>0.67</v>
      </c>
      <c r="Y278" t="n">
        <v>1</v>
      </c>
      <c r="Z278" t="n">
        <v>10</v>
      </c>
    </row>
    <row r="279">
      <c r="A279" t="n">
        <v>36</v>
      </c>
      <c r="B279" t="n">
        <v>85</v>
      </c>
      <c r="C279" t="inlineStr">
        <is>
          <t xml:space="preserve">CONCLUIDO	</t>
        </is>
      </c>
      <c r="D279" t="n">
        <v>1.4506</v>
      </c>
      <c r="E279" t="n">
        <v>68.94</v>
      </c>
      <c r="F279" t="n">
        <v>66.02</v>
      </c>
      <c r="G279" t="n">
        <v>247.58</v>
      </c>
      <c r="H279" t="n">
        <v>2.94</v>
      </c>
      <c r="I279" t="n">
        <v>16</v>
      </c>
      <c r="J279" t="n">
        <v>223.68</v>
      </c>
      <c r="K279" t="n">
        <v>51.39</v>
      </c>
      <c r="L279" t="n">
        <v>37</v>
      </c>
      <c r="M279" t="n">
        <v>4</v>
      </c>
      <c r="N279" t="n">
        <v>50.29</v>
      </c>
      <c r="O279" t="n">
        <v>27821.09</v>
      </c>
      <c r="P279" t="n">
        <v>736.91</v>
      </c>
      <c r="Q279" t="n">
        <v>1226.36</v>
      </c>
      <c r="R279" t="n">
        <v>195.27</v>
      </c>
      <c r="S279" t="n">
        <v>159.11</v>
      </c>
      <c r="T279" t="n">
        <v>11861.87</v>
      </c>
      <c r="U279" t="n">
        <v>0.8100000000000001</v>
      </c>
      <c r="V279" t="n">
        <v>0.88</v>
      </c>
      <c r="W279" t="n">
        <v>19.02</v>
      </c>
      <c r="X279" t="n">
        <v>0.7</v>
      </c>
      <c r="Y279" t="n">
        <v>1</v>
      </c>
      <c r="Z279" t="n">
        <v>10</v>
      </c>
    </row>
    <row r="280">
      <c r="A280" t="n">
        <v>37</v>
      </c>
      <c r="B280" t="n">
        <v>85</v>
      </c>
      <c r="C280" t="inlineStr">
        <is>
          <t xml:space="preserve">CONCLUIDO	</t>
        </is>
      </c>
      <c r="D280" t="n">
        <v>1.4505</v>
      </c>
      <c r="E280" t="n">
        <v>68.94</v>
      </c>
      <c r="F280" t="n">
        <v>66.03</v>
      </c>
      <c r="G280" t="n">
        <v>247.6</v>
      </c>
      <c r="H280" t="n">
        <v>3</v>
      </c>
      <c r="I280" t="n">
        <v>16</v>
      </c>
      <c r="J280" t="n">
        <v>225.35</v>
      </c>
      <c r="K280" t="n">
        <v>51.39</v>
      </c>
      <c r="L280" t="n">
        <v>38</v>
      </c>
      <c r="M280" t="n">
        <v>0</v>
      </c>
      <c r="N280" t="n">
        <v>50.96</v>
      </c>
      <c r="O280" t="n">
        <v>28027.19</v>
      </c>
      <c r="P280" t="n">
        <v>740.8099999999999</v>
      </c>
      <c r="Q280" t="n">
        <v>1226.31</v>
      </c>
      <c r="R280" t="n">
        <v>195.51</v>
      </c>
      <c r="S280" t="n">
        <v>159.11</v>
      </c>
      <c r="T280" t="n">
        <v>11983.56</v>
      </c>
      <c r="U280" t="n">
        <v>0.8100000000000001</v>
      </c>
      <c r="V280" t="n">
        <v>0.88</v>
      </c>
      <c r="W280" t="n">
        <v>19.02</v>
      </c>
      <c r="X280" t="n">
        <v>0.7</v>
      </c>
      <c r="Y280" t="n">
        <v>1</v>
      </c>
      <c r="Z280" t="n">
        <v>10</v>
      </c>
    </row>
    <row r="281">
      <c r="A281" t="n">
        <v>0</v>
      </c>
      <c r="B281" t="n">
        <v>20</v>
      </c>
      <c r="C281" t="inlineStr">
        <is>
          <t xml:space="preserve">CONCLUIDO	</t>
        </is>
      </c>
      <c r="D281" t="n">
        <v>1.1564</v>
      </c>
      <c r="E281" t="n">
        <v>86.47</v>
      </c>
      <c r="F281" t="n">
        <v>80.70999999999999</v>
      </c>
      <c r="G281" t="n">
        <v>14.72</v>
      </c>
      <c r="H281" t="n">
        <v>0.34</v>
      </c>
      <c r="I281" t="n">
        <v>329</v>
      </c>
      <c r="J281" t="n">
        <v>51.33</v>
      </c>
      <c r="K281" t="n">
        <v>24.83</v>
      </c>
      <c r="L281" t="n">
        <v>1</v>
      </c>
      <c r="M281" t="n">
        <v>327</v>
      </c>
      <c r="N281" t="n">
        <v>5.51</v>
      </c>
      <c r="O281" t="n">
        <v>6564.78</v>
      </c>
      <c r="P281" t="n">
        <v>452.88</v>
      </c>
      <c r="Q281" t="n">
        <v>1227.47</v>
      </c>
      <c r="R281" t="n">
        <v>692.65</v>
      </c>
      <c r="S281" t="n">
        <v>159.11</v>
      </c>
      <c r="T281" t="n">
        <v>258986.98</v>
      </c>
      <c r="U281" t="n">
        <v>0.23</v>
      </c>
      <c r="V281" t="n">
        <v>0.72</v>
      </c>
      <c r="W281" t="n">
        <v>19.52</v>
      </c>
      <c r="X281" t="n">
        <v>15.35</v>
      </c>
      <c r="Y281" t="n">
        <v>1</v>
      </c>
      <c r="Z281" t="n">
        <v>10</v>
      </c>
    </row>
    <row r="282">
      <c r="A282" t="n">
        <v>1</v>
      </c>
      <c r="B282" t="n">
        <v>20</v>
      </c>
      <c r="C282" t="inlineStr">
        <is>
          <t xml:space="preserve">CONCLUIDO	</t>
        </is>
      </c>
      <c r="D282" t="n">
        <v>1.3303</v>
      </c>
      <c r="E282" t="n">
        <v>75.17</v>
      </c>
      <c r="F282" t="n">
        <v>71.70999999999999</v>
      </c>
      <c r="G282" t="n">
        <v>30.73</v>
      </c>
      <c r="H282" t="n">
        <v>0.66</v>
      </c>
      <c r="I282" t="n">
        <v>140</v>
      </c>
      <c r="J282" t="n">
        <v>52.47</v>
      </c>
      <c r="K282" t="n">
        <v>24.83</v>
      </c>
      <c r="L282" t="n">
        <v>2</v>
      </c>
      <c r="M282" t="n">
        <v>138</v>
      </c>
      <c r="N282" t="n">
        <v>5.64</v>
      </c>
      <c r="O282" t="n">
        <v>6705.1</v>
      </c>
      <c r="P282" t="n">
        <v>384.84</v>
      </c>
      <c r="Q282" t="n">
        <v>1226.4</v>
      </c>
      <c r="R282" t="n">
        <v>388.66</v>
      </c>
      <c r="S282" t="n">
        <v>159.11</v>
      </c>
      <c r="T282" t="n">
        <v>107937.65</v>
      </c>
      <c r="U282" t="n">
        <v>0.41</v>
      </c>
      <c r="V282" t="n">
        <v>0.8100000000000001</v>
      </c>
      <c r="W282" t="n">
        <v>19.19</v>
      </c>
      <c r="X282" t="n">
        <v>6.38</v>
      </c>
      <c r="Y282" t="n">
        <v>1</v>
      </c>
      <c r="Z282" t="n">
        <v>10</v>
      </c>
    </row>
    <row r="283">
      <c r="A283" t="n">
        <v>2</v>
      </c>
      <c r="B283" t="n">
        <v>20</v>
      </c>
      <c r="C283" t="inlineStr">
        <is>
          <t xml:space="preserve">CONCLUIDO	</t>
        </is>
      </c>
      <c r="D283" t="n">
        <v>1.3881</v>
      </c>
      <c r="E283" t="n">
        <v>72.04000000000001</v>
      </c>
      <c r="F283" t="n">
        <v>69.23999999999999</v>
      </c>
      <c r="G283" t="n">
        <v>48.31</v>
      </c>
      <c r="H283" t="n">
        <v>0.97</v>
      </c>
      <c r="I283" t="n">
        <v>86</v>
      </c>
      <c r="J283" t="n">
        <v>53.61</v>
      </c>
      <c r="K283" t="n">
        <v>24.83</v>
      </c>
      <c r="L283" t="n">
        <v>3</v>
      </c>
      <c r="M283" t="n">
        <v>84</v>
      </c>
      <c r="N283" t="n">
        <v>5.78</v>
      </c>
      <c r="O283" t="n">
        <v>6845.59</v>
      </c>
      <c r="P283" t="n">
        <v>352.54</v>
      </c>
      <c r="Q283" t="n">
        <v>1226.47</v>
      </c>
      <c r="R283" t="n">
        <v>304.28</v>
      </c>
      <c r="S283" t="n">
        <v>159.11</v>
      </c>
      <c r="T283" t="n">
        <v>66016.69</v>
      </c>
      <c r="U283" t="n">
        <v>0.52</v>
      </c>
      <c r="V283" t="n">
        <v>0.84</v>
      </c>
      <c r="W283" t="n">
        <v>19.13</v>
      </c>
      <c r="X283" t="n">
        <v>3.91</v>
      </c>
      <c r="Y283" t="n">
        <v>1</v>
      </c>
      <c r="Z283" t="n">
        <v>10</v>
      </c>
    </row>
    <row r="284">
      <c r="A284" t="n">
        <v>3</v>
      </c>
      <c r="B284" t="n">
        <v>20</v>
      </c>
      <c r="C284" t="inlineStr">
        <is>
          <t xml:space="preserve">CONCLUIDO	</t>
        </is>
      </c>
      <c r="D284" t="n">
        <v>1.4127</v>
      </c>
      <c r="E284" t="n">
        <v>70.79000000000001</v>
      </c>
      <c r="F284" t="n">
        <v>68.26000000000001</v>
      </c>
      <c r="G284" t="n">
        <v>63.99</v>
      </c>
      <c r="H284" t="n">
        <v>1.27</v>
      </c>
      <c r="I284" t="n">
        <v>64</v>
      </c>
      <c r="J284" t="n">
        <v>54.75</v>
      </c>
      <c r="K284" t="n">
        <v>24.83</v>
      </c>
      <c r="L284" t="n">
        <v>4</v>
      </c>
      <c r="M284" t="n">
        <v>18</v>
      </c>
      <c r="N284" t="n">
        <v>5.92</v>
      </c>
      <c r="O284" t="n">
        <v>6986.39</v>
      </c>
      <c r="P284" t="n">
        <v>331.32</v>
      </c>
      <c r="Q284" t="n">
        <v>1226.52</v>
      </c>
      <c r="R284" t="n">
        <v>269.35</v>
      </c>
      <c r="S284" t="n">
        <v>159.11</v>
      </c>
      <c r="T284" t="n">
        <v>48662.16</v>
      </c>
      <c r="U284" t="n">
        <v>0.59</v>
      </c>
      <c r="V284" t="n">
        <v>0.85</v>
      </c>
      <c r="W284" t="n">
        <v>19.14</v>
      </c>
      <c r="X284" t="n">
        <v>2.93</v>
      </c>
      <c r="Y284" t="n">
        <v>1</v>
      </c>
      <c r="Z284" t="n">
        <v>10</v>
      </c>
    </row>
    <row r="285">
      <c r="A285" t="n">
        <v>4</v>
      </c>
      <c r="B285" t="n">
        <v>20</v>
      </c>
      <c r="C285" t="inlineStr">
        <is>
          <t xml:space="preserve">CONCLUIDO	</t>
        </is>
      </c>
      <c r="D285" t="n">
        <v>1.4139</v>
      </c>
      <c r="E285" t="n">
        <v>70.73</v>
      </c>
      <c r="F285" t="n">
        <v>68.20999999999999</v>
      </c>
      <c r="G285" t="n">
        <v>64.95999999999999</v>
      </c>
      <c r="H285" t="n">
        <v>1.55</v>
      </c>
      <c r="I285" t="n">
        <v>63</v>
      </c>
      <c r="J285" t="n">
        <v>55.89</v>
      </c>
      <c r="K285" t="n">
        <v>24.83</v>
      </c>
      <c r="L285" t="n">
        <v>5</v>
      </c>
      <c r="M285" t="n">
        <v>0</v>
      </c>
      <c r="N285" t="n">
        <v>6.07</v>
      </c>
      <c r="O285" t="n">
        <v>7127.49</v>
      </c>
      <c r="P285" t="n">
        <v>336.49</v>
      </c>
      <c r="Q285" t="n">
        <v>1226.71</v>
      </c>
      <c r="R285" t="n">
        <v>266.98</v>
      </c>
      <c r="S285" t="n">
        <v>159.11</v>
      </c>
      <c r="T285" t="n">
        <v>47483.49</v>
      </c>
      <c r="U285" t="n">
        <v>0.6</v>
      </c>
      <c r="V285" t="n">
        <v>0.85</v>
      </c>
      <c r="W285" t="n">
        <v>19.16</v>
      </c>
      <c r="X285" t="n">
        <v>2.88</v>
      </c>
      <c r="Y285" t="n">
        <v>1</v>
      </c>
      <c r="Z285" t="n">
        <v>10</v>
      </c>
    </row>
    <row r="286">
      <c r="A286" t="n">
        <v>0</v>
      </c>
      <c r="B286" t="n">
        <v>65</v>
      </c>
      <c r="C286" t="inlineStr">
        <is>
          <t xml:space="preserve">CONCLUIDO	</t>
        </is>
      </c>
      <c r="D286" t="n">
        <v>0.7473</v>
      </c>
      <c r="E286" t="n">
        <v>133.82</v>
      </c>
      <c r="F286" t="n">
        <v>107.92</v>
      </c>
      <c r="G286" t="n">
        <v>7.43</v>
      </c>
      <c r="H286" t="n">
        <v>0.13</v>
      </c>
      <c r="I286" t="n">
        <v>871</v>
      </c>
      <c r="J286" t="n">
        <v>133.21</v>
      </c>
      <c r="K286" t="n">
        <v>46.47</v>
      </c>
      <c r="L286" t="n">
        <v>1</v>
      </c>
      <c r="M286" t="n">
        <v>869</v>
      </c>
      <c r="N286" t="n">
        <v>20.75</v>
      </c>
      <c r="O286" t="n">
        <v>16663.42</v>
      </c>
      <c r="P286" t="n">
        <v>1189.62</v>
      </c>
      <c r="Q286" t="n">
        <v>1229.13</v>
      </c>
      <c r="R286" t="n">
        <v>1616.88</v>
      </c>
      <c r="S286" t="n">
        <v>159.11</v>
      </c>
      <c r="T286" t="n">
        <v>718394.3199999999</v>
      </c>
      <c r="U286" t="n">
        <v>0.1</v>
      </c>
      <c r="V286" t="n">
        <v>0.54</v>
      </c>
      <c r="W286" t="n">
        <v>20.42</v>
      </c>
      <c r="X286" t="n">
        <v>42.53</v>
      </c>
      <c r="Y286" t="n">
        <v>1</v>
      </c>
      <c r="Z286" t="n">
        <v>10</v>
      </c>
    </row>
    <row r="287">
      <c r="A287" t="n">
        <v>1</v>
      </c>
      <c r="B287" t="n">
        <v>65</v>
      </c>
      <c r="C287" t="inlineStr">
        <is>
          <t xml:space="preserve">CONCLUIDO	</t>
        </is>
      </c>
      <c r="D287" t="n">
        <v>1.0979</v>
      </c>
      <c r="E287" t="n">
        <v>91.08</v>
      </c>
      <c r="F287" t="n">
        <v>80.22</v>
      </c>
      <c r="G287" t="n">
        <v>15.09</v>
      </c>
      <c r="H287" t="n">
        <v>0.26</v>
      </c>
      <c r="I287" t="n">
        <v>319</v>
      </c>
      <c r="J287" t="n">
        <v>134.55</v>
      </c>
      <c r="K287" t="n">
        <v>46.47</v>
      </c>
      <c r="L287" t="n">
        <v>2</v>
      </c>
      <c r="M287" t="n">
        <v>317</v>
      </c>
      <c r="N287" t="n">
        <v>21.09</v>
      </c>
      <c r="O287" t="n">
        <v>16828.84</v>
      </c>
      <c r="P287" t="n">
        <v>880.52</v>
      </c>
      <c r="Q287" t="n">
        <v>1227</v>
      </c>
      <c r="R287" t="n">
        <v>675.99</v>
      </c>
      <c r="S287" t="n">
        <v>159.11</v>
      </c>
      <c r="T287" t="n">
        <v>250706.99</v>
      </c>
      <c r="U287" t="n">
        <v>0.24</v>
      </c>
      <c r="V287" t="n">
        <v>0.73</v>
      </c>
      <c r="W287" t="n">
        <v>19.5</v>
      </c>
      <c r="X287" t="n">
        <v>14.87</v>
      </c>
      <c r="Y287" t="n">
        <v>1</v>
      </c>
      <c r="Z287" t="n">
        <v>10</v>
      </c>
    </row>
    <row r="288">
      <c r="A288" t="n">
        <v>2</v>
      </c>
      <c r="B288" t="n">
        <v>65</v>
      </c>
      <c r="C288" t="inlineStr">
        <is>
          <t xml:space="preserve">CONCLUIDO	</t>
        </is>
      </c>
      <c r="D288" t="n">
        <v>1.2213</v>
      </c>
      <c r="E288" t="n">
        <v>81.88</v>
      </c>
      <c r="F288" t="n">
        <v>74.37</v>
      </c>
      <c r="G288" t="n">
        <v>22.76</v>
      </c>
      <c r="H288" t="n">
        <v>0.39</v>
      </c>
      <c r="I288" t="n">
        <v>196</v>
      </c>
      <c r="J288" t="n">
        <v>135.9</v>
      </c>
      <c r="K288" t="n">
        <v>46.47</v>
      </c>
      <c r="L288" t="n">
        <v>3</v>
      </c>
      <c r="M288" t="n">
        <v>194</v>
      </c>
      <c r="N288" t="n">
        <v>21.43</v>
      </c>
      <c r="O288" t="n">
        <v>16994.64</v>
      </c>
      <c r="P288" t="n">
        <v>811.35</v>
      </c>
      <c r="Q288" t="n">
        <v>1226.89</v>
      </c>
      <c r="R288" t="n">
        <v>477.46</v>
      </c>
      <c r="S288" t="n">
        <v>159.11</v>
      </c>
      <c r="T288" t="n">
        <v>152056.38</v>
      </c>
      <c r="U288" t="n">
        <v>0.33</v>
      </c>
      <c r="V288" t="n">
        <v>0.78</v>
      </c>
      <c r="W288" t="n">
        <v>19.31</v>
      </c>
      <c r="X288" t="n">
        <v>9.02</v>
      </c>
      <c r="Y288" t="n">
        <v>1</v>
      </c>
      <c r="Z288" t="n">
        <v>10</v>
      </c>
    </row>
    <row r="289">
      <c r="A289" t="n">
        <v>3</v>
      </c>
      <c r="B289" t="n">
        <v>65</v>
      </c>
      <c r="C289" t="inlineStr">
        <is>
          <t xml:space="preserve">CONCLUIDO	</t>
        </is>
      </c>
      <c r="D289" t="n">
        <v>1.2852</v>
      </c>
      <c r="E289" t="n">
        <v>77.81</v>
      </c>
      <c r="F289" t="n">
        <v>71.79000000000001</v>
      </c>
      <c r="G289" t="n">
        <v>30.55</v>
      </c>
      <c r="H289" t="n">
        <v>0.52</v>
      </c>
      <c r="I289" t="n">
        <v>141</v>
      </c>
      <c r="J289" t="n">
        <v>137.25</v>
      </c>
      <c r="K289" t="n">
        <v>46.47</v>
      </c>
      <c r="L289" t="n">
        <v>4</v>
      </c>
      <c r="M289" t="n">
        <v>139</v>
      </c>
      <c r="N289" t="n">
        <v>21.78</v>
      </c>
      <c r="O289" t="n">
        <v>17160.92</v>
      </c>
      <c r="P289" t="n">
        <v>777.95</v>
      </c>
      <c r="Q289" t="n">
        <v>1226.64</v>
      </c>
      <c r="R289" t="n">
        <v>390.73</v>
      </c>
      <c r="S289" t="n">
        <v>159.11</v>
      </c>
      <c r="T289" t="n">
        <v>108967.04</v>
      </c>
      <c r="U289" t="n">
        <v>0.41</v>
      </c>
      <c r="V289" t="n">
        <v>0.8100000000000001</v>
      </c>
      <c r="W289" t="n">
        <v>19.21</v>
      </c>
      <c r="X289" t="n">
        <v>6.46</v>
      </c>
      <c r="Y289" t="n">
        <v>1</v>
      </c>
      <c r="Z289" t="n">
        <v>10</v>
      </c>
    </row>
    <row r="290">
      <c r="A290" t="n">
        <v>4</v>
      </c>
      <c r="B290" t="n">
        <v>65</v>
      </c>
      <c r="C290" t="inlineStr">
        <is>
          <t xml:space="preserve">CONCLUIDO	</t>
        </is>
      </c>
      <c r="D290" t="n">
        <v>1.3237</v>
      </c>
      <c r="E290" t="n">
        <v>75.54000000000001</v>
      </c>
      <c r="F290" t="n">
        <v>70.37</v>
      </c>
      <c r="G290" t="n">
        <v>38.38</v>
      </c>
      <c r="H290" t="n">
        <v>0.64</v>
      </c>
      <c r="I290" t="n">
        <v>110</v>
      </c>
      <c r="J290" t="n">
        <v>138.6</v>
      </c>
      <c r="K290" t="n">
        <v>46.47</v>
      </c>
      <c r="L290" t="n">
        <v>5</v>
      </c>
      <c r="M290" t="n">
        <v>108</v>
      </c>
      <c r="N290" t="n">
        <v>22.13</v>
      </c>
      <c r="O290" t="n">
        <v>17327.69</v>
      </c>
      <c r="P290" t="n">
        <v>757.3</v>
      </c>
      <c r="Q290" t="n">
        <v>1226.53</v>
      </c>
      <c r="R290" t="n">
        <v>342.78</v>
      </c>
      <c r="S290" t="n">
        <v>159.11</v>
      </c>
      <c r="T290" t="n">
        <v>85146.8</v>
      </c>
      <c r="U290" t="n">
        <v>0.46</v>
      </c>
      <c r="V290" t="n">
        <v>0.83</v>
      </c>
      <c r="W290" t="n">
        <v>19.16</v>
      </c>
      <c r="X290" t="n">
        <v>5.04</v>
      </c>
      <c r="Y290" t="n">
        <v>1</v>
      </c>
      <c r="Z290" t="n">
        <v>10</v>
      </c>
    </row>
    <row r="291">
      <c r="A291" t="n">
        <v>5</v>
      </c>
      <c r="B291" t="n">
        <v>65</v>
      </c>
      <c r="C291" t="inlineStr">
        <is>
          <t xml:space="preserve">CONCLUIDO	</t>
        </is>
      </c>
      <c r="D291" t="n">
        <v>1.3502</v>
      </c>
      <c r="E291" t="n">
        <v>74.06</v>
      </c>
      <c r="F291" t="n">
        <v>69.43000000000001</v>
      </c>
      <c r="G291" t="n">
        <v>46.29</v>
      </c>
      <c r="H291" t="n">
        <v>0.76</v>
      </c>
      <c r="I291" t="n">
        <v>90</v>
      </c>
      <c r="J291" t="n">
        <v>139.95</v>
      </c>
      <c r="K291" t="n">
        <v>46.47</v>
      </c>
      <c r="L291" t="n">
        <v>6</v>
      </c>
      <c r="M291" t="n">
        <v>88</v>
      </c>
      <c r="N291" t="n">
        <v>22.49</v>
      </c>
      <c r="O291" t="n">
        <v>17494.97</v>
      </c>
      <c r="P291" t="n">
        <v>742.17</v>
      </c>
      <c r="Q291" t="n">
        <v>1226.63</v>
      </c>
      <c r="R291" t="n">
        <v>310.92</v>
      </c>
      <c r="S291" t="n">
        <v>159.11</v>
      </c>
      <c r="T291" t="n">
        <v>69320.25</v>
      </c>
      <c r="U291" t="n">
        <v>0.51</v>
      </c>
      <c r="V291" t="n">
        <v>0.84</v>
      </c>
      <c r="W291" t="n">
        <v>19.13</v>
      </c>
      <c r="X291" t="n">
        <v>4.1</v>
      </c>
      <c r="Y291" t="n">
        <v>1</v>
      </c>
      <c r="Z291" t="n">
        <v>10</v>
      </c>
    </row>
    <row r="292">
      <c r="A292" t="n">
        <v>6</v>
      </c>
      <c r="B292" t="n">
        <v>65</v>
      </c>
      <c r="C292" t="inlineStr">
        <is>
          <t xml:space="preserve">CONCLUIDO	</t>
        </is>
      </c>
      <c r="D292" t="n">
        <v>1.3696</v>
      </c>
      <c r="E292" t="n">
        <v>73.01000000000001</v>
      </c>
      <c r="F292" t="n">
        <v>68.77</v>
      </c>
      <c r="G292" t="n">
        <v>54.29</v>
      </c>
      <c r="H292" t="n">
        <v>0.88</v>
      </c>
      <c r="I292" t="n">
        <v>76</v>
      </c>
      <c r="J292" t="n">
        <v>141.31</v>
      </c>
      <c r="K292" t="n">
        <v>46.47</v>
      </c>
      <c r="L292" t="n">
        <v>7</v>
      </c>
      <c r="M292" t="n">
        <v>74</v>
      </c>
      <c r="N292" t="n">
        <v>22.85</v>
      </c>
      <c r="O292" t="n">
        <v>17662.75</v>
      </c>
      <c r="P292" t="n">
        <v>729.26</v>
      </c>
      <c r="Q292" t="n">
        <v>1226.58</v>
      </c>
      <c r="R292" t="n">
        <v>288.61</v>
      </c>
      <c r="S292" t="n">
        <v>159.11</v>
      </c>
      <c r="T292" t="n">
        <v>58232.61</v>
      </c>
      <c r="U292" t="n">
        <v>0.55</v>
      </c>
      <c r="V292" t="n">
        <v>0.85</v>
      </c>
      <c r="W292" t="n">
        <v>19.1</v>
      </c>
      <c r="X292" t="n">
        <v>3.44</v>
      </c>
      <c r="Y292" t="n">
        <v>1</v>
      </c>
      <c r="Z292" t="n">
        <v>10</v>
      </c>
    </row>
    <row r="293">
      <c r="A293" t="n">
        <v>7</v>
      </c>
      <c r="B293" t="n">
        <v>65</v>
      </c>
      <c r="C293" t="inlineStr">
        <is>
          <t xml:space="preserve">CONCLUIDO	</t>
        </is>
      </c>
      <c r="D293" t="n">
        <v>1.3835</v>
      </c>
      <c r="E293" t="n">
        <v>72.28</v>
      </c>
      <c r="F293" t="n">
        <v>68.31</v>
      </c>
      <c r="G293" t="n">
        <v>62.1</v>
      </c>
      <c r="H293" t="n">
        <v>0.99</v>
      </c>
      <c r="I293" t="n">
        <v>66</v>
      </c>
      <c r="J293" t="n">
        <v>142.68</v>
      </c>
      <c r="K293" t="n">
        <v>46.47</v>
      </c>
      <c r="L293" t="n">
        <v>8</v>
      </c>
      <c r="M293" t="n">
        <v>64</v>
      </c>
      <c r="N293" t="n">
        <v>23.21</v>
      </c>
      <c r="O293" t="n">
        <v>17831.04</v>
      </c>
      <c r="P293" t="n">
        <v>719.63</v>
      </c>
      <c r="Q293" t="n">
        <v>1226.44</v>
      </c>
      <c r="R293" t="n">
        <v>272.92</v>
      </c>
      <c r="S293" t="n">
        <v>159.11</v>
      </c>
      <c r="T293" t="n">
        <v>50438.72</v>
      </c>
      <c r="U293" t="n">
        <v>0.58</v>
      </c>
      <c r="V293" t="n">
        <v>0.85</v>
      </c>
      <c r="W293" t="n">
        <v>19.09</v>
      </c>
      <c r="X293" t="n">
        <v>2.98</v>
      </c>
      <c r="Y293" t="n">
        <v>1</v>
      </c>
      <c r="Z293" t="n">
        <v>10</v>
      </c>
    </row>
    <row r="294">
      <c r="A294" t="n">
        <v>8</v>
      </c>
      <c r="B294" t="n">
        <v>65</v>
      </c>
      <c r="C294" t="inlineStr">
        <is>
          <t xml:space="preserve">CONCLUIDO	</t>
        </is>
      </c>
      <c r="D294" t="n">
        <v>1.3947</v>
      </c>
      <c r="E294" t="n">
        <v>71.7</v>
      </c>
      <c r="F294" t="n">
        <v>67.94</v>
      </c>
      <c r="G294" t="n">
        <v>70.28</v>
      </c>
      <c r="H294" t="n">
        <v>1.11</v>
      </c>
      <c r="I294" t="n">
        <v>58</v>
      </c>
      <c r="J294" t="n">
        <v>144.05</v>
      </c>
      <c r="K294" t="n">
        <v>46.47</v>
      </c>
      <c r="L294" t="n">
        <v>9</v>
      </c>
      <c r="M294" t="n">
        <v>56</v>
      </c>
      <c r="N294" t="n">
        <v>23.58</v>
      </c>
      <c r="O294" t="n">
        <v>17999.83</v>
      </c>
      <c r="P294" t="n">
        <v>710.37</v>
      </c>
      <c r="Q294" t="n">
        <v>1226.46</v>
      </c>
      <c r="R294" t="n">
        <v>260.48</v>
      </c>
      <c r="S294" t="n">
        <v>159.11</v>
      </c>
      <c r="T294" t="n">
        <v>44259.64</v>
      </c>
      <c r="U294" t="n">
        <v>0.61</v>
      </c>
      <c r="V294" t="n">
        <v>0.86</v>
      </c>
      <c r="W294" t="n">
        <v>19.07</v>
      </c>
      <c r="X294" t="n">
        <v>2.61</v>
      </c>
      <c r="Y294" t="n">
        <v>1</v>
      </c>
      <c r="Z294" t="n">
        <v>10</v>
      </c>
    </row>
    <row r="295">
      <c r="A295" t="n">
        <v>9</v>
      </c>
      <c r="B295" t="n">
        <v>65</v>
      </c>
      <c r="C295" t="inlineStr">
        <is>
          <t xml:space="preserve">CONCLUIDO	</t>
        </is>
      </c>
      <c r="D295" t="n">
        <v>1.4029</v>
      </c>
      <c r="E295" t="n">
        <v>71.28</v>
      </c>
      <c r="F295" t="n">
        <v>67.68000000000001</v>
      </c>
      <c r="G295" t="n">
        <v>78.09999999999999</v>
      </c>
      <c r="H295" t="n">
        <v>1.22</v>
      </c>
      <c r="I295" t="n">
        <v>52</v>
      </c>
      <c r="J295" t="n">
        <v>145.42</v>
      </c>
      <c r="K295" t="n">
        <v>46.47</v>
      </c>
      <c r="L295" t="n">
        <v>10</v>
      </c>
      <c r="M295" t="n">
        <v>50</v>
      </c>
      <c r="N295" t="n">
        <v>23.95</v>
      </c>
      <c r="O295" t="n">
        <v>18169.15</v>
      </c>
      <c r="P295" t="n">
        <v>701.4400000000001</v>
      </c>
      <c r="Q295" t="n">
        <v>1226.38</v>
      </c>
      <c r="R295" t="n">
        <v>251.92</v>
      </c>
      <c r="S295" t="n">
        <v>159.11</v>
      </c>
      <c r="T295" t="n">
        <v>40006.8</v>
      </c>
      <c r="U295" t="n">
        <v>0.63</v>
      </c>
      <c r="V295" t="n">
        <v>0.86</v>
      </c>
      <c r="W295" t="n">
        <v>19.07</v>
      </c>
      <c r="X295" t="n">
        <v>2.36</v>
      </c>
      <c r="Y295" t="n">
        <v>1</v>
      </c>
      <c r="Z295" t="n">
        <v>10</v>
      </c>
    </row>
    <row r="296">
      <c r="A296" t="n">
        <v>10</v>
      </c>
      <c r="B296" t="n">
        <v>65</v>
      </c>
      <c r="C296" t="inlineStr">
        <is>
          <t xml:space="preserve">CONCLUIDO	</t>
        </is>
      </c>
      <c r="D296" t="n">
        <v>1.4111</v>
      </c>
      <c r="E296" t="n">
        <v>70.87</v>
      </c>
      <c r="F296" t="n">
        <v>67.41</v>
      </c>
      <c r="G296" t="n">
        <v>86.05</v>
      </c>
      <c r="H296" t="n">
        <v>1.33</v>
      </c>
      <c r="I296" t="n">
        <v>47</v>
      </c>
      <c r="J296" t="n">
        <v>146.8</v>
      </c>
      <c r="K296" t="n">
        <v>46.47</v>
      </c>
      <c r="L296" t="n">
        <v>11</v>
      </c>
      <c r="M296" t="n">
        <v>45</v>
      </c>
      <c r="N296" t="n">
        <v>24.33</v>
      </c>
      <c r="O296" t="n">
        <v>18338.99</v>
      </c>
      <c r="P296" t="n">
        <v>693.2</v>
      </c>
      <c r="Q296" t="n">
        <v>1226.35</v>
      </c>
      <c r="R296" t="n">
        <v>242.76</v>
      </c>
      <c r="S296" t="n">
        <v>159.11</v>
      </c>
      <c r="T296" t="n">
        <v>35454.18</v>
      </c>
      <c r="U296" t="n">
        <v>0.66</v>
      </c>
      <c r="V296" t="n">
        <v>0.86</v>
      </c>
      <c r="W296" t="n">
        <v>19.05</v>
      </c>
      <c r="X296" t="n">
        <v>2.08</v>
      </c>
      <c r="Y296" t="n">
        <v>1</v>
      </c>
      <c r="Z296" t="n">
        <v>10</v>
      </c>
    </row>
    <row r="297">
      <c r="A297" t="n">
        <v>11</v>
      </c>
      <c r="B297" t="n">
        <v>65</v>
      </c>
      <c r="C297" t="inlineStr">
        <is>
          <t xml:space="preserve">CONCLUIDO	</t>
        </is>
      </c>
      <c r="D297" t="n">
        <v>1.4179</v>
      </c>
      <c r="E297" t="n">
        <v>70.53</v>
      </c>
      <c r="F297" t="n">
        <v>67.2</v>
      </c>
      <c r="G297" t="n">
        <v>96</v>
      </c>
      <c r="H297" t="n">
        <v>1.43</v>
      </c>
      <c r="I297" t="n">
        <v>42</v>
      </c>
      <c r="J297" t="n">
        <v>148.18</v>
      </c>
      <c r="K297" t="n">
        <v>46.47</v>
      </c>
      <c r="L297" t="n">
        <v>12</v>
      </c>
      <c r="M297" t="n">
        <v>40</v>
      </c>
      <c r="N297" t="n">
        <v>24.71</v>
      </c>
      <c r="O297" t="n">
        <v>18509.36</v>
      </c>
      <c r="P297" t="n">
        <v>685.89</v>
      </c>
      <c r="Q297" t="n">
        <v>1226.33</v>
      </c>
      <c r="R297" t="n">
        <v>236.09</v>
      </c>
      <c r="S297" t="n">
        <v>159.11</v>
      </c>
      <c r="T297" t="n">
        <v>32144.25</v>
      </c>
      <c r="U297" t="n">
        <v>0.67</v>
      </c>
      <c r="V297" t="n">
        <v>0.87</v>
      </c>
      <c r="W297" t="n">
        <v>19.04</v>
      </c>
      <c r="X297" t="n">
        <v>1.88</v>
      </c>
      <c r="Y297" t="n">
        <v>1</v>
      </c>
      <c r="Z297" t="n">
        <v>10</v>
      </c>
    </row>
    <row r="298">
      <c r="A298" t="n">
        <v>12</v>
      </c>
      <c r="B298" t="n">
        <v>65</v>
      </c>
      <c r="C298" t="inlineStr">
        <is>
          <t xml:space="preserve">CONCLUIDO	</t>
        </is>
      </c>
      <c r="D298" t="n">
        <v>1.4226</v>
      </c>
      <c r="E298" t="n">
        <v>70.29000000000001</v>
      </c>
      <c r="F298" t="n">
        <v>67.05</v>
      </c>
      <c r="G298" t="n">
        <v>103.15</v>
      </c>
      <c r="H298" t="n">
        <v>1.54</v>
      </c>
      <c r="I298" t="n">
        <v>39</v>
      </c>
      <c r="J298" t="n">
        <v>149.56</v>
      </c>
      <c r="K298" t="n">
        <v>46.47</v>
      </c>
      <c r="L298" t="n">
        <v>13</v>
      </c>
      <c r="M298" t="n">
        <v>37</v>
      </c>
      <c r="N298" t="n">
        <v>25.1</v>
      </c>
      <c r="O298" t="n">
        <v>18680.25</v>
      </c>
      <c r="P298" t="n">
        <v>678.6900000000001</v>
      </c>
      <c r="Q298" t="n">
        <v>1226.33</v>
      </c>
      <c r="R298" t="n">
        <v>230.68</v>
      </c>
      <c r="S298" t="n">
        <v>159.11</v>
      </c>
      <c r="T298" t="n">
        <v>29455.71</v>
      </c>
      <c r="U298" t="n">
        <v>0.6899999999999999</v>
      </c>
      <c r="V298" t="n">
        <v>0.87</v>
      </c>
      <c r="W298" t="n">
        <v>19.04</v>
      </c>
      <c r="X298" t="n">
        <v>1.72</v>
      </c>
      <c r="Y298" t="n">
        <v>1</v>
      </c>
      <c r="Z298" t="n">
        <v>10</v>
      </c>
    </row>
    <row r="299">
      <c r="A299" t="n">
        <v>13</v>
      </c>
      <c r="B299" t="n">
        <v>65</v>
      </c>
      <c r="C299" t="inlineStr">
        <is>
          <t xml:space="preserve">CONCLUIDO	</t>
        </is>
      </c>
      <c r="D299" t="n">
        <v>1.4267</v>
      </c>
      <c r="E299" t="n">
        <v>70.09</v>
      </c>
      <c r="F299" t="n">
        <v>66.93000000000001</v>
      </c>
      <c r="G299" t="n">
        <v>111.55</v>
      </c>
      <c r="H299" t="n">
        <v>1.64</v>
      </c>
      <c r="I299" t="n">
        <v>36</v>
      </c>
      <c r="J299" t="n">
        <v>150.95</v>
      </c>
      <c r="K299" t="n">
        <v>46.47</v>
      </c>
      <c r="L299" t="n">
        <v>14</v>
      </c>
      <c r="M299" t="n">
        <v>34</v>
      </c>
      <c r="N299" t="n">
        <v>25.49</v>
      </c>
      <c r="O299" t="n">
        <v>18851.69</v>
      </c>
      <c r="P299" t="n">
        <v>673.08</v>
      </c>
      <c r="Q299" t="n">
        <v>1226.35</v>
      </c>
      <c r="R299" t="n">
        <v>226.69</v>
      </c>
      <c r="S299" t="n">
        <v>159.11</v>
      </c>
      <c r="T299" t="n">
        <v>27475.51</v>
      </c>
      <c r="U299" t="n">
        <v>0.7</v>
      </c>
      <c r="V299" t="n">
        <v>0.87</v>
      </c>
      <c r="W299" t="n">
        <v>19.03</v>
      </c>
      <c r="X299" t="n">
        <v>1.61</v>
      </c>
      <c r="Y299" t="n">
        <v>1</v>
      </c>
      <c r="Z299" t="n">
        <v>10</v>
      </c>
    </row>
    <row r="300">
      <c r="A300" t="n">
        <v>14</v>
      </c>
      <c r="B300" t="n">
        <v>65</v>
      </c>
      <c r="C300" t="inlineStr">
        <is>
          <t xml:space="preserve">CONCLUIDO	</t>
        </is>
      </c>
      <c r="D300" t="n">
        <v>1.4312</v>
      </c>
      <c r="E300" t="n">
        <v>69.87</v>
      </c>
      <c r="F300" t="n">
        <v>66.79000000000001</v>
      </c>
      <c r="G300" t="n">
        <v>121.44</v>
      </c>
      <c r="H300" t="n">
        <v>1.74</v>
      </c>
      <c r="I300" t="n">
        <v>33</v>
      </c>
      <c r="J300" t="n">
        <v>152.35</v>
      </c>
      <c r="K300" t="n">
        <v>46.47</v>
      </c>
      <c r="L300" t="n">
        <v>15</v>
      </c>
      <c r="M300" t="n">
        <v>31</v>
      </c>
      <c r="N300" t="n">
        <v>25.88</v>
      </c>
      <c r="O300" t="n">
        <v>19023.66</v>
      </c>
      <c r="P300" t="n">
        <v>665.12</v>
      </c>
      <c r="Q300" t="n">
        <v>1226.32</v>
      </c>
      <c r="R300" t="n">
        <v>222.07</v>
      </c>
      <c r="S300" t="n">
        <v>159.11</v>
      </c>
      <c r="T300" t="n">
        <v>25179.5</v>
      </c>
      <c r="U300" t="n">
        <v>0.72</v>
      </c>
      <c r="V300" t="n">
        <v>0.87</v>
      </c>
      <c r="W300" t="n">
        <v>19.03</v>
      </c>
      <c r="X300" t="n">
        <v>1.47</v>
      </c>
      <c r="Y300" t="n">
        <v>1</v>
      </c>
      <c r="Z300" t="n">
        <v>10</v>
      </c>
    </row>
    <row r="301">
      <c r="A301" t="n">
        <v>15</v>
      </c>
      <c r="B301" t="n">
        <v>65</v>
      </c>
      <c r="C301" t="inlineStr">
        <is>
          <t xml:space="preserve">CONCLUIDO	</t>
        </is>
      </c>
      <c r="D301" t="n">
        <v>1.4341</v>
      </c>
      <c r="E301" t="n">
        <v>69.73</v>
      </c>
      <c r="F301" t="n">
        <v>66.7</v>
      </c>
      <c r="G301" t="n">
        <v>129.11</v>
      </c>
      <c r="H301" t="n">
        <v>1.84</v>
      </c>
      <c r="I301" t="n">
        <v>31</v>
      </c>
      <c r="J301" t="n">
        <v>153.75</v>
      </c>
      <c r="K301" t="n">
        <v>46.47</v>
      </c>
      <c r="L301" t="n">
        <v>16</v>
      </c>
      <c r="M301" t="n">
        <v>29</v>
      </c>
      <c r="N301" t="n">
        <v>26.28</v>
      </c>
      <c r="O301" t="n">
        <v>19196.18</v>
      </c>
      <c r="P301" t="n">
        <v>659.0599999999999</v>
      </c>
      <c r="Q301" t="n">
        <v>1226.31</v>
      </c>
      <c r="R301" t="n">
        <v>218.88</v>
      </c>
      <c r="S301" t="n">
        <v>159.11</v>
      </c>
      <c r="T301" t="n">
        <v>23595.28</v>
      </c>
      <c r="U301" t="n">
        <v>0.73</v>
      </c>
      <c r="V301" t="n">
        <v>0.87</v>
      </c>
      <c r="W301" t="n">
        <v>19.03</v>
      </c>
      <c r="X301" t="n">
        <v>1.38</v>
      </c>
      <c r="Y301" t="n">
        <v>1</v>
      </c>
      <c r="Z301" t="n">
        <v>10</v>
      </c>
    </row>
    <row r="302">
      <c r="A302" t="n">
        <v>16</v>
      </c>
      <c r="B302" t="n">
        <v>65</v>
      </c>
      <c r="C302" t="inlineStr">
        <is>
          <t xml:space="preserve">CONCLUIDO	</t>
        </is>
      </c>
      <c r="D302" t="n">
        <v>1.4374</v>
      </c>
      <c r="E302" t="n">
        <v>69.56999999999999</v>
      </c>
      <c r="F302" t="n">
        <v>66.59999999999999</v>
      </c>
      <c r="G302" t="n">
        <v>137.79</v>
      </c>
      <c r="H302" t="n">
        <v>1.94</v>
      </c>
      <c r="I302" t="n">
        <v>29</v>
      </c>
      <c r="J302" t="n">
        <v>155.15</v>
      </c>
      <c r="K302" t="n">
        <v>46.47</v>
      </c>
      <c r="L302" t="n">
        <v>17</v>
      </c>
      <c r="M302" t="n">
        <v>27</v>
      </c>
      <c r="N302" t="n">
        <v>26.68</v>
      </c>
      <c r="O302" t="n">
        <v>19369.26</v>
      </c>
      <c r="P302" t="n">
        <v>652.24</v>
      </c>
      <c r="Q302" t="n">
        <v>1226.38</v>
      </c>
      <c r="R302" t="n">
        <v>215.39</v>
      </c>
      <c r="S302" t="n">
        <v>159.11</v>
      </c>
      <c r="T302" t="n">
        <v>21858.8</v>
      </c>
      <c r="U302" t="n">
        <v>0.74</v>
      </c>
      <c r="V302" t="n">
        <v>0.88</v>
      </c>
      <c r="W302" t="n">
        <v>19.02</v>
      </c>
      <c r="X302" t="n">
        <v>1.27</v>
      </c>
      <c r="Y302" t="n">
        <v>1</v>
      </c>
      <c r="Z302" t="n">
        <v>10</v>
      </c>
    </row>
    <row r="303">
      <c r="A303" t="n">
        <v>17</v>
      </c>
      <c r="B303" t="n">
        <v>65</v>
      </c>
      <c r="C303" t="inlineStr">
        <is>
          <t xml:space="preserve">CONCLUIDO	</t>
        </is>
      </c>
      <c r="D303" t="n">
        <v>1.4402</v>
      </c>
      <c r="E303" t="n">
        <v>69.43000000000001</v>
      </c>
      <c r="F303" t="n">
        <v>66.52</v>
      </c>
      <c r="G303" t="n">
        <v>147.82</v>
      </c>
      <c r="H303" t="n">
        <v>2.04</v>
      </c>
      <c r="I303" t="n">
        <v>27</v>
      </c>
      <c r="J303" t="n">
        <v>156.56</v>
      </c>
      <c r="K303" t="n">
        <v>46.47</v>
      </c>
      <c r="L303" t="n">
        <v>18</v>
      </c>
      <c r="M303" t="n">
        <v>25</v>
      </c>
      <c r="N303" t="n">
        <v>27.09</v>
      </c>
      <c r="O303" t="n">
        <v>19542.89</v>
      </c>
      <c r="P303" t="n">
        <v>644.83</v>
      </c>
      <c r="Q303" t="n">
        <v>1226.32</v>
      </c>
      <c r="R303" t="n">
        <v>212.61</v>
      </c>
      <c r="S303" t="n">
        <v>159.11</v>
      </c>
      <c r="T303" t="n">
        <v>20477.5</v>
      </c>
      <c r="U303" t="n">
        <v>0.75</v>
      </c>
      <c r="V303" t="n">
        <v>0.88</v>
      </c>
      <c r="W303" t="n">
        <v>19.02</v>
      </c>
      <c r="X303" t="n">
        <v>1.19</v>
      </c>
      <c r="Y303" t="n">
        <v>1</v>
      </c>
      <c r="Z303" t="n">
        <v>10</v>
      </c>
    </row>
    <row r="304">
      <c r="A304" t="n">
        <v>18</v>
      </c>
      <c r="B304" t="n">
        <v>65</v>
      </c>
      <c r="C304" t="inlineStr">
        <is>
          <t xml:space="preserve">CONCLUIDO	</t>
        </is>
      </c>
      <c r="D304" t="n">
        <v>1.4434</v>
      </c>
      <c r="E304" t="n">
        <v>69.28</v>
      </c>
      <c r="F304" t="n">
        <v>66.42</v>
      </c>
      <c r="G304" t="n">
        <v>159.41</v>
      </c>
      <c r="H304" t="n">
        <v>2.13</v>
      </c>
      <c r="I304" t="n">
        <v>25</v>
      </c>
      <c r="J304" t="n">
        <v>157.97</v>
      </c>
      <c r="K304" t="n">
        <v>46.47</v>
      </c>
      <c r="L304" t="n">
        <v>19</v>
      </c>
      <c r="M304" t="n">
        <v>23</v>
      </c>
      <c r="N304" t="n">
        <v>27.5</v>
      </c>
      <c r="O304" t="n">
        <v>19717.08</v>
      </c>
      <c r="P304" t="n">
        <v>635.59</v>
      </c>
      <c r="Q304" t="n">
        <v>1226.29</v>
      </c>
      <c r="R304" t="n">
        <v>209.73</v>
      </c>
      <c r="S304" t="n">
        <v>159.11</v>
      </c>
      <c r="T304" t="n">
        <v>19048.72</v>
      </c>
      <c r="U304" t="n">
        <v>0.76</v>
      </c>
      <c r="V304" t="n">
        <v>0.88</v>
      </c>
      <c r="W304" t="n">
        <v>19.01</v>
      </c>
      <c r="X304" t="n">
        <v>1.1</v>
      </c>
      <c r="Y304" t="n">
        <v>1</v>
      </c>
      <c r="Z304" t="n">
        <v>10</v>
      </c>
    </row>
    <row r="305">
      <c r="A305" t="n">
        <v>19</v>
      </c>
      <c r="B305" t="n">
        <v>65</v>
      </c>
      <c r="C305" t="inlineStr">
        <is>
          <t xml:space="preserve">CONCLUIDO	</t>
        </is>
      </c>
      <c r="D305" t="n">
        <v>1.4452</v>
      </c>
      <c r="E305" t="n">
        <v>69.19</v>
      </c>
      <c r="F305" t="n">
        <v>66.36</v>
      </c>
      <c r="G305" t="n">
        <v>165.9</v>
      </c>
      <c r="H305" t="n">
        <v>2.22</v>
      </c>
      <c r="I305" t="n">
        <v>24</v>
      </c>
      <c r="J305" t="n">
        <v>159.39</v>
      </c>
      <c r="K305" t="n">
        <v>46.47</v>
      </c>
      <c r="L305" t="n">
        <v>20</v>
      </c>
      <c r="M305" t="n">
        <v>22</v>
      </c>
      <c r="N305" t="n">
        <v>27.92</v>
      </c>
      <c r="O305" t="n">
        <v>19891.97</v>
      </c>
      <c r="P305" t="n">
        <v>630.55</v>
      </c>
      <c r="Q305" t="n">
        <v>1226.26</v>
      </c>
      <c r="R305" t="n">
        <v>207.41</v>
      </c>
      <c r="S305" t="n">
        <v>159.11</v>
      </c>
      <c r="T305" t="n">
        <v>17891.75</v>
      </c>
      <c r="U305" t="n">
        <v>0.77</v>
      </c>
      <c r="V305" t="n">
        <v>0.88</v>
      </c>
      <c r="W305" t="n">
        <v>19.01</v>
      </c>
      <c r="X305" t="n">
        <v>1.03</v>
      </c>
      <c r="Y305" t="n">
        <v>1</v>
      </c>
      <c r="Z305" t="n">
        <v>10</v>
      </c>
    </row>
    <row r="306">
      <c r="A306" t="n">
        <v>20</v>
      </c>
      <c r="B306" t="n">
        <v>65</v>
      </c>
      <c r="C306" t="inlineStr">
        <is>
          <t xml:space="preserve">CONCLUIDO	</t>
        </is>
      </c>
      <c r="D306" t="n">
        <v>1.4461</v>
      </c>
      <c r="E306" t="n">
        <v>69.15000000000001</v>
      </c>
      <c r="F306" t="n">
        <v>66.34999999999999</v>
      </c>
      <c r="G306" t="n">
        <v>173.08</v>
      </c>
      <c r="H306" t="n">
        <v>2.31</v>
      </c>
      <c r="I306" t="n">
        <v>23</v>
      </c>
      <c r="J306" t="n">
        <v>160.81</v>
      </c>
      <c r="K306" t="n">
        <v>46.47</v>
      </c>
      <c r="L306" t="n">
        <v>21</v>
      </c>
      <c r="M306" t="n">
        <v>21</v>
      </c>
      <c r="N306" t="n">
        <v>28.34</v>
      </c>
      <c r="O306" t="n">
        <v>20067.32</v>
      </c>
      <c r="P306" t="n">
        <v>622.84</v>
      </c>
      <c r="Q306" t="n">
        <v>1226.29</v>
      </c>
      <c r="R306" t="n">
        <v>206.77</v>
      </c>
      <c r="S306" t="n">
        <v>159.11</v>
      </c>
      <c r="T306" t="n">
        <v>17580.74</v>
      </c>
      <c r="U306" t="n">
        <v>0.77</v>
      </c>
      <c r="V306" t="n">
        <v>0.88</v>
      </c>
      <c r="W306" t="n">
        <v>19.02</v>
      </c>
      <c r="X306" t="n">
        <v>1.02</v>
      </c>
      <c r="Y306" t="n">
        <v>1</v>
      </c>
      <c r="Z306" t="n">
        <v>10</v>
      </c>
    </row>
    <row r="307">
      <c r="A307" t="n">
        <v>21</v>
      </c>
      <c r="B307" t="n">
        <v>65</v>
      </c>
      <c r="C307" t="inlineStr">
        <is>
          <t xml:space="preserve">CONCLUIDO	</t>
        </is>
      </c>
      <c r="D307" t="n">
        <v>1.4478</v>
      </c>
      <c r="E307" t="n">
        <v>69.06999999999999</v>
      </c>
      <c r="F307" t="n">
        <v>66.29000000000001</v>
      </c>
      <c r="G307" t="n">
        <v>180.79</v>
      </c>
      <c r="H307" t="n">
        <v>2.4</v>
      </c>
      <c r="I307" t="n">
        <v>22</v>
      </c>
      <c r="J307" t="n">
        <v>162.24</v>
      </c>
      <c r="K307" t="n">
        <v>46.47</v>
      </c>
      <c r="L307" t="n">
        <v>22</v>
      </c>
      <c r="M307" t="n">
        <v>18</v>
      </c>
      <c r="N307" t="n">
        <v>28.77</v>
      </c>
      <c r="O307" t="n">
        <v>20243.25</v>
      </c>
      <c r="P307" t="n">
        <v>619.3</v>
      </c>
      <c r="Q307" t="n">
        <v>1226.26</v>
      </c>
      <c r="R307" t="n">
        <v>204.7</v>
      </c>
      <c r="S307" t="n">
        <v>159.11</v>
      </c>
      <c r="T307" t="n">
        <v>16546.55</v>
      </c>
      <c r="U307" t="n">
        <v>0.78</v>
      </c>
      <c r="V307" t="n">
        <v>0.88</v>
      </c>
      <c r="W307" t="n">
        <v>19.02</v>
      </c>
      <c r="X307" t="n">
        <v>0.96</v>
      </c>
      <c r="Y307" t="n">
        <v>1</v>
      </c>
      <c r="Z307" t="n">
        <v>10</v>
      </c>
    </row>
    <row r="308">
      <c r="A308" t="n">
        <v>22</v>
      </c>
      <c r="B308" t="n">
        <v>65</v>
      </c>
      <c r="C308" t="inlineStr">
        <is>
          <t xml:space="preserve">CONCLUIDO	</t>
        </is>
      </c>
      <c r="D308" t="n">
        <v>1.4493</v>
      </c>
      <c r="E308" t="n">
        <v>69</v>
      </c>
      <c r="F308" t="n">
        <v>66.25</v>
      </c>
      <c r="G308" t="n">
        <v>189.28</v>
      </c>
      <c r="H308" t="n">
        <v>2.49</v>
      </c>
      <c r="I308" t="n">
        <v>21</v>
      </c>
      <c r="J308" t="n">
        <v>163.67</v>
      </c>
      <c r="K308" t="n">
        <v>46.47</v>
      </c>
      <c r="L308" t="n">
        <v>23</v>
      </c>
      <c r="M308" t="n">
        <v>11</v>
      </c>
      <c r="N308" t="n">
        <v>29.2</v>
      </c>
      <c r="O308" t="n">
        <v>20419.76</v>
      </c>
      <c r="P308" t="n">
        <v>615.08</v>
      </c>
      <c r="Q308" t="n">
        <v>1226.3</v>
      </c>
      <c r="R308" t="n">
        <v>203.32</v>
      </c>
      <c r="S308" t="n">
        <v>159.11</v>
      </c>
      <c r="T308" t="n">
        <v>15862.33</v>
      </c>
      <c r="U308" t="n">
        <v>0.78</v>
      </c>
      <c r="V308" t="n">
        <v>0.88</v>
      </c>
      <c r="W308" t="n">
        <v>19.02</v>
      </c>
      <c r="X308" t="n">
        <v>0.92</v>
      </c>
      <c r="Y308" t="n">
        <v>1</v>
      </c>
      <c r="Z308" t="n">
        <v>10</v>
      </c>
    </row>
    <row r="309">
      <c r="A309" t="n">
        <v>23</v>
      </c>
      <c r="B309" t="n">
        <v>65</v>
      </c>
      <c r="C309" t="inlineStr">
        <is>
          <t xml:space="preserve">CONCLUIDO	</t>
        </is>
      </c>
      <c r="D309" t="n">
        <v>1.4512</v>
      </c>
      <c r="E309" t="n">
        <v>68.91</v>
      </c>
      <c r="F309" t="n">
        <v>66.19</v>
      </c>
      <c r="G309" t="n">
        <v>198.55</v>
      </c>
      <c r="H309" t="n">
        <v>2.58</v>
      </c>
      <c r="I309" t="n">
        <v>20</v>
      </c>
      <c r="J309" t="n">
        <v>165.1</v>
      </c>
      <c r="K309" t="n">
        <v>46.47</v>
      </c>
      <c r="L309" t="n">
        <v>24</v>
      </c>
      <c r="M309" t="n">
        <v>3</v>
      </c>
      <c r="N309" t="n">
        <v>29.64</v>
      </c>
      <c r="O309" t="n">
        <v>20596.86</v>
      </c>
      <c r="P309" t="n">
        <v>614.13</v>
      </c>
      <c r="Q309" t="n">
        <v>1226.32</v>
      </c>
      <c r="R309" t="n">
        <v>200.69</v>
      </c>
      <c r="S309" t="n">
        <v>159.11</v>
      </c>
      <c r="T309" t="n">
        <v>14553.46</v>
      </c>
      <c r="U309" t="n">
        <v>0.79</v>
      </c>
      <c r="V309" t="n">
        <v>0.88</v>
      </c>
      <c r="W309" t="n">
        <v>19.03</v>
      </c>
      <c r="X309" t="n">
        <v>0.86</v>
      </c>
      <c r="Y309" t="n">
        <v>1</v>
      </c>
      <c r="Z309" t="n">
        <v>10</v>
      </c>
    </row>
    <row r="310">
      <c r="A310" t="n">
        <v>24</v>
      </c>
      <c r="B310" t="n">
        <v>65</v>
      </c>
      <c r="C310" t="inlineStr">
        <is>
          <t xml:space="preserve">CONCLUIDO	</t>
        </is>
      </c>
      <c r="D310" t="n">
        <v>1.4509</v>
      </c>
      <c r="E310" t="n">
        <v>68.92</v>
      </c>
      <c r="F310" t="n">
        <v>66.2</v>
      </c>
      <c r="G310" t="n">
        <v>198.59</v>
      </c>
      <c r="H310" t="n">
        <v>2.66</v>
      </c>
      <c r="I310" t="n">
        <v>20</v>
      </c>
      <c r="J310" t="n">
        <v>166.54</v>
      </c>
      <c r="K310" t="n">
        <v>46.47</v>
      </c>
      <c r="L310" t="n">
        <v>25</v>
      </c>
      <c r="M310" t="n">
        <v>0</v>
      </c>
      <c r="N310" t="n">
        <v>30.08</v>
      </c>
      <c r="O310" t="n">
        <v>20774.56</v>
      </c>
      <c r="P310" t="n">
        <v>618.25</v>
      </c>
      <c r="Q310" t="n">
        <v>1226.29</v>
      </c>
      <c r="R310" t="n">
        <v>201.02</v>
      </c>
      <c r="S310" t="n">
        <v>159.11</v>
      </c>
      <c r="T310" t="n">
        <v>14718.68</v>
      </c>
      <c r="U310" t="n">
        <v>0.79</v>
      </c>
      <c r="V310" t="n">
        <v>0.88</v>
      </c>
      <c r="W310" t="n">
        <v>19.03</v>
      </c>
      <c r="X310" t="n">
        <v>0.87</v>
      </c>
      <c r="Y310" t="n">
        <v>1</v>
      </c>
      <c r="Z310" t="n">
        <v>10</v>
      </c>
    </row>
    <row r="311">
      <c r="A311" t="n">
        <v>0</v>
      </c>
      <c r="B311" t="n">
        <v>75</v>
      </c>
      <c r="C311" t="inlineStr">
        <is>
          <t xml:space="preserve">CONCLUIDO	</t>
        </is>
      </c>
      <c r="D311" t="n">
        <v>0.6745</v>
      </c>
      <c r="E311" t="n">
        <v>148.26</v>
      </c>
      <c r="F311" t="n">
        <v>115.18</v>
      </c>
      <c r="G311" t="n">
        <v>6.86</v>
      </c>
      <c r="H311" t="n">
        <v>0.12</v>
      </c>
      <c r="I311" t="n">
        <v>1008</v>
      </c>
      <c r="J311" t="n">
        <v>150.44</v>
      </c>
      <c r="K311" t="n">
        <v>49.1</v>
      </c>
      <c r="L311" t="n">
        <v>1</v>
      </c>
      <c r="M311" t="n">
        <v>1006</v>
      </c>
      <c r="N311" t="n">
        <v>25.34</v>
      </c>
      <c r="O311" t="n">
        <v>18787.76</v>
      </c>
      <c r="P311" t="n">
        <v>1373.98</v>
      </c>
      <c r="Q311" t="n">
        <v>1229.07</v>
      </c>
      <c r="R311" t="n">
        <v>1863.76</v>
      </c>
      <c r="S311" t="n">
        <v>159.11</v>
      </c>
      <c r="T311" t="n">
        <v>841146.1899999999</v>
      </c>
      <c r="U311" t="n">
        <v>0.09</v>
      </c>
      <c r="V311" t="n">
        <v>0.51</v>
      </c>
      <c r="W311" t="n">
        <v>20.65</v>
      </c>
      <c r="X311" t="n">
        <v>49.78</v>
      </c>
      <c r="Y311" t="n">
        <v>1</v>
      </c>
      <c r="Z311" t="n">
        <v>10</v>
      </c>
    </row>
    <row r="312">
      <c r="A312" t="n">
        <v>1</v>
      </c>
      <c r="B312" t="n">
        <v>75</v>
      </c>
      <c r="C312" t="inlineStr">
        <is>
          <t xml:space="preserve">CONCLUIDO	</t>
        </is>
      </c>
      <c r="D312" t="n">
        <v>1.0525</v>
      </c>
      <c r="E312" t="n">
        <v>95.01000000000001</v>
      </c>
      <c r="F312" t="n">
        <v>81.92</v>
      </c>
      <c r="G312" t="n">
        <v>13.88</v>
      </c>
      <c r="H312" t="n">
        <v>0.23</v>
      </c>
      <c r="I312" t="n">
        <v>354</v>
      </c>
      <c r="J312" t="n">
        <v>151.83</v>
      </c>
      <c r="K312" t="n">
        <v>49.1</v>
      </c>
      <c r="L312" t="n">
        <v>2</v>
      </c>
      <c r="M312" t="n">
        <v>352</v>
      </c>
      <c r="N312" t="n">
        <v>25.73</v>
      </c>
      <c r="O312" t="n">
        <v>18959.54</v>
      </c>
      <c r="P312" t="n">
        <v>974.79</v>
      </c>
      <c r="Q312" t="n">
        <v>1227.36</v>
      </c>
      <c r="R312" t="n">
        <v>733.34</v>
      </c>
      <c r="S312" t="n">
        <v>159.11</v>
      </c>
      <c r="T312" t="n">
        <v>279206.96</v>
      </c>
      <c r="U312" t="n">
        <v>0.22</v>
      </c>
      <c r="V312" t="n">
        <v>0.71</v>
      </c>
      <c r="W312" t="n">
        <v>19.56</v>
      </c>
      <c r="X312" t="n">
        <v>16.56</v>
      </c>
      <c r="Y312" t="n">
        <v>1</v>
      </c>
      <c r="Z312" t="n">
        <v>10</v>
      </c>
    </row>
    <row r="313">
      <c r="A313" t="n">
        <v>2</v>
      </c>
      <c r="B313" t="n">
        <v>75</v>
      </c>
      <c r="C313" t="inlineStr">
        <is>
          <t xml:space="preserve">CONCLUIDO	</t>
        </is>
      </c>
      <c r="D313" t="n">
        <v>1.1874</v>
      </c>
      <c r="E313" t="n">
        <v>84.22</v>
      </c>
      <c r="F313" t="n">
        <v>75.34</v>
      </c>
      <c r="G313" t="n">
        <v>20.93</v>
      </c>
      <c r="H313" t="n">
        <v>0.35</v>
      </c>
      <c r="I313" t="n">
        <v>216</v>
      </c>
      <c r="J313" t="n">
        <v>153.23</v>
      </c>
      <c r="K313" t="n">
        <v>49.1</v>
      </c>
      <c r="L313" t="n">
        <v>3</v>
      </c>
      <c r="M313" t="n">
        <v>214</v>
      </c>
      <c r="N313" t="n">
        <v>26.13</v>
      </c>
      <c r="O313" t="n">
        <v>19131.85</v>
      </c>
      <c r="P313" t="n">
        <v>892.55</v>
      </c>
      <c r="Q313" t="n">
        <v>1227.11</v>
      </c>
      <c r="R313" t="n">
        <v>511.21</v>
      </c>
      <c r="S313" t="n">
        <v>159.11</v>
      </c>
      <c r="T313" t="n">
        <v>168832.86</v>
      </c>
      <c r="U313" t="n">
        <v>0.31</v>
      </c>
      <c r="V313" t="n">
        <v>0.77</v>
      </c>
      <c r="W313" t="n">
        <v>19.32</v>
      </c>
      <c r="X313" t="n">
        <v>10</v>
      </c>
      <c r="Y313" t="n">
        <v>1</v>
      </c>
      <c r="Z313" t="n">
        <v>10</v>
      </c>
    </row>
    <row r="314">
      <c r="A314" t="n">
        <v>3</v>
      </c>
      <c r="B314" t="n">
        <v>75</v>
      </c>
      <c r="C314" t="inlineStr">
        <is>
          <t xml:space="preserve">CONCLUIDO	</t>
        </is>
      </c>
      <c r="D314" t="n">
        <v>1.2589</v>
      </c>
      <c r="E314" t="n">
        <v>79.44</v>
      </c>
      <c r="F314" t="n">
        <v>72.42</v>
      </c>
      <c r="G314" t="n">
        <v>28.03</v>
      </c>
      <c r="H314" t="n">
        <v>0.46</v>
      </c>
      <c r="I314" t="n">
        <v>155</v>
      </c>
      <c r="J314" t="n">
        <v>154.63</v>
      </c>
      <c r="K314" t="n">
        <v>49.1</v>
      </c>
      <c r="L314" t="n">
        <v>4</v>
      </c>
      <c r="M314" t="n">
        <v>153</v>
      </c>
      <c r="N314" t="n">
        <v>26.53</v>
      </c>
      <c r="O314" t="n">
        <v>19304.72</v>
      </c>
      <c r="P314" t="n">
        <v>853.61</v>
      </c>
      <c r="Q314" t="n">
        <v>1226.68</v>
      </c>
      <c r="R314" t="n">
        <v>412.81</v>
      </c>
      <c r="S314" t="n">
        <v>159.11</v>
      </c>
      <c r="T314" t="n">
        <v>119938.17</v>
      </c>
      <c r="U314" t="n">
        <v>0.39</v>
      </c>
      <c r="V314" t="n">
        <v>0.8</v>
      </c>
      <c r="W314" t="n">
        <v>19.22</v>
      </c>
      <c r="X314" t="n">
        <v>7.09</v>
      </c>
      <c r="Y314" t="n">
        <v>1</v>
      </c>
      <c r="Z314" t="n">
        <v>10</v>
      </c>
    </row>
    <row r="315">
      <c r="A315" t="n">
        <v>4</v>
      </c>
      <c r="B315" t="n">
        <v>75</v>
      </c>
      <c r="C315" t="inlineStr">
        <is>
          <t xml:space="preserve">CONCLUIDO	</t>
        </is>
      </c>
      <c r="D315" t="n">
        <v>1.301</v>
      </c>
      <c r="E315" t="n">
        <v>76.87</v>
      </c>
      <c r="F315" t="n">
        <v>70.89</v>
      </c>
      <c r="G315" t="n">
        <v>35.15</v>
      </c>
      <c r="H315" t="n">
        <v>0.57</v>
      </c>
      <c r="I315" t="n">
        <v>121</v>
      </c>
      <c r="J315" t="n">
        <v>156.03</v>
      </c>
      <c r="K315" t="n">
        <v>49.1</v>
      </c>
      <c r="L315" t="n">
        <v>5</v>
      </c>
      <c r="M315" t="n">
        <v>119</v>
      </c>
      <c r="N315" t="n">
        <v>26.94</v>
      </c>
      <c r="O315" t="n">
        <v>19478.15</v>
      </c>
      <c r="P315" t="n">
        <v>831.49</v>
      </c>
      <c r="Q315" t="n">
        <v>1226.69</v>
      </c>
      <c r="R315" t="n">
        <v>360.51</v>
      </c>
      <c r="S315" t="n">
        <v>159.11</v>
      </c>
      <c r="T315" t="n">
        <v>93957.84</v>
      </c>
      <c r="U315" t="n">
        <v>0.44</v>
      </c>
      <c r="V315" t="n">
        <v>0.82</v>
      </c>
      <c r="W315" t="n">
        <v>19.17</v>
      </c>
      <c r="X315" t="n">
        <v>5.56</v>
      </c>
      <c r="Y315" t="n">
        <v>1</v>
      </c>
      <c r="Z315" t="n">
        <v>10</v>
      </c>
    </row>
    <row r="316">
      <c r="A316" t="n">
        <v>5</v>
      </c>
      <c r="B316" t="n">
        <v>75</v>
      </c>
      <c r="C316" t="inlineStr">
        <is>
          <t xml:space="preserve">CONCLUIDO	</t>
        </is>
      </c>
      <c r="D316" t="n">
        <v>1.3314</v>
      </c>
      <c r="E316" t="n">
        <v>75.11</v>
      </c>
      <c r="F316" t="n">
        <v>69.81</v>
      </c>
      <c r="G316" t="n">
        <v>42.31</v>
      </c>
      <c r="H316" t="n">
        <v>0.67</v>
      </c>
      <c r="I316" t="n">
        <v>99</v>
      </c>
      <c r="J316" t="n">
        <v>157.44</v>
      </c>
      <c r="K316" t="n">
        <v>49.1</v>
      </c>
      <c r="L316" t="n">
        <v>6</v>
      </c>
      <c r="M316" t="n">
        <v>97</v>
      </c>
      <c r="N316" t="n">
        <v>27.35</v>
      </c>
      <c r="O316" t="n">
        <v>19652.13</v>
      </c>
      <c r="P316" t="n">
        <v>814.14</v>
      </c>
      <c r="Q316" t="n">
        <v>1226.57</v>
      </c>
      <c r="R316" t="n">
        <v>323.78</v>
      </c>
      <c r="S316" t="n">
        <v>159.11</v>
      </c>
      <c r="T316" t="n">
        <v>75702.19</v>
      </c>
      <c r="U316" t="n">
        <v>0.49</v>
      </c>
      <c r="V316" t="n">
        <v>0.84</v>
      </c>
      <c r="W316" t="n">
        <v>19.14</v>
      </c>
      <c r="X316" t="n">
        <v>4.48</v>
      </c>
      <c r="Y316" t="n">
        <v>1</v>
      </c>
      <c r="Z316" t="n">
        <v>10</v>
      </c>
    </row>
    <row r="317">
      <c r="A317" t="n">
        <v>6</v>
      </c>
      <c r="B317" t="n">
        <v>75</v>
      </c>
      <c r="C317" t="inlineStr">
        <is>
          <t xml:space="preserve">CONCLUIDO	</t>
        </is>
      </c>
      <c r="D317" t="n">
        <v>1.3512</v>
      </c>
      <c r="E317" t="n">
        <v>74.01000000000001</v>
      </c>
      <c r="F317" t="n">
        <v>69.16</v>
      </c>
      <c r="G317" t="n">
        <v>49.4</v>
      </c>
      <c r="H317" t="n">
        <v>0.78</v>
      </c>
      <c r="I317" t="n">
        <v>84</v>
      </c>
      <c r="J317" t="n">
        <v>158.86</v>
      </c>
      <c r="K317" t="n">
        <v>49.1</v>
      </c>
      <c r="L317" t="n">
        <v>7</v>
      </c>
      <c r="M317" t="n">
        <v>82</v>
      </c>
      <c r="N317" t="n">
        <v>27.77</v>
      </c>
      <c r="O317" t="n">
        <v>19826.68</v>
      </c>
      <c r="P317" t="n">
        <v>802.54</v>
      </c>
      <c r="Q317" t="n">
        <v>1226.4</v>
      </c>
      <c r="R317" t="n">
        <v>301.7</v>
      </c>
      <c r="S317" t="n">
        <v>159.11</v>
      </c>
      <c r="T317" t="n">
        <v>64738.13</v>
      </c>
      <c r="U317" t="n">
        <v>0.53</v>
      </c>
      <c r="V317" t="n">
        <v>0.84</v>
      </c>
      <c r="W317" t="n">
        <v>19.12</v>
      </c>
      <c r="X317" t="n">
        <v>3.83</v>
      </c>
      <c r="Y317" t="n">
        <v>1</v>
      </c>
      <c r="Z317" t="n">
        <v>10</v>
      </c>
    </row>
    <row r="318">
      <c r="A318" t="n">
        <v>7</v>
      </c>
      <c r="B318" t="n">
        <v>75</v>
      </c>
      <c r="C318" t="inlineStr">
        <is>
          <t xml:space="preserve">CONCLUIDO	</t>
        </is>
      </c>
      <c r="D318" t="n">
        <v>1.3687</v>
      </c>
      <c r="E318" t="n">
        <v>73.06</v>
      </c>
      <c r="F318" t="n">
        <v>68.58</v>
      </c>
      <c r="G318" t="n">
        <v>57.15</v>
      </c>
      <c r="H318" t="n">
        <v>0.88</v>
      </c>
      <c r="I318" t="n">
        <v>72</v>
      </c>
      <c r="J318" t="n">
        <v>160.28</v>
      </c>
      <c r="K318" t="n">
        <v>49.1</v>
      </c>
      <c r="L318" t="n">
        <v>8</v>
      </c>
      <c r="M318" t="n">
        <v>70</v>
      </c>
      <c r="N318" t="n">
        <v>28.19</v>
      </c>
      <c r="O318" t="n">
        <v>20001.93</v>
      </c>
      <c r="P318" t="n">
        <v>791.23</v>
      </c>
      <c r="Q318" t="n">
        <v>1226.4</v>
      </c>
      <c r="R318" t="n">
        <v>282.55</v>
      </c>
      <c r="S318" t="n">
        <v>159.11</v>
      </c>
      <c r="T318" t="n">
        <v>55223.81</v>
      </c>
      <c r="U318" t="n">
        <v>0.5600000000000001</v>
      </c>
      <c r="V318" t="n">
        <v>0.85</v>
      </c>
      <c r="W318" t="n">
        <v>19.09</v>
      </c>
      <c r="X318" t="n">
        <v>3.26</v>
      </c>
      <c r="Y318" t="n">
        <v>1</v>
      </c>
      <c r="Z318" t="n">
        <v>10</v>
      </c>
    </row>
    <row r="319">
      <c r="A319" t="n">
        <v>8</v>
      </c>
      <c r="B319" t="n">
        <v>75</v>
      </c>
      <c r="C319" t="inlineStr">
        <is>
          <t xml:space="preserve">CONCLUIDO	</t>
        </is>
      </c>
      <c r="D319" t="n">
        <v>1.3806</v>
      </c>
      <c r="E319" t="n">
        <v>72.43000000000001</v>
      </c>
      <c r="F319" t="n">
        <v>68.2</v>
      </c>
      <c r="G319" t="n">
        <v>63.94</v>
      </c>
      <c r="H319" t="n">
        <v>0.99</v>
      </c>
      <c r="I319" t="n">
        <v>64</v>
      </c>
      <c r="J319" t="n">
        <v>161.71</v>
      </c>
      <c r="K319" t="n">
        <v>49.1</v>
      </c>
      <c r="L319" t="n">
        <v>9</v>
      </c>
      <c r="M319" t="n">
        <v>62</v>
      </c>
      <c r="N319" t="n">
        <v>28.61</v>
      </c>
      <c r="O319" t="n">
        <v>20177.64</v>
      </c>
      <c r="P319" t="n">
        <v>782.61</v>
      </c>
      <c r="Q319" t="n">
        <v>1226.41</v>
      </c>
      <c r="R319" t="n">
        <v>270.07</v>
      </c>
      <c r="S319" t="n">
        <v>159.11</v>
      </c>
      <c r="T319" t="n">
        <v>49025.29</v>
      </c>
      <c r="U319" t="n">
        <v>0.59</v>
      </c>
      <c r="V319" t="n">
        <v>0.85</v>
      </c>
      <c r="W319" t="n">
        <v>19.06</v>
      </c>
      <c r="X319" t="n">
        <v>2.87</v>
      </c>
      <c r="Y319" t="n">
        <v>1</v>
      </c>
      <c r="Z319" t="n">
        <v>10</v>
      </c>
    </row>
    <row r="320">
      <c r="A320" t="n">
        <v>9</v>
      </c>
      <c r="B320" t="n">
        <v>75</v>
      </c>
      <c r="C320" t="inlineStr">
        <is>
          <t xml:space="preserve">CONCLUIDO	</t>
        </is>
      </c>
      <c r="D320" t="n">
        <v>1.3911</v>
      </c>
      <c r="E320" t="n">
        <v>71.89</v>
      </c>
      <c r="F320" t="n">
        <v>67.87</v>
      </c>
      <c r="G320" t="n">
        <v>71.44</v>
      </c>
      <c r="H320" t="n">
        <v>1.09</v>
      </c>
      <c r="I320" t="n">
        <v>57</v>
      </c>
      <c r="J320" t="n">
        <v>163.13</v>
      </c>
      <c r="K320" t="n">
        <v>49.1</v>
      </c>
      <c r="L320" t="n">
        <v>10</v>
      </c>
      <c r="M320" t="n">
        <v>55</v>
      </c>
      <c r="N320" t="n">
        <v>29.04</v>
      </c>
      <c r="O320" t="n">
        <v>20353.94</v>
      </c>
      <c r="P320" t="n">
        <v>774.22</v>
      </c>
      <c r="Q320" t="n">
        <v>1226.37</v>
      </c>
      <c r="R320" t="n">
        <v>258.38</v>
      </c>
      <c r="S320" t="n">
        <v>159.11</v>
      </c>
      <c r="T320" t="n">
        <v>43214</v>
      </c>
      <c r="U320" t="n">
        <v>0.62</v>
      </c>
      <c r="V320" t="n">
        <v>0.86</v>
      </c>
      <c r="W320" t="n">
        <v>19.06</v>
      </c>
      <c r="X320" t="n">
        <v>2.54</v>
      </c>
      <c r="Y320" t="n">
        <v>1</v>
      </c>
      <c r="Z320" t="n">
        <v>10</v>
      </c>
    </row>
    <row r="321">
      <c r="A321" t="n">
        <v>10</v>
      </c>
      <c r="B321" t="n">
        <v>75</v>
      </c>
      <c r="C321" t="inlineStr">
        <is>
          <t xml:space="preserve">CONCLUIDO	</t>
        </is>
      </c>
      <c r="D321" t="n">
        <v>1.3997</v>
      </c>
      <c r="E321" t="n">
        <v>71.44</v>
      </c>
      <c r="F321" t="n">
        <v>67.61</v>
      </c>
      <c r="G321" t="n">
        <v>79.54000000000001</v>
      </c>
      <c r="H321" t="n">
        <v>1.18</v>
      </c>
      <c r="I321" t="n">
        <v>51</v>
      </c>
      <c r="J321" t="n">
        <v>164.57</v>
      </c>
      <c r="K321" t="n">
        <v>49.1</v>
      </c>
      <c r="L321" t="n">
        <v>11</v>
      </c>
      <c r="M321" t="n">
        <v>49</v>
      </c>
      <c r="N321" t="n">
        <v>29.47</v>
      </c>
      <c r="O321" t="n">
        <v>20530.82</v>
      </c>
      <c r="P321" t="n">
        <v>766.46</v>
      </c>
      <c r="Q321" t="n">
        <v>1226.37</v>
      </c>
      <c r="R321" t="n">
        <v>249.49</v>
      </c>
      <c r="S321" t="n">
        <v>159.11</v>
      </c>
      <c r="T321" t="n">
        <v>38796.59</v>
      </c>
      <c r="U321" t="n">
        <v>0.64</v>
      </c>
      <c r="V321" t="n">
        <v>0.86</v>
      </c>
      <c r="W321" t="n">
        <v>19.06</v>
      </c>
      <c r="X321" t="n">
        <v>2.28</v>
      </c>
      <c r="Y321" t="n">
        <v>1</v>
      </c>
      <c r="Z321" t="n">
        <v>10</v>
      </c>
    </row>
    <row r="322">
      <c r="A322" t="n">
        <v>11</v>
      </c>
      <c r="B322" t="n">
        <v>75</v>
      </c>
      <c r="C322" t="inlineStr">
        <is>
          <t xml:space="preserve">CONCLUIDO	</t>
        </is>
      </c>
      <c r="D322" t="n">
        <v>1.405</v>
      </c>
      <c r="E322" t="n">
        <v>71.17</v>
      </c>
      <c r="F322" t="n">
        <v>67.45999999999999</v>
      </c>
      <c r="G322" t="n">
        <v>86.12</v>
      </c>
      <c r="H322" t="n">
        <v>1.28</v>
      </c>
      <c r="I322" t="n">
        <v>47</v>
      </c>
      <c r="J322" t="n">
        <v>166.01</v>
      </c>
      <c r="K322" t="n">
        <v>49.1</v>
      </c>
      <c r="L322" t="n">
        <v>12</v>
      </c>
      <c r="M322" t="n">
        <v>45</v>
      </c>
      <c r="N322" t="n">
        <v>29.91</v>
      </c>
      <c r="O322" t="n">
        <v>20708.3</v>
      </c>
      <c r="P322" t="n">
        <v>761.52</v>
      </c>
      <c r="Q322" t="n">
        <v>1226.36</v>
      </c>
      <c r="R322" t="n">
        <v>244.28</v>
      </c>
      <c r="S322" t="n">
        <v>159.11</v>
      </c>
      <c r="T322" t="n">
        <v>36213.17</v>
      </c>
      <c r="U322" t="n">
        <v>0.65</v>
      </c>
      <c r="V322" t="n">
        <v>0.86</v>
      </c>
      <c r="W322" t="n">
        <v>19.06</v>
      </c>
      <c r="X322" t="n">
        <v>2.13</v>
      </c>
      <c r="Y322" t="n">
        <v>1</v>
      </c>
      <c r="Z322" t="n">
        <v>10</v>
      </c>
    </row>
    <row r="323">
      <c r="A323" t="n">
        <v>12</v>
      </c>
      <c r="B323" t="n">
        <v>75</v>
      </c>
      <c r="C323" t="inlineStr">
        <is>
          <t xml:space="preserve">CONCLUIDO	</t>
        </is>
      </c>
      <c r="D323" t="n">
        <v>1.4116</v>
      </c>
      <c r="E323" t="n">
        <v>70.84</v>
      </c>
      <c r="F323" t="n">
        <v>67.25</v>
      </c>
      <c r="G323" t="n">
        <v>93.84</v>
      </c>
      <c r="H323" t="n">
        <v>1.38</v>
      </c>
      <c r="I323" t="n">
        <v>43</v>
      </c>
      <c r="J323" t="n">
        <v>167.45</v>
      </c>
      <c r="K323" t="n">
        <v>49.1</v>
      </c>
      <c r="L323" t="n">
        <v>13</v>
      </c>
      <c r="M323" t="n">
        <v>41</v>
      </c>
      <c r="N323" t="n">
        <v>30.36</v>
      </c>
      <c r="O323" t="n">
        <v>20886.38</v>
      </c>
      <c r="P323" t="n">
        <v>754.35</v>
      </c>
      <c r="Q323" t="n">
        <v>1226.4</v>
      </c>
      <c r="R323" t="n">
        <v>237.16</v>
      </c>
      <c r="S323" t="n">
        <v>159.11</v>
      </c>
      <c r="T323" t="n">
        <v>32672.14</v>
      </c>
      <c r="U323" t="n">
        <v>0.67</v>
      </c>
      <c r="V323" t="n">
        <v>0.87</v>
      </c>
      <c r="W323" t="n">
        <v>19.05</v>
      </c>
      <c r="X323" t="n">
        <v>1.92</v>
      </c>
      <c r="Y323" t="n">
        <v>1</v>
      </c>
      <c r="Z323" t="n">
        <v>10</v>
      </c>
    </row>
    <row r="324">
      <c r="A324" t="n">
        <v>13</v>
      </c>
      <c r="B324" t="n">
        <v>75</v>
      </c>
      <c r="C324" t="inlineStr">
        <is>
          <t xml:space="preserve">CONCLUIDO	</t>
        </is>
      </c>
      <c r="D324" t="n">
        <v>1.4161</v>
      </c>
      <c r="E324" t="n">
        <v>70.62</v>
      </c>
      <c r="F324" t="n">
        <v>67.12</v>
      </c>
      <c r="G324" t="n">
        <v>100.68</v>
      </c>
      <c r="H324" t="n">
        <v>1.47</v>
      </c>
      <c r="I324" t="n">
        <v>40</v>
      </c>
      <c r="J324" t="n">
        <v>168.9</v>
      </c>
      <c r="K324" t="n">
        <v>49.1</v>
      </c>
      <c r="L324" t="n">
        <v>14</v>
      </c>
      <c r="M324" t="n">
        <v>38</v>
      </c>
      <c r="N324" t="n">
        <v>30.81</v>
      </c>
      <c r="O324" t="n">
        <v>21065.06</v>
      </c>
      <c r="P324" t="n">
        <v>748.58</v>
      </c>
      <c r="Q324" t="n">
        <v>1226.42</v>
      </c>
      <c r="R324" t="n">
        <v>232.8</v>
      </c>
      <c r="S324" t="n">
        <v>159.11</v>
      </c>
      <c r="T324" t="n">
        <v>30508.69</v>
      </c>
      <c r="U324" t="n">
        <v>0.68</v>
      </c>
      <c r="V324" t="n">
        <v>0.87</v>
      </c>
      <c r="W324" t="n">
        <v>19.04</v>
      </c>
      <c r="X324" t="n">
        <v>1.79</v>
      </c>
      <c r="Y324" t="n">
        <v>1</v>
      </c>
      <c r="Z324" t="n">
        <v>10</v>
      </c>
    </row>
    <row r="325">
      <c r="A325" t="n">
        <v>14</v>
      </c>
      <c r="B325" t="n">
        <v>75</v>
      </c>
      <c r="C325" t="inlineStr">
        <is>
          <t xml:space="preserve">CONCLUIDO	</t>
        </is>
      </c>
      <c r="D325" t="n">
        <v>1.4206</v>
      </c>
      <c r="E325" t="n">
        <v>70.39</v>
      </c>
      <c r="F325" t="n">
        <v>66.98999999999999</v>
      </c>
      <c r="G325" t="n">
        <v>108.63</v>
      </c>
      <c r="H325" t="n">
        <v>1.56</v>
      </c>
      <c r="I325" t="n">
        <v>37</v>
      </c>
      <c r="J325" t="n">
        <v>170.35</v>
      </c>
      <c r="K325" t="n">
        <v>49.1</v>
      </c>
      <c r="L325" t="n">
        <v>15</v>
      </c>
      <c r="M325" t="n">
        <v>35</v>
      </c>
      <c r="N325" t="n">
        <v>31.26</v>
      </c>
      <c r="O325" t="n">
        <v>21244.37</v>
      </c>
      <c r="P325" t="n">
        <v>741.6900000000001</v>
      </c>
      <c r="Q325" t="n">
        <v>1226.35</v>
      </c>
      <c r="R325" t="n">
        <v>228.48</v>
      </c>
      <c r="S325" t="n">
        <v>159.11</v>
      </c>
      <c r="T325" t="n">
        <v>28361.52</v>
      </c>
      <c r="U325" t="n">
        <v>0.7</v>
      </c>
      <c r="V325" t="n">
        <v>0.87</v>
      </c>
      <c r="W325" t="n">
        <v>19.04</v>
      </c>
      <c r="X325" t="n">
        <v>1.66</v>
      </c>
      <c r="Y325" t="n">
        <v>1</v>
      </c>
      <c r="Z325" t="n">
        <v>10</v>
      </c>
    </row>
    <row r="326">
      <c r="A326" t="n">
        <v>15</v>
      </c>
      <c r="B326" t="n">
        <v>75</v>
      </c>
      <c r="C326" t="inlineStr">
        <is>
          <t xml:space="preserve">CONCLUIDO	</t>
        </is>
      </c>
      <c r="D326" t="n">
        <v>1.4254</v>
      </c>
      <c r="E326" t="n">
        <v>70.16</v>
      </c>
      <c r="F326" t="n">
        <v>66.84</v>
      </c>
      <c r="G326" t="n">
        <v>117.95</v>
      </c>
      <c r="H326" t="n">
        <v>1.65</v>
      </c>
      <c r="I326" t="n">
        <v>34</v>
      </c>
      <c r="J326" t="n">
        <v>171.81</v>
      </c>
      <c r="K326" t="n">
        <v>49.1</v>
      </c>
      <c r="L326" t="n">
        <v>16</v>
      </c>
      <c r="M326" t="n">
        <v>32</v>
      </c>
      <c r="N326" t="n">
        <v>31.72</v>
      </c>
      <c r="O326" t="n">
        <v>21424.29</v>
      </c>
      <c r="P326" t="n">
        <v>736.0599999999999</v>
      </c>
      <c r="Q326" t="n">
        <v>1226.3</v>
      </c>
      <c r="R326" t="n">
        <v>223.51</v>
      </c>
      <c r="S326" t="n">
        <v>159.11</v>
      </c>
      <c r="T326" t="n">
        <v>25894.72</v>
      </c>
      <c r="U326" t="n">
        <v>0.71</v>
      </c>
      <c r="V326" t="n">
        <v>0.87</v>
      </c>
      <c r="W326" t="n">
        <v>19.03</v>
      </c>
      <c r="X326" t="n">
        <v>1.51</v>
      </c>
      <c r="Y326" t="n">
        <v>1</v>
      </c>
      <c r="Z326" t="n">
        <v>10</v>
      </c>
    </row>
    <row r="327">
      <c r="A327" t="n">
        <v>16</v>
      </c>
      <c r="B327" t="n">
        <v>75</v>
      </c>
      <c r="C327" t="inlineStr">
        <is>
          <t xml:space="preserve">CONCLUIDO	</t>
        </is>
      </c>
      <c r="D327" t="n">
        <v>1.4289</v>
      </c>
      <c r="E327" t="n">
        <v>69.98</v>
      </c>
      <c r="F327" t="n">
        <v>66.73</v>
      </c>
      <c r="G327" t="n">
        <v>125.11</v>
      </c>
      <c r="H327" t="n">
        <v>1.74</v>
      </c>
      <c r="I327" t="n">
        <v>32</v>
      </c>
      <c r="J327" t="n">
        <v>173.28</v>
      </c>
      <c r="K327" t="n">
        <v>49.1</v>
      </c>
      <c r="L327" t="n">
        <v>17</v>
      </c>
      <c r="M327" t="n">
        <v>30</v>
      </c>
      <c r="N327" t="n">
        <v>32.18</v>
      </c>
      <c r="O327" t="n">
        <v>21604.83</v>
      </c>
      <c r="P327" t="n">
        <v>731.4299999999999</v>
      </c>
      <c r="Q327" t="n">
        <v>1226.28</v>
      </c>
      <c r="R327" t="n">
        <v>219.8</v>
      </c>
      <c r="S327" t="n">
        <v>159.11</v>
      </c>
      <c r="T327" t="n">
        <v>24049.59</v>
      </c>
      <c r="U327" t="n">
        <v>0.72</v>
      </c>
      <c r="V327" t="n">
        <v>0.87</v>
      </c>
      <c r="W327" t="n">
        <v>19.03</v>
      </c>
      <c r="X327" t="n">
        <v>1.4</v>
      </c>
      <c r="Y327" t="n">
        <v>1</v>
      </c>
      <c r="Z327" t="n">
        <v>10</v>
      </c>
    </row>
    <row r="328">
      <c r="A328" t="n">
        <v>17</v>
      </c>
      <c r="B328" t="n">
        <v>75</v>
      </c>
      <c r="C328" t="inlineStr">
        <is>
          <t xml:space="preserve">CONCLUIDO	</t>
        </is>
      </c>
      <c r="D328" t="n">
        <v>1.4317</v>
      </c>
      <c r="E328" t="n">
        <v>69.84999999999999</v>
      </c>
      <c r="F328" t="n">
        <v>66.65000000000001</v>
      </c>
      <c r="G328" t="n">
        <v>133.31</v>
      </c>
      <c r="H328" t="n">
        <v>1.83</v>
      </c>
      <c r="I328" t="n">
        <v>30</v>
      </c>
      <c r="J328" t="n">
        <v>174.75</v>
      </c>
      <c r="K328" t="n">
        <v>49.1</v>
      </c>
      <c r="L328" t="n">
        <v>18</v>
      </c>
      <c r="M328" t="n">
        <v>28</v>
      </c>
      <c r="N328" t="n">
        <v>32.65</v>
      </c>
      <c r="O328" t="n">
        <v>21786.02</v>
      </c>
      <c r="P328" t="n">
        <v>725.4400000000001</v>
      </c>
      <c r="Q328" t="n">
        <v>1226.38</v>
      </c>
      <c r="R328" t="n">
        <v>217.26</v>
      </c>
      <c r="S328" t="n">
        <v>159.11</v>
      </c>
      <c r="T328" t="n">
        <v>22787.77</v>
      </c>
      <c r="U328" t="n">
        <v>0.73</v>
      </c>
      <c r="V328" t="n">
        <v>0.87</v>
      </c>
      <c r="W328" t="n">
        <v>19.02</v>
      </c>
      <c r="X328" t="n">
        <v>1.33</v>
      </c>
      <c r="Y328" t="n">
        <v>1</v>
      </c>
      <c r="Z328" t="n">
        <v>10</v>
      </c>
    </row>
    <row r="329">
      <c r="A329" t="n">
        <v>18</v>
      </c>
      <c r="B329" t="n">
        <v>75</v>
      </c>
      <c r="C329" t="inlineStr">
        <is>
          <t xml:space="preserve">CONCLUIDO	</t>
        </is>
      </c>
      <c r="D329" t="n">
        <v>1.433</v>
      </c>
      <c r="E329" t="n">
        <v>69.78</v>
      </c>
      <c r="F329" t="n">
        <v>66.62</v>
      </c>
      <c r="G329" t="n">
        <v>137.83</v>
      </c>
      <c r="H329" t="n">
        <v>1.91</v>
      </c>
      <c r="I329" t="n">
        <v>29</v>
      </c>
      <c r="J329" t="n">
        <v>176.22</v>
      </c>
      <c r="K329" t="n">
        <v>49.1</v>
      </c>
      <c r="L329" t="n">
        <v>19</v>
      </c>
      <c r="M329" t="n">
        <v>27</v>
      </c>
      <c r="N329" t="n">
        <v>33.13</v>
      </c>
      <c r="O329" t="n">
        <v>21967.84</v>
      </c>
      <c r="P329" t="n">
        <v>722.1</v>
      </c>
      <c r="Q329" t="n">
        <v>1226.34</v>
      </c>
      <c r="R329" t="n">
        <v>216.19</v>
      </c>
      <c r="S329" t="n">
        <v>159.11</v>
      </c>
      <c r="T329" t="n">
        <v>22260.07</v>
      </c>
      <c r="U329" t="n">
        <v>0.74</v>
      </c>
      <c r="V329" t="n">
        <v>0.87</v>
      </c>
      <c r="W329" t="n">
        <v>19.02</v>
      </c>
      <c r="X329" t="n">
        <v>1.29</v>
      </c>
      <c r="Y329" t="n">
        <v>1</v>
      </c>
      <c r="Z329" t="n">
        <v>10</v>
      </c>
    </row>
    <row r="330">
      <c r="A330" t="n">
        <v>19</v>
      </c>
      <c r="B330" t="n">
        <v>75</v>
      </c>
      <c r="C330" t="inlineStr">
        <is>
          <t xml:space="preserve">CONCLUIDO	</t>
        </is>
      </c>
      <c r="D330" t="n">
        <v>1.4364</v>
      </c>
      <c r="E330" t="n">
        <v>69.62</v>
      </c>
      <c r="F330" t="n">
        <v>66.52</v>
      </c>
      <c r="G330" t="n">
        <v>147.82</v>
      </c>
      <c r="H330" t="n">
        <v>2</v>
      </c>
      <c r="I330" t="n">
        <v>27</v>
      </c>
      <c r="J330" t="n">
        <v>177.7</v>
      </c>
      <c r="K330" t="n">
        <v>49.1</v>
      </c>
      <c r="L330" t="n">
        <v>20</v>
      </c>
      <c r="M330" t="n">
        <v>25</v>
      </c>
      <c r="N330" t="n">
        <v>33.61</v>
      </c>
      <c r="O330" t="n">
        <v>22150.3</v>
      </c>
      <c r="P330" t="n">
        <v>715.0599999999999</v>
      </c>
      <c r="Q330" t="n">
        <v>1226.39</v>
      </c>
      <c r="R330" t="n">
        <v>212.93</v>
      </c>
      <c r="S330" t="n">
        <v>159.11</v>
      </c>
      <c r="T330" t="n">
        <v>20638.67</v>
      </c>
      <c r="U330" t="n">
        <v>0.75</v>
      </c>
      <c r="V330" t="n">
        <v>0.88</v>
      </c>
      <c r="W330" t="n">
        <v>19.01</v>
      </c>
      <c r="X330" t="n">
        <v>1.19</v>
      </c>
      <c r="Y330" t="n">
        <v>1</v>
      </c>
      <c r="Z330" t="n">
        <v>10</v>
      </c>
    </row>
    <row r="331">
      <c r="A331" t="n">
        <v>20</v>
      </c>
      <c r="B331" t="n">
        <v>75</v>
      </c>
      <c r="C331" t="inlineStr">
        <is>
          <t xml:space="preserve">CONCLUIDO	</t>
        </is>
      </c>
      <c r="D331" t="n">
        <v>1.4378</v>
      </c>
      <c r="E331" t="n">
        <v>69.55</v>
      </c>
      <c r="F331" t="n">
        <v>66.48</v>
      </c>
      <c r="G331" t="n">
        <v>153.41</v>
      </c>
      <c r="H331" t="n">
        <v>2.08</v>
      </c>
      <c r="I331" t="n">
        <v>26</v>
      </c>
      <c r="J331" t="n">
        <v>179.18</v>
      </c>
      <c r="K331" t="n">
        <v>49.1</v>
      </c>
      <c r="L331" t="n">
        <v>21</v>
      </c>
      <c r="M331" t="n">
        <v>24</v>
      </c>
      <c r="N331" t="n">
        <v>34.09</v>
      </c>
      <c r="O331" t="n">
        <v>22333.43</v>
      </c>
      <c r="P331" t="n">
        <v>708.13</v>
      </c>
      <c r="Q331" t="n">
        <v>1226.36</v>
      </c>
      <c r="R331" t="n">
        <v>211.22</v>
      </c>
      <c r="S331" t="n">
        <v>159.11</v>
      </c>
      <c r="T331" t="n">
        <v>19787.11</v>
      </c>
      <c r="U331" t="n">
        <v>0.75</v>
      </c>
      <c r="V331" t="n">
        <v>0.88</v>
      </c>
      <c r="W331" t="n">
        <v>19.02</v>
      </c>
      <c r="X331" t="n">
        <v>1.15</v>
      </c>
      <c r="Y331" t="n">
        <v>1</v>
      </c>
      <c r="Z331" t="n">
        <v>10</v>
      </c>
    </row>
    <row r="332">
      <c r="A332" t="n">
        <v>21</v>
      </c>
      <c r="B332" t="n">
        <v>75</v>
      </c>
      <c r="C332" t="inlineStr">
        <is>
          <t xml:space="preserve">CONCLUIDO	</t>
        </is>
      </c>
      <c r="D332" t="n">
        <v>1.4415</v>
      </c>
      <c r="E332" t="n">
        <v>69.37</v>
      </c>
      <c r="F332" t="n">
        <v>66.36</v>
      </c>
      <c r="G332" t="n">
        <v>165.91</v>
      </c>
      <c r="H332" t="n">
        <v>2.16</v>
      </c>
      <c r="I332" t="n">
        <v>24</v>
      </c>
      <c r="J332" t="n">
        <v>180.67</v>
      </c>
      <c r="K332" t="n">
        <v>49.1</v>
      </c>
      <c r="L332" t="n">
        <v>22</v>
      </c>
      <c r="M332" t="n">
        <v>22</v>
      </c>
      <c r="N332" t="n">
        <v>34.58</v>
      </c>
      <c r="O332" t="n">
        <v>22517.21</v>
      </c>
      <c r="P332" t="n">
        <v>702.85</v>
      </c>
      <c r="Q332" t="n">
        <v>1226.26</v>
      </c>
      <c r="R332" t="n">
        <v>207.62</v>
      </c>
      <c r="S332" t="n">
        <v>159.11</v>
      </c>
      <c r="T332" t="n">
        <v>17997.78</v>
      </c>
      <c r="U332" t="n">
        <v>0.77</v>
      </c>
      <c r="V332" t="n">
        <v>0.88</v>
      </c>
      <c r="W332" t="n">
        <v>19.01</v>
      </c>
      <c r="X332" t="n">
        <v>1.04</v>
      </c>
      <c r="Y332" t="n">
        <v>1</v>
      </c>
      <c r="Z332" t="n">
        <v>10</v>
      </c>
    </row>
    <row r="333">
      <c r="A333" t="n">
        <v>22</v>
      </c>
      <c r="B333" t="n">
        <v>75</v>
      </c>
      <c r="C333" t="inlineStr">
        <is>
          <t xml:space="preserve">CONCLUIDO	</t>
        </is>
      </c>
      <c r="D333" t="n">
        <v>1.443</v>
      </c>
      <c r="E333" t="n">
        <v>69.3</v>
      </c>
      <c r="F333" t="n">
        <v>66.31999999999999</v>
      </c>
      <c r="G333" t="n">
        <v>173.01</v>
      </c>
      <c r="H333" t="n">
        <v>2.24</v>
      </c>
      <c r="I333" t="n">
        <v>23</v>
      </c>
      <c r="J333" t="n">
        <v>182.17</v>
      </c>
      <c r="K333" t="n">
        <v>49.1</v>
      </c>
      <c r="L333" t="n">
        <v>23</v>
      </c>
      <c r="M333" t="n">
        <v>21</v>
      </c>
      <c r="N333" t="n">
        <v>35.08</v>
      </c>
      <c r="O333" t="n">
        <v>22701.78</v>
      </c>
      <c r="P333" t="n">
        <v>698.3200000000001</v>
      </c>
      <c r="Q333" t="n">
        <v>1226.34</v>
      </c>
      <c r="R333" t="n">
        <v>206.13</v>
      </c>
      <c r="S333" t="n">
        <v>159.11</v>
      </c>
      <c r="T333" t="n">
        <v>17256.79</v>
      </c>
      <c r="U333" t="n">
        <v>0.77</v>
      </c>
      <c r="V333" t="n">
        <v>0.88</v>
      </c>
      <c r="W333" t="n">
        <v>19.01</v>
      </c>
      <c r="X333" t="n">
        <v>0.99</v>
      </c>
      <c r="Y333" t="n">
        <v>1</v>
      </c>
      <c r="Z333" t="n">
        <v>10</v>
      </c>
    </row>
    <row r="334">
      <c r="A334" t="n">
        <v>23</v>
      </c>
      <c r="B334" t="n">
        <v>75</v>
      </c>
      <c r="C334" t="inlineStr">
        <is>
          <t xml:space="preserve">CONCLUIDO	</t>
        </is>
      </c>
      <c r="D334" t="n">
        <v>1.445</v>
      </c>
      <c r="E334" t="n">
        <v>69.2</v>
      </c>
      <c r="F334" t="n">
        <v>66.25</v>
      </c>
      <c r="G334" t="n">
        <v>180.69</v>
      </c>
      <c r="H334" t="n">
        <v>2.32</v>
      </c>
      <c r="I334" t="n">
        <v>22</v>
      </c>
      <c r="J334" t="n">
        <v>183.67</v>
      </c>
      <c r="K334" t="n">
        <v>49.1</v>
      </c>
      <c r="L334" t="n">
        <v>24</v>
      </c>
      <c r="M334" t="n">
        <v>20</v>
      </c>
      <c r="N334" t="n">
        <v>35.58</v>
      </c>
      <c r="O334" t="n">
        <v>22886.92</v>
      </c>
      <c r="P334" t="n">
        <v>694.87</v>
      </c>
      <c r="Q334" t="n">
        <v>1226.27</v>
      </c>
      <c r="R334" t="n">
        <v>203.87</v>
      </c>
      <c r="S334" t="n">
        <v>159.11</v>
      </c>
      <c r="T334" t="n">
        <v>16132.1</v>
      </c>
      <c r="U334" t="n">
        <v>0.78</v>
      </c>
      <c r="V334" t="n">
        <v>0.88</v>
      </c>
      <c r="W334" t="n">
        <v>19.01</v>
      </c>
      <c r="X334" t="n">
        <v>0.93</v>
      </c>
      <c r="Y334" t="n">
        <v>1</v>
      </c>
      <c r="Z334" t="n">
        <v>10</v>
      </c>
    </row>
    <row r="335">
      <c r="A335" t="n">
        <v>24</v>
      </c>
      <c r="B335" t="n">
        <v>75</v>
      </c>
      <c r="C335" t="inlineStr">
        <is>
          <t xml:space="preserve">CONCLUIDO	</t>
        </is>
      </c>
      <c r="D335" t="n">
        <v>1.4457</v>
      </c>
      <c r="E335" t="n">
        <v>69.17</v>
      </c>
      <c r="F335" t="n">
        <v>66.25</v>
      </c>
      <c r="G335" t="n">
        <v>189.3</v>
      </c>
      <c r="H335" t="n">
        <v>2.4</v>
      </c>
      <c r="I335" t="n">
        <v>21</v>
      </c>
      <c r="J335" t="n">
        <v>185.18</v>
      </c>
      <c r="K335" t="n">
        <v>49.1</v>
      </c>
      <c r="L335" t="n">
        <v>25</v>
      </c>
      <c r="M335" t="n">
        <v>19</v>
      </c>
      <c r="N335" t="n">
        <v>36.08</v>
      </c>
      <c r="O335" t="n">
        <v>23072.73</v>
      </c>
      <c r="P335" t="n">
        <v>688.96</v>
      </c>
      <c r="Q335" t="n">
        <v>1226.36</v>
      </c>
      <c r="R335" t="n">
        <v>203.75</v>
      </c>
      <c r="S335" t="n">
        <v>159.11</v>
      </c>
      <c r="T335" t="n">
        <v>16077.61</v>
      </c>
      <c r="U335" t="n">
        <v>0.78</v>
      </c>
      <c r="V335" t="n">
        <v>0.88</v>
      </c>
      <c r="W335" t="n">
        <v>19.01</v>
      </c>
      <c r="X335" t="n">
        <v>0.93</v>
      </c>
      <c r="Y335" t="n">
        <v>1</v>
      </c>
      <c r="Z335" t="n">
        <v>10</v>
      </c>
    </row>
    <row r="336">
      <c r="A336" t="n">
        <v>25</v>
      </c>
      <c r="B336" t="n">
        <v>75</v>
      </c>
      <c r="C336" t="inlineStr">
        <is>
          <t xml:space="preserve">CONCLUIDO	</t>
        </is>
      </c>
      <c r="D336" t="n">
        <v>1.4477</v>
      </c>
      <c r="E336" t="n">
        <v>69.08</v>
      </c>
      <c r="F336" t="n">
        <v>66.19</v>
      </c>
      <c r="G336" t="n">
        <v>198.57</v>
      </c>
      <c r="H336" t="n">
        <v>2.47</v>
      </c>
      <c r="I336" t="n">
        <v>20</v>
      </c>
      <c r="J336" t="n">
        <v>186.69</v>
      </c>
      <c r="K336" t="n">
        <v>49.1</v>
      </c>
      <c r="L336" t="n">
        <v>26</v>
      </c>
      <c r="M336" t="n">
        <v>18</v>
      </c>
      <c r="N336" t="n">
        <v>36.6</v>
      </c>
      <c r="O336" t="n">
        <v>23259.24</v>
      </c>
      <c r="P336" t="n">
        <v>683.12</v>
      </c>
      <c r="Q336" t="n">
        <v>1226.3</v>
      </c>
      <c r="R336" t="n">
        <v>201.57</v>
      </c>
      <c r="S336" t="n">
        <v>159.11</v>
      </c>
      <c r="T336" t="n">
        <v>14992.31</v>
      </c>
      <c r="U336" t="n">
        <v>0.79</v>
      </c>
      <c r="V336" t="n">
        <v>0.88</v>
      </c>
      <c r="W336" t="n">
        <v>19.01</v>
      </c>
      <c r="X336" t="n">
        <v>0.86</v>
      </c>
      <c r="Y336" t="n">
        <v>1</v>
      </c>
      <c r="Z336" t="n">
        <v>10</v>
      </c>
    </row>
    <row r="337">
      <c r="A337" t="n">
        <v>26</v>
      </c>
      <c r="B337" t="n">
        <v>75</v>
      </c>
      <c r="C337" t="inlineStr">
        <is>
          <t xml:space="preserve">CONCLUIDO	</t>
        </is>
      </c>
      <c r="D337" t="n">
        <v>1.4492</v>
      </c>
      <c r="E337" t="n">
        <v>69</v>
      </c>
      <c r="F337" t="n">
        <v>66.15000000000001</v>
      </c>
      <c r="G337" t="n">
        <v>208.88</v>
      </c>
      <c r="H337" t="n">
        <v>2.55</v>
      </c>
      <c r="I337" t="n">
        <v>19</v>
      </c>
      <c r="J337" t="n">
        <v>188.21</v>
      </c>
      <c r="K337" t="n">
        <v>49.1</v>
      </c>
      <c r="L337" t="n">
        <v>27</v>
      </c>
      <c r="M337" t="n">
        <v>16</v>
      </c>
      <c r="N337" t="n">
        <v>37.11</v>
      </c>
      <c r="O337" t="n">
        <v>23446.45</v>
      </c>
      <c r="P337" t="n">
        <v>676.26</v>
      </c>
      <c r="Q337" t="n">
        <v>1226.34</v>
      </c>
      <c r="R337" t="n">
        <v>200.06</v>
      </c>
      <c r="S337" t="n">
        <v>159.11</v>
      </c>
      <c r="T337" t="n">
        <v>14242.14</v>
      </c>
      <c r="U337" t="n">
        <v>0.8</v>
      </c>
      <c r="V337" t="n">
        <v>0.88</v>
      </c>
      <c r="W337" t="n">
        <v>19.01</v>
      </c>
      <c r="X337" t="n">
        <v>0.82</v>
      </c>
      <c r="Y337" t="n">
        <v>1</v>
      </c>
      <c r="Z337" t="n">
        <v>10</v>
      </c>
    </row>
    <row r="338">
      <c r="A338" t="n">
        <v>27</v>
      </c>
      <c r="B338" t="n">
        <v>75</v>
      </c>
      <c r="C338" t="inlineStr">
        <is>
          <t xml:space="preserve">CONCLUIDO	</t>
        </is>
      </c>
      <c r="D338" t="n">
        <v>1.4494</v>
      </c>
      <c r="E338" t="n">
        <v>68.98999999999999</v>
      </c>
      <c r="F338" t="n">
        <v>66.14</v>
      </c>
      <c r="G338" t="n">
        <v>208.85</v>
      </c>
      <c r="H338" t="n">
        <v>2.62</v>
      </c>
      <c r="I338" t="n">
        <v>19</v>
      </c>
      <c r="J338" t="n">
        <v>189.73</v>
      </c>
      <c r="K338" t="n">
        <v>49.1</v>
      </c>
      <c r="L338" t="n">
        <v>28</v>
      </c>
      <c r="M338" t="n">
        <v>15</v>
      </c>
      <c r="N338" t="n">
        <v>37.64</v>
      </c>
      <c r="O338" t="n">
        <v>23634.36</v>
      </c>
      <c r="P338" t="n">
        <v>674.67</v>
      </c>
      <c r="Q338" t="n">
        <v>1226.3</v>
      </c>
      <c r="R338" t="n">
        <v>199.87</v>
      </c>
      <c r="S338" t="n">
        <v>159.11</v>
      </c>
      <c r="T338" t="n">
        <v>14151.04</v>
      </c>
      <c r="U338" t="n">
        <v>0.8</v>
      </c>
      <c r="V338" t="n">
        <v>0.88</v>
      </c>
      <c r="W338" t="n">
        <v>19</v>
      </c>
      <c r="X338" t="n">
        <v>0.8100000000000001</v>
      </c>
      <c r="Y338" t="n">
        <v>1</v>
      </c>
      <c r="Z338" t="n">
        <v>10</v>
      </c>
    </row>
    <row r="339">
      <c r="A339" t="n">
        <v>28</v>
      </c>
      <c r="B339" t="n">
        <v>75</v>
      </c>
      <c r="C339" t="inlineStr">
        <is>
          <t xml:space="preserve">CONCLUIDO	</t>
        </is>
      </c>
      <c r="D339" t="n">
        <v>1.4507</v>
      </c>
      <c r="E339" t="n">
        <v>68.93000000000001</v>
      </c>
      <c r="F339" t="n">
        <v>66.11</v>
      </c>
      <c r="G339" t="n">
        <v>220.35</v>
      </c>
      <c r="H339" t="n">
        <v>2.69</v>
      </c>
      <c r="I339" t="n">
        <v>18</v>
      </c>
      <c r="J339" t="n">
        <v>191.26</v>
      </c>
      <c r="K339" t="n">
        <v>49.1</v>
      </c>
      <c r="L339" t="n">
        <v>29</v>
      </c>
      <c r="M339" t="n">
        <v>8</v>
      </c>
      <c r="N339" t="n">
        <v>38.17</v>
      </c>
      <c r="O339" t="n">
        <v>23822.99</v>
      </c>
      <c r="P339" t="n">
        <v>672.52</v>
      </c>
      <c r="Q339" t="n">
        <v>1226.3</v>
      </c>
      <c r="R339" t="n">
        <v>198.42</v>
      </c>
      <c r="S339" t="n">
        <v>159.11</v>
      </c>
      <c r="T339" t="n">
        <v>13431.04</v>
      </c>
      <c r="U339" t="n">
        <v>0.8</v>
      </c>
      <c r="V339" t="n">
        <v>0.88</v>
      </c>
      <c r="W339" t="n">
        <v>19.01</v>
      </c>
      <c r="X339" t="n">
        <v>0.78</v>
      </c>
      <c r="Y339" t="n">
        <v>1</v>
      </c>
      <c r="Z339" t="n">
        <v>10</v>
      </c>
    </row>
    <row r="340">
      <c r="A340" t="n">
        <v>29</v>
      </c>
      <c r="B340" t="n">
        <v>75</v>
      </c>
      <c r="C340" t="inlineStr">
        <is>
          <t xml:space="preserve">CONCLUIDO	</t>
        </is>
      </c>
      <c r="D340" t="n">
        <v>1.4505</v>
      </c>
      <c r="E340" t="n">
        <v>68.94</v>
      </c>
      <c r="F340" t="n">
        <v>66.11</v>
      </c>
      <c r="G340" t="n">
        <v>220.38</v>
      </c>
      <c r="H340" t="n">
        <v>2.76</v>
      </c>
      <c r="I340" t="n">
        <v>18</v>
      </c>
      <c r="J340" t="n">
        <v>192.8</v>
      </c>
      <c r="K340" t="n">
        <v>49.1</v>
      </c>
      <c r="L340" t="n">
        <v>30</v>
      </c>
      <c r="M340" t="n">
        <v>5</v>
      </c>
      <c r="N340" t="n">
        <v>38.7</v>
      </c>
      <c r="O340" t="n">
        <v>24012.34</v>
      </c>
      <c r="P340" t="n">
        <v>674.61</v>
      </c>
      <c r="Q340" t="n">
        <v>1226.35</v>
      </c>
      <c r="R340" t="n">
        <v>198.7</v>
      </c>
      <c r="S340" t="n">
        <v>159.11</v>
      </c>
      <c r="T340" t="n">
        <v>13567.49</v>
      </c>
      <c r="U340" t="n">
        <v>0.8</v>
      </c>
      <c r="V340" t="n">
        <v>0.88</v>
      </c>
      <c r="W340" t="n">
        <v>19.01</v>
      </c>
      <c r="X340" t="n">
        <v>0.79</v>
      </c>
      <c r="Y340" t="n">
        <v>1</v>
      </c>
      <c r="Z340" t="n">
        <v>10</v>
      </c>
    </row>
    <row r="341">
      <c r="A341" t="n">
        <v>30</v>
      </c>
      <c r="B341" t="n">
        <v>75</v>
      </c>
      <c r="C341" t="inlineStr">
        <is>
          <t xml:space="preserve">CONCLUIDO	</t>
        </is>
      </c>
      <c r="D341" t="n">
        <v>1.4504</v>
      </c>
      <c r="E341" t="n">
        <v>68.95</v>
      </c>
      <c r="F341" t="n">
        <v>66.12</v>
      </c>
      <c r="G341" t="n">
        <v>220.4</v>
      </c>
      <c r="H341" t="n">
        <v>2.83</v>
      </c>
      <c r="I341" t="n">
        <v>18</v>
      </c>
      <c r="J341" t="n">
        <v>194.34</v>
      </c>
      <c r="K341" t="n">
        <v>49.1</v>
      </c>
      <c r="L341" t="n">
        <v>31</v>
      </c>
      <c r="M341" t="n">
        <v>2</v>
      </c>
      <c r="N341" t="n">
        <v>39.24</v>
      </c>
      <c r="O341" t="n">
        <v>24202.42</v>
      </c>
      <c r="P341" t="n">
        <v>678.24</v>
      </c>
      <c r="Q341" t="n">
        <v>1226.37</v>
      </c>
      <c r="R341" t="n">
        <v>198.76</v>
      </c>
      <c r="S341" t="n">
        <v>159.11</v>
      </c>
      <c r="T341" t="n">
        <v>13599.37</v>
      </c>
      <c r="U341" t="n">
        <v>0.8</v>
      </c>
      <c r="V341" t="n">
        <v>0.88</v>
      </c>
      <c r="W341" t="n">
        <v>19.02</v>
      </c>
      <c r="X341" t="n">
        <v>0.8</v>
      </c>
      <c r="Y341" t="n">
        <v>1</v>
      </c>
      <c r="Z341" t="n">
        <v>10</v>
      </c>
    </row>
    <row r="342">
      <c r="A342" t="n">
        <v>31</v>
      </c>
      <c r="B342" t="n">
        <v>75</v>
      </c>
      <c r="C342" t="inlineStr">
        <is>
          <t xml:space="preserve">CONCLUIDO	</t>
        </is>
      </c>
      <c r="D342" t="n">
        <v>1.4504</v>
      </c>
      <c r="E342" t="n">
        <v>68.95</v>
      </c>
      <c r="F342" t="n">
        <v>66.12</v>
      </c>
      <c r="G342" t="n">
        <v>220.4</v>
      </c>
      <c r="H342" t="n">
        <v>2.9</v>
      </c>
      <c r="I342" t="n">
        <v>18</v>
      </c>
      <c r="J342" t="n">
        <v>195.89</v>
      </c>
      <c r="K342" t="n">
        <v>49.1</v>
      </c>
      <c r="L342" t="n">
        <v>32</v>
      </c>
      <c r="M342" t="n">
        <v>1</v>
      </c>
      <c r="N342" t="n">
        <v>39.79</v>
      </c>
      <c r="O342" t="n">
        <v>24393.24</v>
      </c>
      <c r="P342" t="n">
        <v>681.64</v>
      </c>
      <c r="Q342" t="n">
        <v>1226.32</v>
      </c>
      <c r="R342" t="n">
        <v>198.68</v>
      </c>
      <c r="S342" t="n">
        <v>159.11</v>
      </c>
      <c r="T342" t="n">
        <v>13556.46</v>
      </c>
      <c r="U342" t="n">
        <v>0.8</v>
      </c>
      <c r="V342" t="n">
        <v>0.88</v>
      </c>
      <c r="W342" t="n">
        <v>19.02</v>
      </c>
      <c r="X342" t="n">
        <v>0.79</v>
      </c>
      <c r="Y342" t="n">
        <v>1</v>
      </c>
      <c r="Z342" t="n">
        <v>10</v>
      </c>
    </row>
    <row r="343">
      <c r="A343" t="n">
        <v>32</v>
      </c>
      <c r="B343" t="n">
        <v>75</v>
      </c>
      <c r="C343" t="inlineStr">
        <is>
          <t xml:space="preserve">CONCLUIDO	</t>
        </is>
      </c>
      <c r="D343" t="n">
        <v>1.4503</v>
      </c>
      <c r="E343" t="n">
        <v>68.95</v>
      </c>
      <c r="F343" t="n">
        <v>66.12</v>
      </c>
      <c r="G343" t="n">
        <v>220.41</v>
      </c>
      <c r="H343" t="n">
        <v>2.97</v>
      </c>
      <c r="I343" t="n">
        <v>18</v>
      </c>
      <c r="J343" t="n">
        <v>197.44</v>
      </c>
      <c r="K343" t="n">
        <v>49.1</v>
      </c>
      <c r="L343" t="n">
        <v>33</v>
      </c>
      <c r="M343" t="n">
        <v>0</v>
      </c>
      <c r="N343" t="n">
        <v>40.34</v>
      </c>
      <c r="O343" t="n">
        <v>24584.81</v>
      </c>
      <c r="P343" t="n">
        <v>686.46</v>
      </c>
      <c r="Q343" t="n">
        <v>1226.36</v>
      </c>
      <c r="R343" t="n">
        <v>198.68</v>
      </c>
      <c r="S343" t="n">
        <v>159.11</v>
      </c>
      <c r="T343" t="n">
        <v>13558.16</v>
      </c>
      <c r="U343" t="n">
        <v>0.8</v>
      </c>
      <c r="V343" t="n">
        <v>0.88</v>
      </c>
      <c r="W343" t="n">
        <v>19.02</v>
      </c>
      <c r="X343" t="n">
        <v>0.8</v>
      </c>
      <c r="Y343" t="n">
        <v>1</v>
      </c>
      <c r="Z343" t="n">
        <v>10</v>
      </c>
    </row>
    <row r="344">
      <c r="A344" t="n">
        <v>0</v>
      </c>
      <c r="B344" t="n">
        <v>95</v>
      </c>
      <c r="C344" t="inlineStr">
        <is>
          <t xml:space="preserve">CONCLUIDO	</t>
        </is>
      </c>
      <c r="D344" t="n">
        <v>0.5382</v>
      </c>
      <c r="E344" t="n">
        <v>185.81</v>
      </c>
      <c r="F344" t="n">
        <v>133.39</v>
      </c>
      <c r="G344" t="n">
        <v>5.96</v>
      </c>
      <c r="H344" t="n">
        <v>0.1</v>
      </c>
      <c r="I344" t="n">
        <v>1342</v>
      </c>
      <c r="J344" t="n">
        <v>185.69</v>
      </c>
      <c r="K344" t="n">
        <v>53.44</v>
      </c>
      <c r="L344" t="n">
        <v>1</v>
      </c>
      <c r="M344" t="n">
        <v>1340</v>
      </c>
      <c r="N344" t="n">
        <v>36.26</v>
      </c>
      <c r="O344" t="n">
        <v>23136.14</v>
      </c>
      <c r="P344" t="n">
        <v>1820.44</v>
      </c>
      <c r="Q344" t="n">
        <v>1230.32</v>
      </c>
      <c r="R344" t="n">
        <v>2487.64</v>
      </c>
      <c r="S344" t="n">
        <v>159.11</v>
      </c>
      <c r="T344" t="n">
        <v>1151419.65</v>
      </c>
      <c r="U344" t="n">
        <v>0.06</v>
      </c>
      <c r="V344" t="n">
        <v>0.44</v>
      </c>
      <c r="W344" t="n">
        <v>21.16</v>
      </c>
      <c r="X344" t="n">
        <v>67.95999999999999</v>
      </c>
      <c r="Y344" t="n">
        <v>1</v>
      </c>
      <c r="Z344" t="n">
        <v>10</v>
      </c>
    </row>
    <row r="345">
      <c r="A345" t="n">
        <v>1</v>
      </c>
      <c r="B345" t="n">
        <v>95</v>
      </c>
      <c r="C345" t="inlineStr">
        <is>
          <t xml:space="preserve">CONCLUIDO	</t>
        </is>
      </c>
      <c r="D345" t="n">
        <v>0.9661</v>
      </c>
      <c r="E345" t="n">
        <v>103.51</v>
      </c>
      <c r="F345" t="n">
        <v>85.3</v>
      </c>
      <c r="G345" t="n">
        <v>12.1</v>
      </c>
      <c r="H345" t="n">
        <v>0.19</v>
      </c>
      <c r="I345" t="n">
        <v>423</v>
      </c>
      <c r="J345" t="n">
        <v>187.21</v>
      </c>
      <c r="K345" t="n">
        <v>53.44</v>
      </c>
      <c r="L345" t="n">
        <v>2</v>
      </c>
      <c r="M345" t="n">
        <v>421</v>
      </c>
      <c r="N345" t="n">
        <v>36.77</v>
      </c>
      <c r="O345" t="n">
        <v>23322.88</v>
      </c>
      <c r="P345" t="n">
        <v>1163.93</v>
      </c>
      <c r="Q345" t="n">
        <v>1227.4</v>
      </c>
      <c r="R345" t="n">
        <v>847.92</v>
      </c>
      <c r="S345" t="n">
        <v>159.11</v>
      </c>
      <c r="T345" t="n">
        <v>336152.87</v>
      </c>
      <c r="U345" t="n">
        <v>0.19</v>
      </c>
      <c r="V345" t="n">
        <v>0.68</v>
      </c>
      <c r="W345" t="n">
        <v>19.68</v>
      </c>
      <c r="X345" t="n">
        <v>19.94</v>
      </c>
      <c r="Y345" t="n">
        <v>1</v>
      </c>
      <c r="Z345" t="n">
        <v>10</v>
      </c>
    </row>
    <row r="346">
      <c r="A346" t="n">
        <v>2</v>
      </c>
      <c r="B346" t="n">
        <v>95</v>
      </c>
      <c r="C346" t="inlineStr">
        <is>
          <t xml:space="preserve">CONCLUIDO	</t>
        </is>
      </c>
      <c r="D346" t="n">
        <v>1.1228</v>
      </c>
      <c r="E346" t="n">
        <v>89.06</v>
      </c>
      <c r="F346" t="n">
        <v>77.14</v>
      </c>
      <c r="G346" t="n">
        <v>18.22</v>
      </c>
      <c r="H346" t="n">
        <v>0.28</v>
      </c>
      <c r="I346" t="n">
        <v>254</v>
      </c>
      <c r="J346" t="n">
        <v>188.73</v>
      </c>
      <c r="K346" t="n">
        <v>53.44</v>
      </c>
      <c r="L346" t="n">
        <v>3</v>
      </c>
      <c r="M346" t="n">
        <v>252</v>
      </c>
      <c r="N346" t="n">
        <v>37.29</v>
      </c>
      <c r="O346" t="n">
        <v>23510.33</v>
      </c>
      <c r="P346" t="n">
        <v>1050.14</v>
      </c>
      <c r="Q346" t="n">
        <v>1226.85</v>
      </c>
      <c r="R346" t="n">
        <v>572.2</v>
      </c>
      <c r="S346" t="n">
        <v>159.11</v>
      </c>
      <c r="T346" t="n">
        <v>199138.32</v>
      </c>
      <c r="U346" t="n">
        <v>0.28</v>
      </c>
      <c r="V346" t="n">
        <v>0.76</v>
      </c>
      <c r="W346" t="n">
        <v>19.39</v>
      </c>
      <c r="X346" t="n">
        <v>11.8</v>
      </c>
      <c r="Y346" t="n">
        <v>1</v>
      </c>
      <c r="Z346" t="n">
        <v>10</v>
      </c>
    </row>
    <row r="347">
      <c r="A347" t="n">
        <v>3</v>
      </c>
      <c r="B347" t="n">
        <v>95</v>
      </c>
      <c r="C347" t="inlineStr">
        <is>
          <t xml:space="preserve">CONCLUIDO	</t>
        </is>
      </c>
      <c r="D347" t="n">
        <v>1.2072</v>
      </c>
      <c r="E347" t="n">
        <v>82.84</v>
      </c>
      <c r="F347" t="n">
        <v>73.63</v>
      </c>
      <c r="G347" t="n">
        <v>24.41</v>
      </c>
      <c r="H347" t="n">
        <v>0.37</v>
      </c>
      <c r="I347" t="n">
        <v>181</v>
      </c>
      <c r="J347" t="n">
        <v>190.25</v>
      </c>
      <c r="K347" t="n">
        <v>53.44</v>
      </c>
      <c r="L347" t="n">
        <v>4</v>
      </c>
      <c r="M347" t="n">
        <v>179</v>
      </c>
      <c r="N347" t="n">
        <v>37.82</v>
      </c>
      <c r="O347" t="n">
        <v>23698.48</v>
      </c>
      <c r="P347" t="n">
        <v>999.88</v>
      </c>
      <c r="Q347" t="n">
        <v>1226.78</v>
      </c>
      <c r="R347" t="n">
        <v>453.5</v>
      </c>
      <c r="S347" t="n">
        <v>159.11</v>
      </c>
      <c r="T347" t="n">
        <v>140151.54</v>
      </c>
      <c r="U347" t="n">
        <v>0.35</v>
      </c>
      <c r="V347" t="n">
        <v>0.79</v>
      </c>
      <c r="W347" t="n">
        <v>19.26</v>
      </c>
      <c r="X347" t="n">
        <v>8.289999999999999</v>
      </c>
      <c r="Y347" t="n">
        <v>1</v>
      </c>
      <c r="Z347" t="n">
        <v>10</v>
      </c>
    </row>
    <row r="348">
      <c r="A348" t="n">
        <v>4</v>
      </c>
      <c r="B348" t="n">
        <v>95</v>
      </c>
      <c r="C348" t="inlineStr">
        <is>
          <t xml:space="preserve">CONCLUIDO	</t>
        </is>
      </c>
      <c r="D348" t="n">
        <v>1.2578</v>
      </c>
      <c r="E348" t="n">
        <v>79.5</v>
      </c>
      <c r="F348" t="n">
        <v>71.79000000000001</v>
      </c>
      <c r="G348" t="n">
        <v>30.55</v>
      </c>
      <c r="H348" t="n">
        <v>0.46</v>
      </c>
      <c r="I348" t="n">
        <v>141</v>
      </c>
      <c r="J348" t="n">
        <v>191.78</v>
      </c>
      <c r="K348" t="n">
        <v>53.44</v>
      </c>
      <c r="L348" t="n">
        <v>5</v>
      </c>
      <c r="M348" t="n">
        <v>139</v>
      </c>
      <c r="N348" t="n">
        <v>38.35</v>
      </c>
      <c r="O348" t="n">
        <v>23887.36</v>
      </c>
      <c r="P348" t="n">
        <v>971.79</v>
      </c>
      <c r="Q348" t="n">
        <v>1226.7</v>
      </c>
      <c r="R348" t="n">
        <v>390.71</v>
      </c>
      <c r="S348" t="n">
        <v>159.11</v>
      </c>
      <c r="T348" t="n">
        <v>108960.05</v>
      </c>
      <c r="U348" t="n">
        <v>0.41</v>
      </c>
      <c r="V348" t="n">
        <v>0.8100000000000001</v>
      </c>
      <c r="W348" t="n">
        <v>19.21</v>
      </c>
      <c r="X348" t="n">
        <v>6.45</v>
      </c>
      <c r="Y348" t="n">
        <v>1</v>
      </c>
      <c r="Z348" t="n">
        <v>10</v>
      </c>
    </row>
    <row r="349">
      <c r="A349" t="n">
        <v>5</v>
      </c>
      <c r="B349" t="n">
        <v>95</v>
      </c>
      <c r="C349" t="inlineStr">
        <is>
          <t xml:space="preserve">CONCLUIDO	</t>
        </is>
      </c>
      <c r="D349" t="n">
        <v>1.2938</v>
      </c>
      <c r="E349" t="n">
        <v>77.29000000000001</v>
      </c>
      <c r="F349" t="n">
        <v>70.54000000000001</v>
      </c>
      <c r="G349" t="n">
        <v>36.8</v>
      </c>
      <c r="H349" t="n">
        <v>0.55</v>
      </c>
      <c r="I349" t="n">
        <v>115</v>
      </c>
      <c r="J349" t="n">
        <v>193.32</v>
      </c>
      <c r="K349" t="n">
        <v>53.44</v>
      </c>
      <c r="L349" t="n">
        <v>6</v>
      </c>
      <c r="M349" t="n">
        <v>113</v>
      </c>
      <c r="N349" t="n">
        <v>38.89</v>
      </c>
      <c r="O349" t="n">
        <v>24076.95</v>
      </c>
      <c r="P349" t="n">
        <v>952.15</v>
      </c>
      <c r="Q349" t="n">
        <v>1226.49</v>
      </c>
      <c r="R349" t="n">
        <v>349.11</v>
      </c>
      <c r="S349" t="n">
        <v>159.11</v>
      </c>
      <c r="T349" t="n">
        <v>88286.61</v>
      </c>
      <c r="U349" t="n">
        <v>0.46</v>
      </c>
      <c r="V349" t="n">
        <v>0.83</v>
      </c>
      <c r="W349" t="n">
        <v>19.15</v>
      </c>
      <c r="X349" t="n">
        <v>5.21</v>
      </c>
      <c r="Y349" t="n">
        <v>1</v>
      </c>
      <c r="Z349" t="n">
        <v>10</v>
      </c>
    </row>
    <row r="350">
      <c r="A350" t="n">
        <v>6</v>
      </c>
      <c r="B350" t="n">
        <v>95</v>
      </c>
      <c r="C350" t="inlineStr">
        <is>
          <t xml:space="preserve">CONCLUIDO	</t>
        </is>
      </c>
      <c r="D350" t="n">
        <v>1.3179</v>
      </c>
      <c r="E350" t="n">
        <v>75.88</v>
      </c>
      <c r="F350" t="n">
        <v>69.76000000000001</v>
      </c>
      <c r="G350" t="n">
        <v>42.71</v>
      </c>
      <c r="H350" t="n">
        <v>0.64</v>
      </c>
      <c r="I350" t="n">
        <v>98</v>
      </c>
      <c r="J350" t="n">
        <v>194.86</v>
      </c>
      <c r="K350" t="n">
        <v>53.44</v>
      </c>
      <c r="L350" t="n">
        <v>7</v>
      </c>
      <c r="M350" t="n">
        <v>96</v>
      </c>
      <c r="N350" t="n">
        <v>39.43</v>
      </c>
      <c r="O350" t="n">
        <v>24267.28</v>
      </c>
      <c r="P350" t="n">
        <v>938.87</v>
      </c>
      <c r="Q350" t="n">
        <v>1226.61</v>
      </c>
      <c r="R350" t="n">
        <v>322.74</v>
      </c>
      <c r="S350" t="n">
        <v>159.11</v>
      </c>
      <c r="T350" t="n">
        <v>75190.32000000001</v>
      </c>
      <c r="U350" t="n">
        <v>0.49</v>
      </c>
      <c r="V350" t="n">
        <v>0.84</v>
      </c>
      <c r="W350" t="n">
        <v>19.12</v>
      </c>
      <c r="X350" t="n">
        <v>4.43</v>
      </c>
      <c r="Y350" t="n">
        <v>1</v>
      </c>
      <c r="Z350" t="n">
        <v>10</v>
      </c>
    </row>
    <row r="351">
      <c r="A351" t="n">
        <v>7</v>
      </c>
      <c r="B351" t="n">
        <v>95</v>
      </c>
      <c r="C351" t="inlineStr">
        <is>
          <t xml:space="preserve">CONCLUIDO	</t>
        </is>
      </c>
      <c r="D351" t="n">
        <v>1.3364</v>
      </c>
      <c r="E351" t="n">
        <v>74.83</v>
      </c>
      <c r="F351" t="n">
        <v>69.19</v>
      </c>
      <c r="G351" t="n">
        <v>48.84</v>
      </c>
      <c r="H351" t="n">
        <v>0.72</v>
      </c>
      <c r="I351" t="n">
        <v>85</v>
      </c>
      <c r="J351" t="n">
        <v>196.41</v>
      </c>
      <c r="K351" t="n">
        <v>53.44</v>
      </c>
      <c r="L351" t="n">
        <v>8</v>
      </c>
      <c r="M351" t="n">
        <v>83</v>
      </c>
      <c r="N351" t="n">
        <v>39.98</v>
      </c>
      <c r="O351" t="n">
        <v>24458.36</v>
      </c>
      <c r="P351" t="n">
        <v>928.36</v>
      </c>
      <c r="Q351" t="n">
        <v>1226.52</v>
      </c>
      <c r="R351" t="n">
        <v>302.71</v>
      </c>
      <c r="S351" t="n">
        <v>159.11</v>
      </c>
      <c r="T351" t="n">
        <v>65239.88</v>
      </c>
      <c r="U351" t="n">
        <v>0.53</v>
      </c>
      <c r="V351" t="n">
        <v>0.84</v>
      </c>
      <c r="W351" t="n">
        <v>19.13</v>
      </c>
      <c r="X351" t="n">
        <v>3.87</v>
      </c>
      <c r="Y351" t="n">
        <v>1</v>
      </c>
      <c r="Z351" t="n">
        <v>10</v>
      </c>
    </row>
    <row r="352">
      <c r="A352" t="n">
        <v>8</v>
      </c>
      <c r="B352" t="n">
        <v>95</v>
      </c>
      <c r="C352" t="inlineStr">
        <is>
          <t xml:space="preserve">CONCLUIDO	</t>
        </is>
      </c>
      <c r="D352" t="n">
        <v>1.3518</v>
      </c>
      <c r="E352" t="n">
        <v>73.98</v>
      </c>
      <c r="F352" t="n">
        <v>68.72</v>
      </c>
      <c r="G352" t="n">
        <v>54.97</v>
      </c>
      <c r="H352" t="n">
        <v>0.8100000000000001</v>
      </c>
      <c r="I352" t="n">
        <v>75</v>
      </c>
      <c r="J352" t="n">
        <v>197.97</v>
      </c>
      <c r="K352" t="n">
        <v>53.44</v>
      </c>
      <c r="L352" t="n">
        <v>9</v>
      </c>
      <c r="M352" t="n">
        <v>73</v>
      </c>
      <c r="N352" t="n">
        <v>40.53</v>
      </c>
      <c r="O352" t="n">
        <v>24650.18</v>
      </c>
      <c r="P352" t="n">
        <v>919.03</v>
      </c>
      <c r="Q352" t="n">
        <v>1226.6</v>
      </c>
      <c r="R352" t="n">
        <v>287.04</v>
      </c>
      <c r="S352" t="n">
        <v>159.11</v>
      </c>
      <c r="T352" t="n">
        <v>57451.2</v>
      </c>
      <c r="U352" t="n">
        <v>0.55</v>
      </c>
      <c r="V352" t="n">
        <v>0.85</v>
      </c>
      <c r="W352" t="n">
        <v>19.09</v>
      </c>
      <c r="X352" t="n">
        <v>3.39</v>
      </c>
      <c r="Y352" t="n">
        <v>1</v>
      </c>
      <c r="Z352" t="n">
        <v>10</v>
      </c>
    </row>
    <row r="353">
      <c r="A353" t="n">
        <v>9</v>
      </c>
      <c r="B353" t="n">
        <v>95</v>
      </c>
      <c r="C353" t="inlineStr">
        <is>
          <t xml:space="preserve">CONCLUIDO	</t>
        </is>
      </c>
      <c r="D353" t="n">
        <v>1.3643</v>
      </c>
      <c r="E353" t="n">
        <v>73.3</v>
      </c>
      <c r="F353" t="n">
        <v>68.34</v>
      </c>
      <c r="G353" t="n">
        <v>61.2</v>
      </c>
      <c r="H353" t="n">
        <v>0.89</v>
      </c>
      <c r="I353" t="n">
        <v>67</v>
      </c>
      <c r="J353" t="n">
        <v>199.53</v>
      </c>
      <c r="K353" t="n">
        <v>53.44</v>
      </c>
      <c r="L353" t="n">
        <v>10</v>
      </c>
      <c r="M353" t="n">
        <v>65</v>
      </c>
      <c r="N353" t="n">
        <v>41.1</v>
      </c>
      <c r="O353" t="n">
        <v>24842.77</v>
      </c>
      <c r="P353" t="n">
        <v>911.59</v>
      </c>
      <c r="Q353" t="n">
        <v>1226.41</v>
      </c>
      <c r="R353" t="n">
        <v>274.54</v>
      </c>
      <c r="S353" t="n">
        <v>159.11</v>
      </c>
      <c r="T353" t="n">
        <v>51244.17</v>
      </c>
      <c r="U353" t="n">
        <v>0.58</v>
      </c>
      <c r="V353" t="n">
        <v>0.85</v>
      </c>
      <c r="W353" t="n">
        <v>19.07</v>
      </c>
      <c r="X353" t="n">
        <v>3.01</v>
      </c>
      <c r="Y353" t="n">
        <v>1</v>
      </c>
      <c r="Z353" t="n">
        <v>10</v>
      </c>
    </row>
    <row r="354">
      <c r="A354" t="n">
        <v>10</v>
      </c>
      <c r="B354" t="n">
        <v>95</v>
      </c>
      <c r="C354" t="inlineStr">
        <is>
          <t xml:space="preserve">CONCLUIDO	</t>
        </is>
      </c>
      <c r="D354" t="n">
        <v>1.3749</v>
      </c>
      <c r="E354" t="n">
        <v>72.73</v>
      </c>
      <c r="F354" t="n">
        <v>68.03</v>
      </c>
      <c r="G354" t="n">
        <v>68.03</v>
      </c>
      <c r="H354" t="n">
        <v>0.97</v>
      </c>
      <c r="I354" t="n">
        <v>60</v>
      </c>
      <c r="J354" t="n">
        <v>201.1</v>
      </c>
      <c r="K354" t="n">
        <v>53.44</v>
      </c>
      <c r="L354" t="n">
        <v>11</v>
      </c>
      <c r="M354" t="n">
        <v>58</v>
      </c>
      <c r="N354" t="n">
        <v>41.66</v>
      </c>
      <c r="O354" t="n">
        <v>25036.12</v>
      </c>
      <c r="P354" t="n">
        <v>904.67</v>
      </c>
      <c r="Q354" t="n">
        <v>1226.39</v>
      </c>
      <c r="R354" t="n">
        <v>264.17</v>
      </c>
      <c r="S354" t="n">
        <v>159.11</v>
      </c>
      <c r="T354" t="n">
        <v>46091.16</v>
      </c>
      <c r="U354" t="n">
        <v>0.6</v>
      </c>
      <c r="V354" t="n">
        <v>0.86</v>
      </c>
      <c r="W354" t="n">
        <v>19.06</v>
      </c>
      <c r="X354" t="n">
        <v>2.7</v>
      </c>
      <c r="Y354" t="n">
        <v>1</v>
      </c>
      <c r="Z354" t="n">
        <v>10</v>
      </c>
    </row>
    <row r="355">
      <c r="A355" t="n">
        <v>11</v>
      </c>
      <c r="B355" t="n">
        <v>95</v>
      </c>
      <c r="C355" t="inlineStr">
        <is>
          <t xml:space="preserve">CONCLUIDO	</t>
        </is>
      </c>
      <c r="D355" t="n">
        <v>1.383</v>
      </c>
      <c r="E355" t="n">
        <v>72.31</v>
      </c>
      <c r="F355" t="n">
        <v>67.79000000000001</v>
      </c>
      <c r="G355" t="n">
        <v>73.95</v>
      </c>
      <c r="H355" t="n">
        <v>1.05</v>
      </c>
      <c r="I355" t="n">
        <v>55</v>
      </c>
      <c r="J355" t="n">
        <v>202.67</v>
      </c>
      <c r="K355" t="n">
        <v>53.44</v>
      </c>
      <c r="L355" t="n">
        <v>12</v>
      </c>
      <c r="M355" t="n">
        <v>53</v>
      </c>
      <c r="N355" t="n">
        <v>42.24</v>
      </c>
      <c r="O355" t="n">
        <v>25230.25</v>
      </c>
      <c r="P355" t="n">
        <v>898.6</v>
      </c>
      <c r="Q355" t="n">
        <v>1226.42</v>
      </c>
      <c r="R355" t="n">
        <v>255.84</v>
      </c>
      <c r="S355" t="n">
        <v>159.11</v>
      </c>
      <c r="T355" t="n">
        <v>41954.08</v>
      </c>
      <c r="U355" t="n">
        <v>0.62</v>
      </c>
      <c r="V355" t="n">
        <v>0.86</v>
      </c>
      <c r="W355" t="n">
        <v>19.06</v>
      </c>
      <c r="X355" t="n">
        <v>2.46</v>
      </c>
      <c r="Y355" t="n">
        <v>1</v>
      </c>
      <c r="Z355" t="n">
        <v>10</v>
      </c>
    </row>
    <row r="356">
      <c r="A356" t="n">
        <v>12</v>
      </c>
      <c r="B356" t="n">
        <v>95</v>
      </c>
      <c r="C356" t="inlineStr">
        <is>
          <t xml:space="preserve">CONCLUIDO	</t>
        </is>
      </c>
      <c r="D356" t="n">
        <v>1.3894</v>
      </c>
      <c r="E356" t="n">
        <v>71.98</v>
      </c>
      <c r="F356" t="n">
        <v>67.61</v>
      </c>
      <c r="G356" t="n">
        <v>79.54000000000001</v>
      </c>
      <c r="H356" t="n">
        <v>1.13</v>
      </c>
      <c r="I356" t="n">
        <v>51</v>
      </c>
      <c r="J356" t="n">
        <v>204.25</v>
      </c>
      <c r="K356" t="n">
        <v>53.44</v>
      </c>
      <c r="L356" t="n">
        <v>13</v>
      </c>
      <c r="M356" t="n">
        <v>49</v>
      </c>
      <c r="N356" t="n">
        <v>42.82</v>
      </c>
      <c r="O356" t="n">
        <v>25425.3</v>
      </c>
      <c r="P356" t="n">
        <v>892.6900000000001</v>
      </c>
      <c r="Q356" t="n">
        <v>1226.44</v>
      </c>
      <c r="R356" t="n">
        <v>249.28</v>
      </c>
      <c r="S356" t="n">
        <v>159.11</v>
      </c>
      <c r="T356" t="n">
        <v>38693.21</v>
      </c>
      <c r="U356" t="n">
        <v>0.64</v>
      </c>
      <c r="V356" t="n">
        <v>0.86</v>
      </c>
      <c r="W356" t="n">
        <v>19.06</v>
      </c>
      <c r="X356" t="n">
        <v>2.28</v>
      </c>
      <c r="Y356" t="n">
        <v>1</v>
      </c>
      <c r="Z356" t="n">
        <v>10</v>
      </c>
    </row>
    <row r="357">
      <c r="A357" t="n">
        <v>13</v>
      </c>
      <c r="B357" t="n">
        <v>95</v>
      </c>
      <c r="C357" t="inlineStr">
        <is>
          <t xml:space="preserve">CONCLUIDO	</t>
        </is>
      </c>
      <c r="D357" t="n">
        <v>1.3952</v>
      </c>
      <c r="E357" t="n">
        <v>71.68000000000001</v>
      </c>
      <c r="F357" t="n">
        <v>67.45999999999999</v>
      </c>
      <c r="G357" t="n">
        <v>86.12</v>
      </c>
      <c r="H357" t="n">
        <v>1.21</v>
      </c>
      <c r="I357" t="n">
        <v>47</v>
      </c>
      <c r="J357" t="n">
        <v>205.84</v>
      </c>
      <c r="K357" t="n">
        <v>53.44</v>
      </c>
      <c r="L357" t="n">
        <v>14</v>
      </c>
      <c r="M357" t="n">
        <v>45</v>
      </c>
      <c r="N357" t="n">
        <v>43.4</v>
      </c>
      <c r="O357" t="n">
        <v>25621.03</v>
      </c>
      <c r="P357" t="n">
        <v>888.6900000000001</v>
      </c>
      <c r="Q357" t="n">
        <v>1226.43</v>
      </c>
      <c r="R357" t="n">
        <v>244.37</v>
      </c>
      <c r="S357" t="n">
        <v>159.11</v>
      </c>
      <c r="T357" t="n">
        <v>36257</v>
      </c>
      <c r="U357" t="n">
        <v>0.65</v>
      </c>
      <c r="V357" t="n">
        <v>0.86</v>
      </c>
      <c r="W357" t="n">
        <v>19.05</v>
      </c>
      <c r="X357" t="n">
        <v>2.13</v>
      </c>
      <c r="Y357" t="n">
        <v>1</v>
      </c>
      <c r="Z357" t="n">
        <v>10</v>
      </c>
    </row>
    <row r="358">
      <c r="A358" t="n">
        <v>14</v>
      </c>
      <c r="B358" t="n">
        <v>95</v>
      </c>
      <c r="C358" t="inlineStr">
        <is>
          <t xml:space="preserve">CONCLUIDO	</t>
        </is>
      </c>
      <c r="D358" t="n">
        <v>1.4003</v>
      </c>
      <c r="E358" t="n">
        <v>71.42</v>
      </c>
      <c r="F358" t="n">
        <v>67.31</v>
      </c>
      <c r="G358" t="n">
        <v>91.78</v>
      </c>
      <c r="H358" t="n">
        <v>1.28</v>
      </c>
      <c r="I358" t="n">
        <v>44</v>
      </c>
      <c r="J358" t="n">
        <v>207.43</v>
      </c>
      <c r="K358" t="n">
        <v>53.44</v>
      </c>
      <c r="L358" t="n">
        <v>15</v>
      </c>
      <c r="M358" t="n">
        <v>42</v>
      </c>
      <c r="N358" t="n">
        <v>44</v>
      </c>
      <c r="O358" t="n">
        <v>25817.56</v>
      </c>
      <c r="P358" t="n">
        <v>883.5700000000001</v>
      </c>
      <c r="Q358" t="n">
        <v>1226.33</v>
      </c>
      <c r="R358" t="n">
        <v>239.38</v>
      </c>
      <c r="S358" t="n">
        <v>159.11</v>
      </c>
      <c r="T358" t="n">
        <v>33778.92</v>
      </c>
      <c r="U358" t="n">
        <v>0.66</v>
      </c>
      <c r="V358" t="n">
        <v>0.87</v>
      </c>
      <c r="W358" t="n">
        <v>19.05</v>
      </c>
      <c r="X358" t="n">
        <v>1.98</v>
      </c>
      <c r="Y358" t="n">
        <v>1</v>
      </c>
      <c r="Z358" t="n">
        <v>10</v>
      </c>
    </row>
    <row r="359">
      <c r="A359" t="n">
        <v>15</v>
      </c>
      <c r="B359" t="n">
        <v>95</v>
      </c>
      <c r="C359" t="inlineStr">
        <is>
          <t xml:space="preserve">CONCLUIDO	</t>
        </is>
      </c>
      <c r="D359" t="n">
        <v>1.4052</v>
      </c>
      <c r="E359" t="n">
        <v>71.16</v>
      </c>
      <c r="F359" t="n">
        <v>67.17</v>
      </c>
      <c r="G359" t="n">
        <v>98.29000000000001</v>
      </c>
      <c r="H359" t="n">
        <v>1.36</v>
      </c>
      <c r="I359" t="n">
        <v>41</v>
      </c>
      <c r="J359" t="n">
        <v>209.03</v>
      </c>
      <c r="K359" t="n">
        <v>53.44</v>
      </c>
      <c r="L359" t="n">
        <v>16</v>
      </c>
      <c r="M359" t="n">
        <v>39</v>
      </c>
      <c r="N359" t="n">
        <v>44.6</v>
      </c>
      <c r="O359" t="n">
        <v>26014.91</v>
      </c>
      <c r="P359" t="n">
        <v>879.36</v>
      </c>
      <c r="Q359" t="n">
        <v>1226.4</v>
      </c>
      <c r="R359" t="n">
        <v>234.56</v>
      </c>
      <c r="S359" t="n">
        <v>159.11</v>
      </c>
      <c r="T359" t="n">
        <v>31385.85</v>
      </c>
      <c r="U359" t="n">
        <v>0.68</v>
      </c>
      <c r="V359" t="n">
        <v>0.87</v>
      </c>
      <c r="W359" t="n">
        <v>19.04</v>
      </c>
      <c r="X359" t="n">
        <v>1.84</v>
      </c>
      <c r="Y359" t="n">
        <v>1</v>
      </c>
      <c r="Z359" t="n">
        <v>10</v>
      </c>
    </row>
    <row r="360">
      <c r="A360" t="n">
        <v>16</v>
      </c>
      <c r="B360" t="n">
        <v>95</v>
      </c>
      <c r="C360" t="inlineStr">
        <is>
          <t xml:space="preserve">CONCLUIDO	</t>
        </is>
      </c>
      <c r="D360" t="n">
        <v>1.4107</v>
      </c>
      <c r="E360" t="n">
        <v>70.89</v>
      </c>
      <c r="F360" t="n">
        <v>67</v>
      </c>
      <c r="G360" t="n">
        <v>105.79</v>
      </c>
      <c r="H360" t="n">
        <v>1.43</v>
      </c>
      <c r="I360" t="n">
        <v>38</v>
      </c>
      <c r="J360" t="n">
        <v>210.64</v>
      </c>
      <c r="K360" t="n">
        <v>53.44</v>
      </c>
      <c r="L360" t="n">
        <v>17</v>
      </c>
      <c r="M360" t="n">
        <v>36</v>
      </c>
      <c r="N360" t="n">
        <v>45.21</v>
      </c>
      <c r="O360" t="n">
        <v>26213.09</v>
      </c>
      <c r="P360" t="n">
        <v>875.5700000000001</v>
      </c>
      <c r="Q360" t="n">
        <v>1226.4</v>
      </c>
      <c r="R360" t="n">
        <v>229.11</v>
      </c>
      <c r="S360" t="n">
        <v>159.11</v>
      </c>
      <c r="T360" t="n">
        <v>28671.62</v>
      </c>
      <c r="U360" t="n">
        <v>0.6899999999999999</v>
      </c>
      <c r="V360" t="n">
        <v>0.87</v>
      </c>
      <c r="W360" t="n">
        <v>19.03</v>
      </c>
      <c r="X360" t="n">
        <v>1.68</v>
      </c>
      <c r="Y360" t="n">
        <v>1</v>
      </c>
      <c r="Z360" t="n">
        <v>10</v>
      </c>
    </row>
    <row r="361">
      <c r="A361" t="n">
        <v>17</v>
      </c>
      <c r="B361" t="n">
        <v>95</v>
      </c>
      <c r="C361" t="inlineStr">
        <is>
          <t xml:space="preserve">CONCLUIDO	</t>
        </is>
      </c>
      <c r="D361" t="n">
        <v>1.4138</v>
      </c>
      <c r="E361" t="n">
        <v>70.73</v>
      </c>
      <c r="F361" t="n">
        <v>66.92</v>
      </c>
      <c r="G361" t="n">
        <v>111.54</v>
      </c>
      <c r="H361" t="n">
        <v>1.51</v>
      </c>
      <c r="I361" t="n">
        <v>36</v>
      </c>
      <c r="J361" t="n">
        <v>212.25</v>
      </c>
      <c r="K361" t="n">
        <v>53.44</v>
      </c>
      <c r="L361" t="n">
        <v>18</v>
      </c>
      <c r="M361" t="n">
        <v>34</v>
      </c>
      <c r="N361" t="n">
        <v>45.82</v>
      </c>
      <c r="O361" t="n">
        <v>26412.11</v>
      </c>
      <c r="P361" t="n">
        <v>870.9</v>
      </c>
      <c r="Q361" t="n">
        <v>1226.4</v>
      </c>
      <c r="R361" t="n">
        <v>226.31</v>
      </c>
      <c r="S361" t="n">
        <v>159.11</v>
      </c>
      <c r="T361" t="n">
        <v>27285.53</v>
      </c>
      <c r="U361" t="n">
        <v>0.7</v>
      </c>
      <c r="V361" t="n">
        <v>0.87</v>
      </c>
      <c r="W361" t="n">
        <v>19.03</v>
      </c>
      <c r="X361" t="n">
        <v>1.59</v>
      </c>
      <c r="Y361" t="n">
        <v>1</v>
      </c>
      <c r="Z361" t="n">
        <v>10</v>
      </c>
    </row>
    <row r="362">
      <c r="A362" t="n">
        <v>18</v>
      </c>
      <c r="B362" t="n">
        <v>95</v>
      </c>
      <c r="C362" t="inlineStr">
        <is>
          <t xml:space="preserve">CONCLUIDO	</t>
        </is>
      </c>
      <c r="D362" t="n">
        <v>1.4173</v>
      </c>
      <c r="E362" t="n">
        <v>70.56</v>
      </c>
      <c r="F362" t="n">
        <v>66.81999999999999</v>
      </c>
      <c r="G362" t="n">
        <v>117.93</v>
      </c>
      <c r="H362" t="n">
        <v>1.58</v>
      </c>
      <c r="I362" t="n">
        <v>34</v>
      </c>
      <c r="J362" t="n">
        <v>213.87</v>
      </c>
      <c r="K362" t="n">
        <v>53.44</v>
      </c>
      <c r="L362" t="n">
        <v>19</v>
      </c>
      <c r="M362" t="n">
        <v>32</v>
      </c>
      <c r="N362" t="n">
        <v>46.44</v>
      </c>
      <c r="O362" t="n">
        <v>26611.98</v>
      </c>
      <c r="P362" t="n">
        <v>866.09</v>
      </c>
      <c r="Q362" t="n">
        <v>1226.42</v>
      </c>
      <c r="R362" t="n">
        <v>223.12</v>
      </c>
      <c r="S362" t="n">
        <v>159.11</v>
      </c>
      <c r="T362" t="n">
        <v>25699.52</v>
      </c>
      <c r="U362" t="n">
        <v>0.71</v>
      </c>
      <c r="V362" t="n">
        <v>0.87</v>
      </c>
      <c r="W362" t="n">
        <v>19.03</v>
      </c>
      <c r="X362" t="n">
        <v>1.5</v>
      </c>
      <c r="Y362" t="n">
        <v>1</v>
      </c>
      <c r="Z362" t="n">
        <v>10</v>
      </c>
    </row>
    <row r="363">
      <c r="A363" t="n">
        <v>19</v>
      </c>
      <c r="B363" t="n">
        <v>95</v>
      </c>
      <c r="C363" t="inlineStr">
        <is>
          <t xml:space="preserve">CONCLUIDO	</t>
        </is>
      </c>
      <c r="D363" t="n">
        <v>1.4207</v>
      </c>
      <c r="E363" t="n">
        <v>70.39</v>
      </c>
      <c r="F363" t="n">
        <v>66.73</v>
      </c>
      <c r="G363" t="n">
        <v>125.12</v>
      </c>
      <c r="H363" t="n">
        <v>1.65</v>
      </c>
      <c r="I363" t="n">
        <v>32</v>
      </c>
      <c r="J363" t="n">
        <v>215.5</v>
      </c>
      <c r="K363" t="n">
        <v>53.44</v>
      </c>
      <c r="L363" t="n">
        <v>20</v>
      </c>
      <c r="M363" t="n">
        <v>30</v>
      </c>
      <c r="N363" t="n">
        <v>47.07</v>
      </c>
      <c r="O363" t="n">
        <v>26812.71</v>
      </c>
      <c r="P363" t="n">
        <v>863.5599999999999</v>
      </c>
      <c r="Q363" t="n">
        <v>1226.35</v>
      </c>
      <c r="R363" t="n">
        <v>220.04</v>
      </c>
      <c r="S363" t="n">
        <v>159.11</v>
      </c>
      <c r="T363" t="n">
        <v>24169.78</v>
      </c>
      <c r="U363" t="n">
        <v>0.72</v>
      </c>
      <c r="V363" t="n">
        <v>0.87</v>
      </c>
      <c r="W363" t="n">
        <v>19.02</v>
      </c>
      <c r="X363" t="n">
        <v>1.4</v>
      </c>
      <c r="Y363" t="n">
        <v>1</v>
      </c>
      <c r="Z363" t="n">
        <v>10</v>
      </c>
    </row>
    <row r="364">
      <c r="A364" t="n">
        <v>20</v>
      </c>
      <c r="B364" t="n">
        <v>95</v>
      </c>
      <c r="C364" t="inlineStr">
        <is>
          <t xml:space="preserve">CONCLUIDO	</t>
        </is>
      </c>
      <c r="D364" t="n">
        <v>1.4216</v>
      </c>
      <c r="E364" t="n">
        <v>70.34</v>
      </c>
      <c r="F364" t="n">
        <v>66.72</v>
      </c>
      <c r="G364" t="n">
        <v>129.13</v>
      </c>
      <c r="H364" t="n">
        <v>1.72</v>
      </c>
      <c r="I364" t="n">
        <v>31</v>
      </c>
      <c r="J364" t="n">
        <v>217.14</v>
      </c>
      <c r="K364" t="n">
        <v>53.44</v>
      </c>
      <c r="L364" t="n">
        <v>21</v>
      </c>
      <c r="M364" t="n">
        <v>29</v>
      </c>
      <c r="N364" t="n">
        <v>47.7</v>
      </c>
      <c r="O364" t="n">
        <v>27014.3</v>
      </c>
      <c r="P364" t="n">
        <v>860.95</v>
      </c>
      <c r="Q364" t="n">
        <v>1226.28</v>
      </c>
      <c r="R364" t="n">
        <v>219.43</v>
      </c>
      <c r="S364" t="n">
        <v>159.11</v>
      </c>
      <c r="T364" t="n">
        <v>23869.05</v>
      </c>
      <c r="U364" t="n">
        <v>0.73</v>
      </c>
      <c r="V364" t="n">
        <v>0.87</v>
      </c>
      <c r="W364" t="n">
        <v>19.03</v>
      </c>
      <c r="X364" t="n">
        <v>1.39</v>
      </c>
      <c r="Y364" t="n">
        <v>1</v>
      </c>
      <c r="Z364" t="n">
        <v>10</v>
      </c>
    </row>
    <row r="365">
      <c r="A365" t="n">
        <v>21</v>
      </c>
      <c r="B365" t="n">
        <v>95</v>
      </c>
      <c r="C365" t="inlineStr">
        <is>
          <t xml:space="preserve">CONCLUIDO	</t>
        </is>
      </c>
      <c r="D365" t="n">
        <v>1.4256</v>
      </c>
      <c r="E365" t="n">
        <v>70.15000000000001</v>
      </c>
      <c r="F365" t="n">
        <v>66.59999999999999</v>
      </c>
      <c r="G365" t="n">
        <v>137.79</v>
      </c>
      <c r="H365" t="n">
        <v>1.79</v>
      </c>
      <c r="I365" t="n">
        <v>29</v>
      </c>
      <c r="J365" t="n">
        <v>218.78</v>
      </c>
      <c r="K365" t="n">
        <v>53.44</v>
      </c>
      <c r="L365" t="n">
        <v>22</v>
      </c>
      <c r="M365" t="n">
        <v>27</v>
      </c>
      <c r="N365" t="n">
        <v>48.34</v>
      </c>
      <c r="O365" t="n">
        <v>27216.79</v>
      </c>
      <c r="P365" t="n">
        <v>856.83</v>
      </c>
      <c r="Q365" t="n">
        <v>1226.29</v>
      </c>
      <c r="R365" t="n">
        <v>215.33</v>
      </c>
      <c r="S365" t="n">
        <v>159.11</v>
      </c>
      <c r="T365" t="n">
        <v>21830.15</v>
      </c>
      <c r="U365" t="n">
        <v>0.74</v>
      </c>
      <c r="V365" t="n">
        <v>0.88</v>
      </c>
      <c r="W365" t="n">
        <v>19.02</v>
      </c>
      <c r="X365" t="n">
        <v>1.27</v>
      </c>
      <c r="Y365" t="n">
        <v>1</v>
      </c>
      <c r="Z365" t="n">
        <v>10</v>
      </c>
    </row>
    <row r="366">
      <c r="A366" t="n">
        <v>22</v>
      </c>
      <c r="B366" t="n">
        <v>95</v>
      </c>
      <c r="C366" t="inlineStr">
        <is>
          <t xml:space="preserve">CONCLUIDO	</t>
        </is>
      </c>
      <c r="D366" t="n">
        <v>1.4273</v>
      </c>
      <c r="E366" t="n">
        <v>70.06</v>
      </c>
      <c r="F366" t="n">
        <v>66.55</v>
      </c>
      <c r="G366" t="n">
        <v>142.61</v>
      </c>
      <c r="H366" t="n">
        <v>1.85</v>
      </c>
      <c r="I366" t="n">
        <v>28</v>
      </c>
      <c r="J366" t="n">
        <v>220.43</v>
      </c>
      <c r="K366" t="n">
        <v>53.44</v>
      </c>
      <c r="L366" t="n">
        <v>23</v>
      </c>
      <c r="M366" t="n">
        <v>26</v>
      </c>
      <c r="N366" t="n">
        <v>48.99</v>
      </c>
      <c r="O366" t="n">
        <v>27420.16</v>
      </c>
      <c r="P366" t="n">
        <v>852.48</v>
      </c>
      <c r="Q366" t="n">
        <v>1226.31</v>
      </c>
      <c r="R366" t="n">
        <v>214.04</v>
      </c>
      <c r="S366" t="n">
        <v>159.11</v>
      </c>
      <c r="T366" t="n">
        <v>21187.86</v>
      </c>
      <c r="U366" t="n">
        <v>0.74</v>
      </c>
      <c r="V366" t="n">
        <v>0.88</v>
      </c>
      <c r="W366" t="n">
        <v>19.02</v>
      </c>
      <c r="X366" t="n">
        <v>1.23</v>
      </c>
      <c r="Y366" t="n">
        <v>1</v>
      </c>
      <c r="Z366" t="n">
        <v>10</v>
      </c>
    </row>
    <row r="367">
      <c r="A367" t="n">
        <v>23</v>
      </c>
      <c r="B367" t="n">
        <v>95</v>
      </c>
      <c r="C367" t="inlineStr">
        <is>
          <t xml:space="preserve">CONCLUIDO	</t>
        </is>
      </c>
      <c r="D367" t="n">
        <v>1.4286</v>
      </c>
      <c r="E367" t="n">
        <v>70</v>
      </c>
      <c r="F367" t="n">
        <v>66.53</v>
      </c>
      <c r="G367" t="n">
        <v>147.84</v>
      </c>
      <c r="H367" t="n">
        <v>1.92</v>
      </c>
      <c r="I367" t="n">
        <v>27</v>
      </c>
      <c r="J367" t="n">
        <v>222.08</v>
      </c>
      <c r="K367" t="n">
        <v>53.44</v>
      </c>
      <c r="L367" t="n">
        <v>24</v>
      </c>
      <c r="M367" t="n">
        <v>25</v>
      </c>
      <c r="N367" t="n">
        <v>49.65</v>
      </c>
      <c r="O367" t="n">
        <v>27624.44</v>
      </c>
      <c r="P367" t="n">
        <v>851.55</v>
      </c>
      <c r="Q367" t="n">
        <v>1226.31</v>
      </c>
      <c r="R367" t="n">
        <v>212.61</v>
      </c>
      <c r="S367" t="n">
        <v>159.11</v>
      </c>
      <c r="T367" t="n">
        <v>20480.32</v>
      </c>
      <c r="U367" t="n">
        <v>0.75</v>
      </c>
      <c r="V367" t="n">
        <v>0.88</v>
      </c>
      <c r="W367" t="n">
        <v>19.03</v>
      </c>
      <c r="X367" t="n">
        <v>1.2</v>
      </c>
      <c r="Y367" t="n">
        <v>1</v>
      </c>
      <c r="Z367" t="n">
        <v>10</v>
      </c>
    </row>
    <row r="368">
      <c r="A368" t="n">
        <v>24</v>
      </c>
      <c r="B368" t="n">
        <v>95</v>
      </c>
      <c r="C368" t="inlineStr">
        <is>
          <t xml:space="preserve">CONCLUIDO	</t>
        </is>
      </c>
      <c r="D368" t="n">
        <v>1.4306</v>
      </c>
      <c r="E368" t="n">
        <v>69.90000000000001</v>
      </c>
      <c r="F368" t="n">
        <v>66.45999999999999</v>
      </c>
      <c r="G368" t="n">
        <v>153.38</v>
      </c>
      <c r="H368" t="n">
        <v>1.99</v>
      </c>
      <c r="I368" t="n">
        <v>26</v>
      </c>
      <c r="J368" t="n">
        <v>223.75</v>
      </c>
      <c r="K368" t="n">
        <v>53.44</v>
      </c>
      <c r="L368" t="n">
        <v>25</v>
      </c>
      <c r="M368" t="n">
        <v>24</v>
      </c>
      <c r="N368" t="n">
        <v>50.31</v>
      </c>
      <c r="O368" t="n">
        <v>27829.77</v>
      </c>
      <c r="P368" t="n">
        <v>846.58</v>
      </c>
      <c r="Q368" t="n">
        <v>1226.29</v>
      </c>
      <c r="R368" t="n">
        <v>210.95</v>
      </c>
      <c r="S368" t="n">
        <v>159.11</v>
      </c>
      <c r="T368" t="n">
        <v>19653.16</v>
      </c>
      <c r="U368" t="n">
        <v>0.75</v>
      </c>
      <c r="V368" t="n">
        <v>0.88</v>
      </c>
      <c r="W368" t="n">
        <v>19.01</v>
      </c>
      <c r="X368" t="n">
        <v>1.14</v>
      </c>
      <c r="Y368" t="n">
        <v>1</v>
      </c>
      <c r="Z368" t="n">
        <v>10</v>
      </c>
    </row>
    <row r="369">
      <c r="A369" t="n">
        <v>25</v>
      </c>
      <c r="B369" t="n">
        <v>95</v>
      </c>
      <c r="C369" t="inlineStr">
        <is>
          <t xml:space="preserve">CONCLUIDO	</t>
        </is>
      </c>
      <c r="D369" t="n">
        <v>1.4319</v>
      </c>
      <c r="E369" t="n">
        <v>69.84</v>
      </c>
      <c r="F369" t="n">
        <v>66.44</v>
      </c>
      <c r="G369" t="n">
        <v>159.45</v>
      </c>
      <c r="H369" t="n">
        <v>2.05</v>
      </c>
      <c r="I369" t="n">
        <v>25</v>
      </c>
      <c r="J369" t="n">
        <v>225.42</v>
      </c>
      <c r="K369" t="n">
        <v>53.44</v>
      </c>
      <c r="L369" t="n">
        <v>26</v>
      </c>
      <c r="M369" t="n">
        <v>23</v>
      </c>
      <c r="N369" t="n">
        <v>50.98</v>
      </c>
      <c r="O369" t="n">
        <v>28035.92</v>
      </c>
      <c r="P369" t="n">
        <v>843.41</v>
      </c>
      <c r="Q369" t="n">
        <v>1226.37</v>
      </c>
      <c r="R369" t="n">
        <v>209.81</v>
      </c>
      <c r="S369" t="n">
        <v>159.11</v>
      </c>
      <c r="T369" t="n">
        <v>19087.51</v>
      </c>
      <c r="U369" t="n">
        <v>0.76</v>
      </c>
      <c r="V369" t="n">
        <v>0.88</v>
      </c>
      <c r="W369" t="n">
        <v>19.02</v>
      </c>
      <c r="X369" t="n">
        <v>1.11</v>
      </c>
      <c r="Y369" t="n">
        <v>1</v>
      </c>
      <c r="Z369" t="n">
        <v>10</v>
      </c>
    </row>
    <row r="370">
      <c r="A370" t="n">
        <v>26</v>
      </c>
      <c r="B370" t="n">
        <v>95</v>
      </c>
      <c r="C370" t="inlineStr">
        <is>
          <t xml:space="preserve">CONCLUIDO	</t>
        </is>
      </c>
      <c r="D370" t="n">
        <v>1.4339</v>
      </c>
      <c r="E370" t="n">
        <v>69.73999999999999</v>
      </c>
      <c r="F370" t="n">
        <v>66.38</v>
      </c>
      <c r="G370" t="n">
        <v>165.94</v>
      </c>
      <c r="H370" t="n">
        <v>2.11</v>
      </c>
      <c r="I370" t="n">
        <v>24</v>
      </c>
      <c r="J370" t="n">
        <v>227.1</v>
      </c>
      <c r="K370" t="n">
        <v>53.44</v>
      </c>
      <c r="L370" t="n">
        <v>27</v>
      </c>
      <c r="M370" t="n">
        <v>22</v>
      </c>
      <c r="N370" t="n">
        <v>51.66</v>
      </c>
      <c r="O370" t="n">
        <v>28243</v>
      </c>
      <c r="P370" t="n">
        <v>840.51</v>
      </c>
      <c r="Q370" t="n">
        <v>1226.34</v>
      </c>
      <c r="R370" t="n">
        <v>208.24</v>
      </c>
      <c r="S370" t="n">
        <v>159.11</v>
      </c>
      <c r="T370" t="n">
        <v>18306.96</v>
      </c>
      <c r="U370" t="n">
        <v>0.76</v>
      </c>
      <c r="V370" t="n">
        <v>0.88</v>
      </c>
      <c r="W370" t="n">
        <v>19.01</v>
      </c>
      <c r="X370" t="n">
        <v>1.05</v>
      </c>
      <c r="Y370" t="n">
        <v>1</v>
      </c>
      <c r="Z370" t="n">
        <v>10</v>
      </c>
    </row>
    <row r="371">
      <c r="A371" t="n">
        <v>27</v>
      </c>
      <c r="B371" t="n">
        <v>95</v>
      </c>
      <c r="C371" t="inlineStr">
        <is>
          <t xml:space="preserve">CONCLUIDO	</t>
        </is>
      </c>
      <c r="D371" t="n">
        <v>1.4359</v>
      </c>
      <c r="E371" t="n">
        <v>69.64</v>
      </c>
      <c r="F371" t="n">
        <v>66.31999999999999</v>
      </c>
      <c r="G371" t="n">
        <v>173</v>
      </c>
      <c r="H371" t="n">
        <v>2.18</v>
      </c>
      <c r="I371" t="n">
        <v>23</v>
      </c>
      <c r="J371" t="n">
        <v>228.79</v>
      </c>
      <c r="K371" t="n">
        <v>53.44</v>
      </c>
      <c r="L371" t="n">
        <v>28</v>
      </c>
      <c r="M371" t="n">
        <v>21</v>
      </c>
      <c r="N371" t="n">
        <v>52.35</v>
      </c>
      <c r="O371" t="n">
        <v>28451.04</v>
      </c>
      <c r="P371" t="n">
        <v>837.22</v>
      </c>
      <c r="Q371" t="n">
        <v>1226.29</v>
      </c>
      <c r="R371" t="n">
        <v>205.93</v>
      </c>
      <c r="S371" t="n">
        <v>159.11</v>
      </c>
      <c r="T371" t="n">
        <v>17160.02</v>
      </c>
      <c r="U371" t="n">
        <v>0.77</v>
      </c>
      <c r="V371" t="n">
        <v>0.88</v>
      </c>
      <c r="W371" t="n">
        <v>19.01</v>
      </c>
      <c r="X371" t="n">
        <v>0.99</v>
      </c>
      <c r="Y371" t="n">
        <v>1</v>
      </c>
      <c r="Z371" t="n">
        <v>10</v>
      </c>
    </row>
    <row r="372">
      <c r="A372" t="n">
        <v>28</v>
      </c>
      <c r="B372" t="n">
        <v>95</v>
      </c>
      <c r="C372" t="inlineStr">
        <is>
          <t xml:space="preserve">CONCLUIDO	</t>
        </is>
      </c>
      <c r="D372" t="n">
        <v>1.4376</v>
      </c>
      <c r="E372" t="n">
        <v>69.56</v>
      </c>
      <c r="F372" t="n">
        <v>66.27</v>
      </c>
      <c r="G372" t="n">
        <v>180.74</v>
      </c>
      <c r="H372" t="n">
        <v>2.24</v>
      </c>
      <c r="I372" t="n">
        <v>22</v>
      </c>
      <c r="J372" t="n">
        <v>230.48</v>
      </c>
      <c r="K372" t="n">
        <v>53.44</v>
      </c>
      <c r="L372" t="n">
        <v>29</v>
      </c>
      <c r="M372" t="n">
        <v>20</v>
      </c>
      <c r="N372" t="n">
        <v>53.05</v>
      </c>
      <c r="O372" t="n">
        <v>28660.06</v>
      </c>
      <c r="P372" t="n">
        <v>835.87</v>
      </c>
      <c r="Q372" t="n">
        <v>1226.29</v>
      </c>
      <c r="R372" t="n">
        <v>204.39</v>
      </c>
      <c r="S372" t="n">
        <v>159.11</v>
      </c>
      <c r="T372" t="n">
        <v>16395.11</v>
      </c>
      <c r="U372" t="n">
        <v>0.78</v>
      </c>
      <c r="V372" t="n">
        <v>0.88</v>
      </c>
      <c r="W372" t="n">
        <v>19.01</v>
      </c>
      <c r="X372" t="n">
        <v>0.95</v>
      </c>
      <c r="Y372" t="n">
        <v>1</v>
      </c>
      <c r="Z372" t="n">
        <v>10</v>
      </c>
    </row>
    <row r="373">
      <c r="A373" t="n">
        <v>29</v>
      </c>
      <c r="B373" t="n">
        <v>95</v>
      </c>
      <c r="C373" t="inlineStr">
        <is>
          <t xml:space="preserve">CONCLUIDO	</t>
        </is>
      </c>
      <c r="D373" t="n">
        <v>1.4387</v>
      </c>
      <c r="E373" t="n">
        <v>69.51000000000001</v>
      </c>
      <c r="F373" t="n">
        <v>66.26000000000001</v>
      </c>
      <c r="G373" t="n">
        <v>189.3</v>
      </c>
      <c r="H373" t="n">
        <v>2.3</v>
      </c>
      <c r="I373" t="n">
        <v>21</v>
      </c>
      <c r="J373" t="n">
        <v>232.18</v>
      </c>
      <c r="K373" t="n">
        <v>53.44</v>
      </c>
      <c r="L373" t="n">
        <v>30</v>
      </c>
      <c r="M373" t="n">
        <v>19</v>
      </c>
      <c r="N373" t="n">
        <v>53.75</v>
      </c>
      <c r="O373" t="n">
        <v>28870.05</v>
      </c>
      <c r="P373" t="n">
        <v>830.89</v>
      </c>
      <c r="Q373" t="n">
        <v>1226.27</v>
      </c>
      <c r="R373" t="n">
        <v>204.05</v>
      </c>
      <c r="S373" t="n">
        <v>159.11</v>
      </c>
      <c r="T373" t="n">
        <v>16226.11</v>
      </c>
      <c r="U373" t="n">
        <v>0.78</v>
      </c>
      <c r="V373" t="n">
        <v>0.88</v>
      </c>
      <c r="W373" t="n">
        <v>19.01</v>
      </c>
      <c r="X373" t="n">
        <v>0.93</v>
      </c>
      <c r="Y373" t="n">
        <v>1</v>
      </c>
      <c r="Z373" t="n">
        <v>10</v>
      </c>
    </row>
    <row r="374">
      <c r="A374" t="n">
        <v>30</v>
      </c>
      <c r="B374" t="n">
        <v>95</v>
      </c>
      <c r="C374" t="inlineStr">
        <is>
          <t xml:space="preserve">CONCLUIDO	</t>
        </is>
      </c>
      <c r="D374" t="n">
        <v>1.4389</v>
      </c>
      <c r="E374" t="n">
        <v>69.5</v>
      </c>
      <c r="F374" t="n">
        <v>66.25</v>
      </c>
      <c r="G374" t="n">
        <v>189.28</v>
      </c>
      <c r="H374" t="n">
        <v>2.36</v>
      </c>
      <c r="I374" t="n">
        <v>21</v>
      </c>
      <c r="J374" t="n">
        <v>233.89</v>
      </c>
      <c r="K374" t="n">
        <v>53.44</v>
      </c>
      <c r="L374" t="n">
        <v>31</v>
      </c>
      <c r="M374" t="n">
        <v>19</v>
      </c>
      <c r="N374" t="n">
        <v>54.46</v>
      </c>
      <c r="O374" t="n">
        <v>29081.05</v>
      </c>
      <c r="P374" t="n">
        <v>830.8</v>
      </c>
      <c r="Q374" t="n">
        <v>1226.3</v>
      </c>
      <c r="R374" t="n">
        <v>203.68</v>
      </c>
      <c r="S374" t="n">
        <v>159.11</v>
      </c>
      <c r="T374" t="n">
        <v>16043.76</v>
      </c>
      <c r="U374" t="n">
        <v>0.78</v>
      </c>
      <c r="V374" t="n">
        <v>0.88</v>
      </c>
      <c r="W374" t="n">
        <v>19.01</v>
      </c>
      <c r="X374" t="n">
        <v>0.92</v>
      </c>
      <c r="Y374" t="n">
        <v>1</v>
      </c>
      <c r="Z374" t="n">
        <v>10</v>
      </c>
    </row>
    <row r="375">
      <c r="A375" t="n">
        <v>31</v>
      </c>
      <c r="B375" t="n">
        <v>95</v>
      </c>
      <c r="C375" t="inlineStr">
        <is>
          <t xml:space="preserve">CONCLUIDO	</t>
        </is>
      </c>
      <c r="D375" t="n">
        <v>1.4409</v>
      </c>
      <c r="E375" t="n">
        <v>69.40000000000001</v>
      </c>
      <c r="F375" t="n">
        <v>66.19</v>
      </c>
      <c r="G375" t="n">
        <v>198.56</v>
      </c>
      <c r="H375" t="n">
        <v>2.41</v>
      </c>
      <c r="I375" t="n">
        <v>20</v>
      </c>
      <c r="J375" t="n">
        <v>235.61</v>
      </c>
      <c r="K375" t="n">
        <v>53.44</v>
      </c>
      <c r="L375" t="n">
        <v>32</v>
      </c>
      <c r="M375" t="n">
        <v>18</v>
      </c>
      <c r="N375" t="n">
        <v>55.18</v>
      </c>
      <c r="O375" t="n">
        <v>29293.06</v>
      </c>
      <c r="P375" t="n">
        <v>828.14</v>
      </c>
      <c r="Q375" t="n">
        <v>1226.25</v>
      </c>
      <c r="R375" t="n">
        <v>201.4</v>
      </c>
      <c r="S375" t="n">
        <v>159.11</v>
      </c>
      <c r="T375" t="n">
        <v>14908.32</v>
      </c>
      <c r="U375" t="n">
        <v>0.79</v>
      </c>
      <c r="V375" t="n">
        <v>0.88</v>
      </c>
      <c r="W375" t="n">
        <v>19.01</v>
      </c>
      <c r="X375" t="n">
        <v>0.86</v>
      </c>
      <c r="Y375" t="n">
        <v>1</v>
      </c>
      <c r="Z375" t="n">
        <v>10</v>
      </c>
    </row>
    <row r="376">
      <c r="A376" t="n">
        <v>32</v>
      </c>
      <c r="B376" t="n">
        <v>95</v>
      </c>
      <c r="C376" t="inlineStr">
        <is>
          <t xml:space="preserve">CONCLUIDO	</t>
        </is>
      </c>
      <c r="D376" t="n">
        <v>1.4426</v>
      </c>
      <c r="E376" t="n">
        <v>69.31999999999999</v>
      </c>
      <c r="F376" t="n">
        <v>66.14</v>
      </c>
      <c r="G376" t="n">
        <v>208.87</v>
      </c>
      <c r="H376" t="n">
        <v>2.47</v>
      </c>
      <c r="I376" t="n">
        <v>19</v>
      </c>
      <c r="J376" t="n">
        <v>237.34</v>
      </c>
      <c r="K376" t="n">
        <v>53.44</v>
      </c>
      <c r="L376" t="n">
        <v>33</v>
      </c>
      <c r="M376" t="n">
        <v>17</v>
      </c>
      <c r="N376" t="n">
        <v>55.91</v>
      </c>
      <c r="O376" t="n">
        <v>29506.09</v>
      </c>
      <c r="P376" t="n">
        <v>822.23</v>
      </c>
      <c r="Q376" t="n">
        <v>1226.27</v>
      </c>
      <c r="R376" t="n">
        <v>199.86</v>
      </c>
      <c r="S376" t="n">
        <v>159.11</v>
      </c>
      <c r="T376" t="n">
        <v>14145.7</v>
      </c>
      <c r="U376" t="n">
        <v>0.8</v>
      </c>
      <c r="V376" t="n">
        <v>0.88</v>
      </c>
      <c r="W376" t="n">
        <v>19.01</v>
      </c>
      <c r="X376" t="n">
        <v>0.82</v>
      </c>
      <c r="Y376" t="n">
        <v>1</v>
      </c>
      <c r="Z376" t="n">
        <v>10</v>
      </c>
    </row>
    <row r="377">
      <c r="A377" t="n">
        <v>33</v>
      </c>
      <c r="B377" t="n">
        <v>95</v>
      </c>
      <c r="C377" t="inlineStr">
        <is>
          <t xml:space="preserve">CONCLUIDO	</t>
        </is>
      </c>
      <c r="D377" t="n">
        <v>1.4424</v>
      </c>
      <c r="E377" t="n">
        <v>69.33</v>
      </c>
      <c r="F377" t="n">
        <v>66.15000000000001</v>
      </c>
      <c r="G377" t="n">
        <v>208.9</v>
      </c>
      <c r="H377" t="n">
        <v>2.53</v>
      </c>
      <c r="I377" t="n">
        <v>19</v>
      </c>
      <c r="J377" t="n">
        <v>239.08</v>
      </c>
      <c r="K377" t="n">
        <v>53.44</v>
      </c>
      <c r="L377" t="n">
        <v>34</v>
      </c>
      <c r="M377" t="n">
        <v>17</v>
      </c>
      <c r="N377" t="n">
        <v>56.64</v>
      </c>
      <c r="O377" t="n">
        <v>29720.17</v>
      </c>
      <c r="P377" t="n">
        <v>821.5</v>
      </c>
      <c r="Q377" t="n">
        <v>1226.33</v>
      </c>
      <c r="R377" t="n">
        <v>200.31</v>
      </c>
      <c r="S377" t="n">
        <v>159.11</v>
      </c>
      <c r="T377" t="n">
        <v>14368.76</v>
      </c>
      <c r="U377" t="n">
        <v>0.79</v>
      </c>
      <c r="V377" t="n">
        <v>0.88</v>
      </c>
      <c r="W377" t="n">
        <v>19</v>
      </c>
      <c r="X377" t="n">
        <v>0.83</v>
      </c>
      <c r="Y377" t="n">
        <v>1</v>
      </c>
      <c r="Z377" t="n">
        <v>10</v>
      </c>
    </row>
    <row r="378">
      <c r="A378" t="n">
        <v>34</v>
      </c>
      <c r="B378" t="n">
        <v>95</v>
      </c>
      <c r="C378" t="inlineStr">
        <is>
          <t xml:space="preserve">CONCLUIDO	</t>
        </is>
      </c>
      <c r="D378" t="n">
        <v>1.4441</v>
      </c>
      <c r="E378" t="n">
        <v>69.25</v>
      </c>
      <c r="F378" t="n">
        <v>66.11</v>
      </c>
      <c r="G378" t="n">
        <v>220.36</v>
      </c>
      <c r="H378" t="n">
        <v>2.58</v>
      </c>
      <c r="I378" t="n">
        <v>18</v>
      </c>
      <c r="J378" t="n">
        <v>240.82</v>
      </c>
      <c r="K378" t="n">
        <v>53.44</v>
      </c>
      <c r="L378" t="n">
        <v>35</v>
      </c>
      <c r="M378" t="n">
        <v>16</v>
      </c>
      <c r="N378" t="n">
        <v>57.39</v>
      </c>
      <c r="O378" t="n">
        <v>29935.43</v>
      </c>
      <c r="P378" t="n">
        <v>818.45</v>
      </c>
      <c r="Q378" t="n">
        <v>1226.29</v>
      </c>
      <c r="R378" t="n">
        <v>198.87</v>
      </c>
      <c r="S378" t="n">
        <v>159.11</v>
      </c>
      <c r="T378" t="n">
        <v>13651.69</v>
      </c>
      <c r="U378" t="n">
        <v>0.8</v>
      </c>
      <c r="V378" t="n">
        <v>0.88</v>
      </c>
      <c r="W378" t="n">
        <v>19</v>
      </c>
      <c r="X378" t="n">
        <v>0.78</v>
      </c>
      <c r="Y378" t="n">
        <v>1</v>
      </c>
      <c r="Z378" t="n">
        <v>10</v>
      </c>
    </row>
    <row r="379">
      <c r="A379" t="n">
        <v>35</v>
      </c>
      <c r="B379" t="n">
        <v>95</v>
      </c>
      <c r="C379" t="inlineStr">
        <is>
          <t xml:space="preserve">CONCLUIDO	</t>
        </is>
      </c>
      <c r="D379" t="n">
        <v>1.4445</v>
      </c>
      <c r="E379" t="n">
        <v>69.23</v>
      </c>
      <c r="F379" t="n">
        <v>66.09</v>
      </c>
      <c r="G379" t="n">
        <v>220.3</v>
      </c>
      <c r="H379" t="n">
        <v>2.64</v>
      </c>
      <c r="I379" t="n">
        <v>18</v>
      </c>
      <c r="J379" t="n">
        <v>242.57</v>
      </c>
      <c r="K379" t="n">
        <v>53.44</v>
      </c>
      <c r="L379" t="n">
        <v>36</v>
      </c>
      <c r="M379" t="n">
        <v>16</v>
      </c>
      <c r="N379" t="n">
        <v>58.14</v>
      </c>
      <c r="O379" t="n">
        <v>30151.65</v>
      </c>
      <c r="P379" t="n">
        <v>815.1</v>
      </c>
      <c r="Q379" t="n">
        <v>1226.33</v>
      </c>
      <c r="R379" t="n">
        <v>198.18</v>
      </c>
      <c r="S379" t="n">
        <v>159.11</v>
      </c>
      <c r="T379" t="n">
        <v>13309.28</v>
      </c>
      <c r="U379" t="n">
        <v>0.8</v>
      </c>
      <c r="V379" t="n">
        <v>0.88</v>
      </c>
      <c r="W379" t="n">
        <v>19</v>
      </c>
      <c r="X379" t="n">
        <v>0.76</v>
      </c>
      <c r="Y379" t="n">
        <v>1</v>
      </c>
      <c r="Z379" t="n">
        <v>10</v>
      </c>
    </row>
    <row r="380">
      <c r="A380" t="n">
        <v>36</v>
      </c>
      <c r="B380" t="n">
        <v>95</v>
      </c>
      <c r="C380" t="inlineStr">
        <is>
          <t xml:space="preserve">CONCLUIDO	</t>
        </is>
      </c>
      <c r="D380" t="n">
        <v>1.4462</v>
      </c>
      <c r="E380" t="n">
        <v>69.15000000000001</v>
      </c>
      <c r="F380" t="n">
        <v>66.04000000000001</v>
      </c>
      <c r="G380" t="n">
        <v>233.1</v>
      </c>
      <c r="H380" t="n">
        <v>2.69</v>
      </c>
      <c r="I380" t="n">
        <v>17</v>
      </c>
      <c r="J380" t="n">
        <v>244.34</v>
      </c>
      <c r="K380" t="n">
        <v>53.44</v>
      </c>
      <c r="L380" t="n">
        <v>37</v>
      </c>
      <c r="M380" t="n">
        <v>15</v>
      </c>
      <c r="N380" t="n">
        <v>58.9</v>
      </c>
      <c r="O380" t="n">
        <v>30368.96</v>
      </c>
      <c r="P380" t="n">
        <v>812.24</v>
      </c>
      <c r="Q380" t="n">
        <v>1226.25</v>
      </c>
      <c r="R380" t="n">
        <v>196.8</v>
      </c>
      <c r="S380" t="n">
        <v>159.11</v>
      </c>
      <c r="T380" t="n">
        <v>12624.44</v>
      </c>
      <c r="U380" t="n">
        <v>0.8100000000000001</v>
      </c>
      <c r="V380" t="n">
        <v>0.88</v>
      </c>
      <c r="W380" t="n">
        <v>19</v>
      </c>
      <c r="X380" t="n">
        <v>0.72</v>
      </c>
      <c r="Y380" t="n">
        <v>1</v>
      </c>
      <c r="Z380" t="n">
        <v>10</v>
      </c>
    </row>
    <row r="381">
      <c r="A381" t="n">
        <v>37</v>
      </c>
      <c r="B381" t="n">
        <v>95</v>
      </c>
      <c r="C381" t="inlineStr">
        <is>
          <t xml:space="preserve">CONCLUIDO	</t>
        </is>
      </c>
      <c r="D381" t="n">
        <v>1.4462</v>
      </c>
      <c r="E381" t="n">
        <v>69.15000000000001</v>
      </c>
      <c r="F381" t="n">
        <v>66.05</v>
      </c>
      <c r="G381" t="n">
        <v>233.1</v>
      </c>
      <c r="H381" t="n">
        <v>2.75</v>
      </c>
      <c r="I381" t="n">
        <v>17</v>
      </c>
      <c r="J381" t="n">
        <v>246.11</v>
      </c>
      <c r="K381" t="n">
        <v>53.44</v>
      </c>
      <c r="L381" t="n">
        <v>38</v>
      </c>
      <c r="M381" t="n">
        <v>15</v>
      </c>
      <c r="N381" t="n">
        <v>59.67</v>
      </c>
      <c r="O381" t="n">
        <v>30587.38</v>
      </c>
      <c r="P381" t="n">
        <v>807.05</v>
      </c>
      <c r="Q381" t="n">
        <v>1226.3</v>
      </c>
      <c r="R381" t="n">
        <v>196.79</v>
      </c>
      <c r="S381" t="n">
        <v>159.11</v>
      </c>
      <c r="T381" t="n">
        <v>12617.46</v>
      </c>
      <c r="U381" t="n">
        <v>0.8100000000000001</v>
      </c>
      <c r="V381" t="n">
        <v>0.88</v>
      </c>
      <c r="W381" t="n">
        <v>19</v>
      </c>
      <c r="X381" t="n">
        <v>0.72</v>
      </c>
      <c r="Y381" t="n">
        <v>1</v>
      </c>
      <c r="Z381" t="n">
        <v>10</v>
      </c>
    </row>
    <row r="382">
      <c r="A382" t="n">
        <v>38</v>
      </c>
      <c r="B382" t="n">
        <v>95</v>
      </c>
      <c r="C382" t="inlineStr">
        <is>
          <t xml:space="preserve">CONCLUIDO	</t>
        </is>
      </c>
      <c r="D382" t="n">
        <v>1.4478</v>
      </c>
      <c r="E382" t="n">
        <v>69.06999999999999</v>
      </c>
      <c r="F382" t="n">
        <v>66.01000000000001</v>
      </c>
      <c r="G382" t="n">
        <v>247.52</v>
      </c>
      <c r="H382" t="n">
        <v>2.8</v>
      </c>
      <c r="I382" t="n">
        <v>16</v>
      </c>
      <c r="J382" t="n">
        <v>247.89</v>
      </c>
      <c r="K382" t="n">
        <v>53.44</v>
      </c>
      <c r="L382" t="n">
        <v>39</v>
      </c>
      <c r="M382" t="n">
        <v>14</v>
      </c>
      <c r="N382" t="n">
        <v>60.45</v>
      </c>
      <c r="O382" t="n">
        <v>30806.92</v>
      </c>
      <c r="P382" t="n">
        <v>807.5700000000001</v>
      </c>
      <c r="Q382" t="n">
        <v>1226.27</v>
      </c>
      <c r="R382" t="n">
        <v>195.29</v>
      </c>
      <c r="S382" t="n">
        <v>159.11</v>
      </c>
      <c r="T382" t="n">
        <v>11874.28</v>
      </c>
      <c r="U382" t="n">
        <v>0.8100000000000001</v>
      </c>
      <c r="V382" t="n">
        <v>0.88</v>
      </c>
      <c r="W382" t="n">
        <v>19</v>
      </c>
      <c r="X382" t="n">
        <v>0.68</v>
      </c>
      <c r="Y382" t="n">
        <v>1</v>
      </c>
      <c r="Z382" t="n">
        <v>10</v>
      </c>
    </row>
    <row r="383">
      <c r="A383" t="n">
        <v>39</v>
      </c>
      <c r="B383" t="n">
        <v>95</v>
      </c>
      <c r="C383" t="inlineStr">
        <is>
          <t xml:space="preserve">CONCLUIDO	</t>
        </is>
      </c>
      <c r="D383" t="n">
        <v>1.4476</v>
      </c>
      <c r="E383" t="n">
        <v>69.08</v>
      </c>
      <c r="F383" t="n">
        <v>66.02</v>
      </c>
      <c r="G383" t="n">
        <v>247.56</v>
      </c>
      <c r="H383" t="n">
        <v>2.85</v>
      </c>
      <c r="I383" t="n">
        <v>16</v>
      </c>
      <c r="J383" t="n">
        <v>249.68</v>
      </c>
      <c r="K383" t="n">
        <v>53.44</v>
      </c>
      <c r="L383" t="n">
        <v>40</v>
      </c>
      <c r="M383" t="n">
        <v>14</v>
      </c>
      <c r="N383" t="n">
        <v>61.24</v>
      </c>
      <c r="O383" t="n">
        <v>31027.6</v>
      </c>
      <c r="P383" t="n">
        <v>807.4299999999999</v>
      </c>
      <c r="Q383" t="n">
        <v>1226.31</v>
      </c>
      <c r="R383" t="n">
        <v>195.83</v>
      </c>
      <c r="S383" t="n">
        <v>159.11</v>
      </c>
      <c r="T383" t="n">
        <v>12143.93</v>
      </c>
      <c r="U383" t="n">
        <v>0.8100000000000001</v>
      </c>
      <c r="V383" t="n">
        <v>0.88</v>
      </c>
      <c r="W383" t="n">
        <v>19</v>
      </c>
      <c r="X383" t="n">
        <v>0.6899999999999999</v>
      </c>
      <c r="Y383" t="n">
        <v>1</v>
      </c>
      <c r="Z383" t="n">
        <v>10</v>
      </c>
    </row>
    <row r="384">
      <c r="A384" t="n">
        <v>0</v>
      </c>
      <c r="B384" t="n">
        <v>55</v>
      </c>
      <c r="C384" t="inlineStr">
        <is>
          <t xml:space="preserve">CONCLUIDO	</t>
        </is>
      </c>
      <c r="D384" t="n">
        <v>0.8233</v>
      </c>
      <c r="E384" t="n">
        <v>121.46</v>
      </c>
      <c r="F384" t="n">
        <v>101.53</v>
      </c>
      <c r="G384" t="n">
        <v>8.16</v>
      </c>
      <c r="H384" t="n">
        <v>0.15</v>
      </c>
      <c r="I384" t="n">
        <v>747</v>
      </c>
      <c r="J384" t="n">
        <v>116.05</v>
      </c>
      <c r="K384" t="n">
        <v>43.4</v>
      </c>
      <c r="L384" t="n">
        <v>1</v>
      </c>
      <c r="M384" t="n">
        <v>745</v>
      </c>
      <c r="N384" t="n">
        <v>16.65</v>
      </c>
      <c r="O384" t="n">
        <v>14546.17</v>
      </c>
      <c r="P384" t="n">
        <v>1021.85</v>
      </c>
      <c r="Q384" t="n">
        <v>1228.48</v>
      </c>
      <c r="R384" t="n">
        <v>1399.66</v>
      </c>
      <c r="S384" t="n">
        <v>159.11</v>
      </c>
      <c r="T384" t="n">
        <v>610401.4300000001</v>
      </c>
      <c r="U384" t="n">
        <v>0.11</v>
      </c>
      <c r="V384" t="n">
        <v>0.57</v>
      </c>
      <c r="W384" t="n">
        <v>20.21</v>
      </c>
      <c r="X384" t="n">
        <v>36.15</v>
      </c>
      <c r="Y384" t="n">
        <v>1</v>
      </c>
      <c r="Z384" t="n">
        <v>10</v>
      </c>
    </row>
    <row r="385">
      <c r="A385" t="n">
        <v>1</v>
      </c>
      <c r="B385" t="n">
        <v>55</v>
      </c>
      <c r="C385" t="inlineStr">
        <is>
          <t xml:space="preserve">CONCLUIDO	</t>
        </is>
      </c>
      <c r="D385" t="n">
        <v>1.1424</v>
      </c>
      <c r="E385" t="n">
        <v>87.53</v>
      </c>
      <c r="F385" t="n">
        <v>78.64</v>
      </c>
      <c r="G385" t="n">
        <v>16.56</v>
      </c>
      <c r="H385" t="n">
        <v>0.3</v>
      </c>
      <c r="I385" t="n">
        <v>285</v>
      </c>
      <c r="J385" t="n">
        <v>117.34</v>
      </c>
      <c r="K385" t="n">
        <v>43.4</v>
      </c>
      <c r="L385" t="n">
        <v>2</v>
      </c>
      <c r="M385" t="n">
        <v>283</v>
      </c>
      <c r="N385" t="n">
        <v>16.94</v>
      </c>
      <c r="O385" t="n">
        <v>14705.49</v>
      </c>
      <c r="P385" t="n">
        <v>786.3200000000001</v>
      </c>
      <c r="Q385" t="n">
        <v>1227.03</v>
      </c>
      <c r="R385" t="n">
        <v>622.25</v>
      </c>
      <c r="S385" t="n">
        <v>159.11</v>
      </c>
      <c r="T385" t="n">
        <v>224006.62</v>
      </c>
      <c r="U385" t="n">
        <v>0.26</v>
      </c>
      <c r="V385" t="n">
        <v>0.74</v>
      </c>
      <c r="W385" t="n">
        <v>19.46</v>
      </c>
      <c r="X385" t="n">
        <v>13.3</v>
      </c>
      <c r="Y385" t="n">
        <v>1</v>
      </c>
      <c r="Z385" t="n">
        <v>10</v>
      </c>
    </row>
    <row r="386">
      <c r="A386" t="n">
        <v>2</v>
      </c>
      <c r="B386" t="n">
        <v>55</v>
      </c>
      <c r="C386" t="inlineStr">
        <is>
          <t xml:space="preserve">CONCLUIDO	</t>
        </is>
      </c>
      <c r="D386" t="n">
        <v>1.254</v>
      </c>
      <c r="E386" t="n">
        <v>79.73999999999999</v>
      </c>
      <c r="F386" t="n">
        <v>73.45999999999999</v>
      </c>
      <c r="G386" t="n">
        <v>25.04</v>
      </c>
      <c r="H386" t="n">
        <v>0.45</v>
      </c>
      <c r="I386" t="n">
        <v>176</v>
      </c>
      <c r="J386" t="n">
        <v>118.63</v>
      </c>
      <c r="K386" t="n">
        <v>43.4</v>
      </c>
      <c r="L386" t="n">
        <v>3</v>
      </c>
      <c r="M386" t="n">
        <v>174</v>
      </c>
      <c r="N386" t="n">
        <v>17.23</v>
      </c>
      <c r="O386" t="n">
        <v>14865.24</v>
      </c>
      <c r="P386" t="n">
        <v>728.3099999999999</v>
      </c>
      <c r="Q386" t="n">
        <v>1226.99</v>
      </c>
      <c r="R386" t="n">
        <v>446.95</v>
      </c>
      <c r="S386" t="n">
        <v>159.11</v>
      </c>
      <c r="T386" t="n">
        <v>136903.12</v>
      </c>
      <c r="U386" t="n">
        <v>0.36</v>
      </c>
      <c r="V386" t="n">
        <v>0.79</v>
      </c>
      <c r="W386" t="n">
        <v>19.27</v>
      </c>
      <c r="X386" t="n">
        <v>8.119999999999999</v>
      </c>
      <c r="Y386" t="n">
        <v>1</v>
      </c>
      <c r="Z386" t="n">
        <v>10</v>
      </c>
    </row>
    <row r="387">
      <c r="A387" t="n">
        <v>3</v>
      </c>
      <c r="B387" t="n">
        <v>55</v>
      </c>
      <c r="C387" t="inlineStr">
        <is>
          <t xml:space="preserve">CONCLUIDO	</t>
        </is>
      </c>
      <c r="D387" t="n">
        <v>1.3116</v>
      </c>
      <c r="E387" t="n">
        <v>76.23999999999999</v>
      </c>
      <c r="F387" t="n">
        <v>71.12</v>
      </c>
      <c r="G387" t="n">
        <v>33.6</v>
      </c>
      <c r="H387" t="n">
        <v>0.59</v>
      </c>
      <c r="I387" t="n">
        <v>127</v>
      </c>
      <c r="J387" t="n">
        <v>119.93</v>
      </c>
      <c r="K387" t="n">
        <v>43.4</v>
      </c>
      <c r="L387" t="n">
        <v>4</v>
      </c>
      <c r="M387" t="n">
        <v>125</v>
      </c>
      <c r="N387" t="n">
        <v>17.53</v>
      </c>
      <c r="O387" t="n">
        <v>15025.44</v>
      </c>
      <c r="P387" t="n">
        <v>698.74</v>
      </c>
      <c r="Q387" t="n">
        <v>1226.59</v>
      </c>
      <c r="R387" t="n">
        <v>368.24</v>
      </c>
      <c r="S387" t="n">
        <v>159.11</v>
      </c>
      <c r="T387" t="n">
        <v>97794.3</v>
      </c>
      <c r="U387" t="n">
        <v>0.43</v>
      </c>
      <c r="V387" t="n">
        <v>0.82</v>
      </c>
      <c r="W387" t="n">
        <v>19.18</v>
      </c>
      <c r="X387" t="n">
        <v>5.79</v>
      </c>
      <c r="Y387" t="n">
        <v>1</v>
      </c>
      <c r="Z387" t="n">
        <v>10</v>
      </c>
    </row>
    <row r="388">
      <c r="A388" t="n">
        <v>4</v>
      </c>
      <c r="B388" t="n">
        <v>55</v>
      </c>
      <c r="C388" t="inlineStr">
        <is>
          <t xml:space="preserve">CONCLUIDO	</t>
        </is>
      </c>
      <c r="D388" t="n">
        <v>1.3465</v>
      </c>
      <c r="E388" t="n">
        <v>74.27</v>
      </c>
      <c r="F388" t="n">
        <v>69.81999999999999</v>
      </c>
      <c r="G388" t="n">
        <v>42.32</v>
      </c>
      <c r="H388" t="n">
        <v>0.73</v>
      </c>
      <c r="I388" t="n">
        <v>99</v>
      </c>
      <c r="J388" t="n">
        <v>121.23</v>
      </c>
      <c r="K388" t="n">
        <v>43.4</v>
      </c>
      <c r="L388" t="n">
        <v>5</v>
      </c>
      <c r="M388" t="n">
        <v>97</v>
      </c>
      <c r="N388" t="n">
        <v>17.83</v>
      </c>
      <c r="O388" t="n">
        <v>15186.08</v>
      </c>
      <c r="P388" t="n">
        <v>679.58</v>
      </c>
      <c r="Q388" t="n">
        <v>1226.42</v>
      </c>
      <c r="R388" t="n">
        <v>324</v>
      </c>
      <c r="S388" t="n">
        <v>159.11</v>
      </c>
      <c r="T388" t="n">
        <v>75813.74000000001</v>
      </c>
      <c r="U388" t="n">
        <v>0.49</v>
      </c>
      <c r="V388" t="n">
        <v>0.83</v>
      </c>
      <c r="W388" t="n">
        <v>19.14</v>
      </c>
      <c r="X388" t="n">
        <v>4.49</v>
      </c>
      <c r="Y388" t="n">
        <v>1</v>
      </c>
      <c r="Z388" t="n">
        <v>10</v>
      </c>
    </row>
    <row r="389">
      <c r="A389" t="n">
        <v>5</v>
      </c>
      <c r="B389" t="n">
        <v>55</v>
      </c>
      <c r="C389" t="inlineStr">
        <is>
          <t xml:space="preserve">CONCLUIDO	</t>
        </is>
      </c>
      <c r="D389" t="n">
        <v>1.3702</v>
      </c>
      <c r="E389" t="n">
        <v>72.98</v>
      </c>
      <c r="F389" t="n">
        <v>68.95999999999999</v>
      </c>
      <c r="G389" t="n">
        <v>51.08</v>
      </c>
      <c r="H389" t="n">
        <v>0.86</v>
      </c>
      <c r="I389" t="n">
        <v>81</v>
      </c>
      <c r="J389" t="n">
        <v>122.54</v>
      </c>
      <c r="K389" t="n">
        <v>43.4</v>
      </c>
      <c r="L389" t="n">
        <v>6</v>
      </c>
      <c r="M389" t="n">
        <v>79</v>
      </c>
      <c r="N389" t="n">
        <v>18.14</v>
      </c>
      <c r="O389" t="n">
        <v>15347.16</v>
      </c>
      <c r="P389" t="n">
        <v>664.55</v>
      </c>
      <c r="Q389" t="n">
        <v>1226.59</v>
      </c>
      <c r="R389" t="n">
        <v>295.49</v>
      </c>
      <c r="S389" t="n">
        <v>159.11</v>
      </c>
      <c r="T389" t="n">
        <v>61651</v>
      </c>
      <c r="U389" t="n">
        <v>0.54</v>
      </c>
      <c r="V389" t="n">
        <v>0.85</v>
      </c>
      <c r="W389" t="n">
        <v>19.1</v>
      </c>
      <c r="X389" t="n">
        <v>3.63</v>
      </c>
      <c r="Y389" t="n">
        <v>1</v>
      </c>
      <c r="Z389" t="n">
        <v>10</v>
      </c>
    </row>
    <row r="390">
      <c r="A390" t="n">
        <v>6</v>
      </c>
      <c r="B390" t="n">
        <v>55</v>
      </c>
      <c r="C390" t="inlineStr">
        <is>
          <t xml:space="preserve">CONCLUIDO	</t>
        </is>
      </c>
      <c r="D390" t="n">
        <v>1.3865</v>
      </c>
      <c r="E390" t="n">
        <v>72.12</v>
      </c>
      <c r="F390" t="n">
        <v>68.41</v>
      </c>
      <c r="G390" t="n">
        <v>60.37</v>
      </c>
      <c r="H390" t="n">
        <v>1</v>
      </c>
      <c r="I390" t="n">
        <v>68</v>
      </c>
      <c r="J390" t="n">
        <v>123.85</v>
      </c>
      <c r="K390" t="n">
        <v>43.4</v>
      </c>
      <c r="L390" t="n">
        <v>7</v>
      </c>
      <c r="M390" t="n">
        <v>66</v>
      </c>
      <c r="N390" t="n">
        <v>18.45</v>
      </c>
      <c r="O390" t="n">
        <v>15508.69</v>
      </c>
      <c r="P390" t="n">
        <v>652.38</v>
      </c>
      <c r="Q390" t="n">
        <v>1226.38</v>
      </c>
      <c r="R390" t="n">
        <v>276.77</v>
      </c>
      <c r="S390" t="n">
        <v>159.11</v>
      </c>
      <c r="T390" t="n">
        <v>52352.13</v>
      </c>
      <c r="U390" t="n">
        <v>0.57</v>
      </c>
      <c r="V390" t="n">
        <v>0.85</v>
      </c>
      <c r="W390" t="n">
        <v>19.09</v>
      </c>
      <c r="X390" t="n">
        <v>3.09</v>
      </c>
      <c r="Y390" t="n">
        <v>1</v>
      </c>
      <c r="Z390" t="n">
        <v>10</v>
      </c>
    </row>
    <row r="391">
      <c r="A391" t="n">
        <v>7</v>
      </c>
      <c r="B391" t="n">
        <v>55</v>
      </c>
      <c r="C391" t="inlineStr">
        <is>
          <t xml:space="preserve">CONCLUIDO	</t>
        </is>
      </c>
      <c r="D391" t="n">
        <v>1.3994</v>
      </c>
      <c r="E391" t="n">
        <v>71.45999999999999</v>
      </c>
      <c r="F391" t="n">
        <v>67.95999999999999</v>
      </c>
      <c r="G391" t="n">
        <v>69.11</v>
      </c>
      <c r="H391" t="n">
        <v>1.13</v>
      </c>
      <c r="I391" t="n">
        <v>59</v>
      </c>
      <c r="J391" t="n">
        <v>125.16</v>
      </c>
      <c r="K391" t="n">
        <v>43.4</v>
      </c>
      <c r="L391" t="n">
        <v>8</v>
      </c>
      <c r="M391" t="n">
        <v>57</v>
      </c>
      <c r="N391" t="n">
        <v>18.76</v>
      </c>
      <c r="O391" t="n">
        <v>15670.68</v>
      </c>
      <c r="P391" t="n">
        <v>641.49</v>
      </c>
      <c r="Q391" t="n">
        <v>1226.36</v>
      </c>
      <c r="R391" t="n">
        <v>261.43</v>
      </c>
      <c r="S391" t="n">
        <v>159.11</v>
      </c>
      <c r="T391" t="n">
        <v>44727.07</v>
      </c>
      <c r="U391" t="n">
        <v>0.61</v>
      </c>
      <c r="V391" t="n">
        <v>0.86</v>
      </c>
      <c r="W391" t="n">
        <v>19.07</v>
      </c>
      <c r="X391" t="n">
        <v>2.64</v>
      </c>
      <c r="Y391" t="n">
        <v>1</v>
      </c>
      <c r="Z391" t="n">
        <v>10</v>
      </c>
    </row>
    <row r="392">
      <c r="A392" t="n">
        <v>8</v>
      </c>
      <c r="B392" t="n">
        <v>55</v>
      </c>
      <c r="C392" t="inlineStr">
        <is>
          <t xml:space="preserve">CONCLUIDO	</t>
        </is>
      </c>
      <c r="D392" t="n">
        <v>1.4082</v>
      </c>
      <c r="E392" t="n">
        <v>71.01000000000001</v>
      </c>
      <c r="F392" t="n">
        <v>67.69</v>
      </c>
      <c r="G392" t="n">
        <v>78.09999999999999</v>
      </c>
      <c r="H392" t="n">
        <v>1.26</v>
      </c>
      <c r="I392" t="n">
        <v>52</v>
      </c>
      <c r="J392" t="n">
        <v>126.48</v>
      </c>
      <c r="K392" t="n">
        <v>43.4</v>
      </c>
      <c r="L392" t="n">
        <v>9</v>
      </c>
      <c r="M392" t="n">
        <v>50</v>
      </c>
      <c r="N392" t="n">
        <v>19.08</v>
      </c>
      <c r="O392" t="n">
        <v>15833.12</v>
      </c>
      <c r="P392" t="n">
        <v>631.71</v>
      </c>
      <c r="Q392" t="n">
        <v>1226.45</v>
      </c>
      <c r="R392" t="n">
        <v>252.3</v>
      </c>
      <c r="S392" t="n">
        <v>159.11</v>
      </c>
      <c r="T392" t="n">
        <v>40197.31</v>
      </c>
      <c r="U392" t="n">
        <v>0.63</v>
      </c>
      <c r="V392" t="n">
        <v>0.86</v>
      </c>
      <c r="W392" t="n">
        <v>19.06</v>
      </c>
      <c r="X392" t="n">
        <v>2.36</v>
      </c>
      <c r="Y392" t="n">
        <v>1</v>
      </c>
      <c r="Z392" t="n">
        <v>10</v>
      </c>
    </row>
    <row r="393">
      <c r="A393" t="n">
        <v>9</v>
      </c>
      <c r="B393" t="n">
        <v>55</v>
      </c>
      <c r="C393" t="inlineStr">
        <is>
          <t xml:space="preserve">CONCLUIDO	</t>
        </is>
      </c>
      <c r="D393" t="n">
        <v>1.4171</v>
      </c>
      <c r="E393" t="n">
        <v>70.56999999999999</v>
      </c>
      <c r="F393" t="n">
        <v>67.38</v>
      </c>
      <c r="G393" t="n">
        <v>87.89</v>
      </c>
      <c r="H393" t="n">
        <v>1.38</v>
      </c>
      <c r="I393" t="n">
        <v>46</v>
      </c>
      <c r="J393" t="n">
        <v>127.8</v>
      </c>
      <c r="K393" t="n">
        <v>43.4</v>
      </c>
      <c r="L393" t="n">
        <v>10</v>
      </c>
      <c r="M393" t="n">
        <v>44</v>
      </c>
      <c r="N393" t="n">
        <v>19.4</v>
      </c>
      <c r="O393" t="n">
        <v>15996.02</v>
      </c>
      <c r="P393" t="n">
        <v>622.55</v>
      </c>
      <c r="Q393" t="n">
        <v>1226.35</v>
      </c>
      <c r="R393" t="n">
        <v>242.25</v>
      </c>
      <c r="S393" t="n">
        <v>159.11</v>
      </c>
      <c r="T393" t="n">
        <v>35203.57</v>
      </c>
      <c r="U393" t="n">
        <v>0.66</v>
      </c>
      <c r="V393" t="n">
        <v>0.87</v>
      </c>
      <c r="W393" t="n">
        <v>19.04</v>
      </c>
      <c r="X393" t="n">
        <v>2.06</v>
      </c>
      <c r="Y393" t="n">
        <v>1</v>
      </c>
      <c r="Z393" t="n">
        <v>10</v>
      </c>
    </row>
    <row r="394">
      <c r="A394" t="n">
        <v>10</v>
      </c>
      <c r="B394" t="n">
        <v>55</v>
      </c>
      <c r="C394" t="inlineStr">
        <is>
          <t xml:space="preserve">CONCLUIDO	</t>
        </is>
      </c>
      <c r="D394" t="n">
        <v>1.4242</v>
      </c>
      <c r="E394" t="n">
        <v>70.22</v>
      </c>
      <c r="F394" t="n">
        <v>67.15000000000001</v>
      </c>
      <c r="G394" t="n">
        <v>98.27</v>
      </c>
      <c r="H394" t="n">
        <v>1.5</v>
      </c>
      <c r="I394" t="n">
        <v>41</v>
      </c>
      <c r="J394" t="n">
        <v>129.13</v>
      </c>
      <c r="K394" t="n">
        <v>43.4</v>
      </c>
      <c r="L394" t="n">
        <v>11</v>
      </c>
      <c r="M394" t="n">
        <v>39</v>
      </c>
      <c r="N394" t="n">
        <v>19.73</v>
      </c>
      <c r="O394" t="n">
        <v>16159.39</v>
      </c>
      <c r="P394" t="n">
        <v>612.87</v>
      </c>
      <c r="Q394" t="n">
        <v>1226.29</v>
      </c>
      <c r="R394" t="n">
        <v>234.17</v>
      </c>
      <c r="S394" t="n">
        <v>159.11</v>
      </c>
      <c r="T394" t="n">
        <v>31188.12</v>
      </c>
      <c r="U394" t="n">
        <v>0.68</v>
      </c>
      <c r="V394" t="n">
        <v>0.87</v>
      </c>
      <c r="W394" t="n">
        <v>19.04</v>
      </c>
      <c r="X394" t="n">
        <v>1.83</v>
      </c>
      <c r="Y394" t="n">
        <v>1</v>
      </c>
      <c r="Z394" t="n">
        <v>10</v>
      </c>
    </row>
    <row r="395">
      <c r="A395" t="n">
        <v>11</v>
      </c>
      <c r="B395" t="n">
        <v>55</v>
      </c>
      <c r="C395" t="inlineStr">
        <is>
          <t xml:space="preserve">CONCLUIDO	</t>
        </is>
      </c>
      <c r="D395" t="n">
        <v>1.4298</v>
      </c>
      <c r="E395" t="n">
        <v>69.94</v>
      </c>
      <c r="F395" t="n">
        <v>66.97</v>
      </c>
      <c r="G395" t="n">
        <v>108.6</v>
      </c>
      <c r="H395" t="n">
        <v>1.63</v>
      </c>
      <c r="I395" t="n">
        <v>37</v>
      </c>
      <c r="J395" t="n">
        <v>130.45</v>
      </c>
      <c r="K395" t="n">
        <v>43.4</v>
      </c>
      <c r="L395" t="n">
        <v>12</v>
      </c>
      <c r="M395" t="n">
        <v>35</v>
      </c>
      <c r="N395" t="n">
        <v>20.05</v>
      </c>
      <c r="O395" t="n">
        <v>16323.22</v>
      </c>
      <c r="P395" t="n">
        <v>603.51</v>
      </c>
      <c r="Q395" t="n">
        <v>1226.32</v>
      </c>
      <c r="R395" t="n">
        <v>227.95</v>
      </c>
      <c r="S395" t="n">
        <v>159.11</v>
      </c>
      <c r="T395" t="n">
        <v>28100.5</v>
      </c>
      <c r="U395" t="n">
        <v>0.7</v>
      </c>
      <c r="V395" t="n">
        <v>0.87</v>
      </c>
      <c r="W395" t="n">
        <v>19.03</v>
      </c>
      <c r="X395" t="n">
        <v>1.64</v>
      </c>
      <c r="Y395" t="n">
        <v>1</v>
      </c>
      <c r="Z395" t="n">
        <v>10</v>
      </c>
    </row>
    <row r="396">
      <c r="A396" t="n">
        <v>12</v>
      </c>
      <c r="B396" t="n">
        <v>55</v>
      </c>
      <c r="C396" t="inlineStr">
        <is>
          <t xml:space="preserve">CONCLUIDO	</t>
        </is>
      </c>
      <c r="D396" t="n">
        <v>1.4344</v>
      </c>
      <c r="E396" t="n">
        <v>69.72</v>
      </c>
      <c r="F396" t="n">
        <v>66.81999999999999</v>
      </c>
      <c r="G396" t="n">
        <v>117.92</v>
      </c>
      <c r="H396" t="n">
        <v>1.74</v>
      </c>
      <c r="I396" t="n">
        <v>34</v>
      </c>
      <c r="J396" t="n">
        <v>131.79</v>
      </c>
      <c r="K396" t="n">
        <v>43.4</v>
      </c>
      <c r="L396" t="n">
        <v>13</v>
      </c>
      <c r="M396" t="n">
        <v>32</v>
      </c>
      <c r="N396" t="n">
        <v>20.39</v>
      </c>
      <c r="O396" t="n">
        <v>16487.53</v>
      </c>
      <c r="P396" t="n">
        <v>594.7</v>
      </c>
      <c r="Q396" t="n">
        <v>1226.26</v>
      </c>
      <c r="R396" t="n">
        <v>223.17</v>
      </c>
      <c r="S396" t="n">
        <v>159.11</v>
      </c>
      <c r="T396" t="n">
        <v>25723.26</v>
      </c>
      <c r="U396" t="n">
        <v>0.71</v>
      </c>
      <c r="V396" t="n">
        <v>0.87</v>
      </c>
      <c r="W396" t="n">
        <v>19.02</v>
      </c>
      <c r="X396" t="n">
        <v>1.49</v>
      </c>
      <c r="Y396" t="n">
        <v>1</v>
      </c>
      <c r="Z396" t="n">
        <v>10</v>
      </c>
    </row>
    <row r="397">
      <c r="A397" t="n">
        <v>13</v>
      </c>
      <c r="B397" t="n">
        <v>55</v>
      </c>
      <c r="C397" t="inlineStr">
        <is>
          <t xml:space="preserve">CONCLUIDO	</t>
        </is>
      </c>
      <c r="D397" t="n">
        <v>1.4385</v>
      </c>
      <c r="E397" t="n">
        <v>69.52</v>
      </c>
      <c r="F397" t="n">
        <v>66.69</v>
      </c>
      <c r="G397" t="n">
        <v>129.08</v>
      </c>
      <c r="H397" t="n">
        <v>1.86</v>
      </c>
      <c r="I397" t="n">
        <v>31</v>
      </c>
      <c r="J397" t="n">
        <v>133.12</v>
      </c>
      <c r="K397" t="n">
        <v>43.4</v>
      </c>
      <c r="L397" t="n">
        <v>14</v>
      </c>
      <c r="M397" t="n">
        <v>29</v>
      </c>
      <c r="N397" t="n">
        <v>20.72</v>
      </c>
      <c r="O397" t="n">
        <v>16652.31</v>
      </c>
      <c r="P397" t="n">
        <v>585.47</v>
      </c>
      <c r="Q397" t="n">
        <v>1226.31</v>
      </c>
      <c r="R397" t="n">
        <v>218.73</v>
      </c>
      <c r="S397" t="n">
        <v>159.11</v>
      </c>
      <c r="T397" t="n">
        <v>23519.9</v>
      </c>
      <c r="U397" t="n">
        <v>0.73</v>
      </c>
      <c r="V397" t="n">
        <v>0.87</v>
      </c>
      <c r="W397" t="n">
        <v>19.02</v>
      </c>
      <c r="X397" t="n">
        <v>1.37</v>
      </c>
      <c r="Y397" t="n">
        <v>1</v>
      </c>
      <c r="Z397" t="n">
        <v>10</v>
      </c>
    </row>
    <row r="398">
      <c r="A398" t="n">
        <v>14</v>
      </c>
      <c r="B398" t="n">
        <v>55</v>
      </c>
      <c r="C398" t="inlineStr">
        <is>
          <t xml:space="preserve">CONCLUIDO	</t>
        </is>
      </c>
      <c r="D398" t="n">
        <v>1.4413</v>
      </c>
      <c r="E398" t="n">
        <v>69.38</v>
      </c>
      <c r="F398" t="n">
        <v>66.61</v>
      </c>
      <c r="G398" t="n">
        <v>137.81</v>
      </c>
      <c r="H398" t="n">
        <v>1.97</v>
      </c>
      <c r="I398" t="n">
        <v>29</v>
      </c>
      <c r="J398" t="n">
        <v>134.46</v>
      </c>
      <c r="K398" t="n">
        <v>43.4</v>
      </c>
      <c r="L398" t="n">
        <v>15</v>
      </c>
      <c r="M398" t="n">
        <v>27</v>
      </c>
      <c r="N398" t="n">
        <v>21.06</v>
      </c>
      <c r="O398" t="n">
        <v>16817.7</v>
      </c>
      <c r="P398" t="n">
        <v>579.48</v>
      </c>
      <c r="Q398" t="n">
        <v>1226.33</v>
      </c>
      <c r="R398" t="n">
        <v>215.8</v>
      </c>
      <c r="S398" t="n">
        <v>159.11</v>
      </c>
      <c r="T398" t="n">
        <v>22063.54</v>
      </c>
      <c r="U398" t="n">
        <v>0.74</v>
      </c>
      <c r="V398" t="n">
        <v>0.88</v>
      </c>
      <c r="W398" t="n">
        <v>19.02</v>
      </c>
      <c r="X398" t="n">
        <v>1.28</v>
      </c>
      <c r="Y398" t="n">
        <v>1</v>
      </c>
      <c r="Z398" t="n">
        <v>10</v>
      </c>
    </row>
    <row r="399">
      <c r="A399" t="n">
        <v>15</v>
      </c>
      <c r="B399" t="n">
        <v>55</v>
      </c>
      <c r="C399" t="inlineStr">
        <is>
          <t xml:space="preserve">CONCLUIDO	</t>
        </is>
      </c>
      <c r="D399" t="n">
        <v>1.4439</v>
      </c>
      <c r="E399" t="n">
        <v>69.26000000000001</v>
      </c>
      <c r="F399" t="n">
        <v>66.53</v>
      </c>
      <c r="G399" t="n">
        <v>147.84</v>
      </c>
      <c r="H399" t="n">
        <v>2.08</v>
      </c>
      <c r="I399" t="n">
        <v>27</v>
      </c>
      <c r="J399" t="n">
        <v>135.81</v>
      </c>
      <c r="K399" t="n">
        <v>43.4</v>
      </c>
      <c r="L399" t="n">
        <v>16</v>
      </c>
      <c r="M399" t="n">
        <v>25</v>
      </c>
      <c r="N399" t="n">
        <v>21.41</v>
      </c>
      <c r="O399" t="n">
        <v>16983.46</v>
      </c>
      <c r="P399" t="n">
        <v>571.0599999999999</v>
      </c>
      <c r="Q399" t="n">
        <v>1226.31</v>
      </c>
      <c r="R399" t="n">
        <v>213.07</v>
      </c>
      <c r="S399" t="n">
        <v>159.11</v>
      </c>
      <c r="T399" t="n">
        <v>20707.65</v>
      </c>
      <c r="U399" t="n">
        <v>0.75</v>
      </c>
      <c r="V399" t="n">
        <v>0.88</v>
      </c>
      <c r="W399" t="n">
        <v>19.02</v>
      </c>
      <c r="X399" t="n">
        <v>1.2</v>
      </c>
      <c r="Y399" t="n">
        <v>1</v>
      </c>
      <c r="Z399" t="n">
        <v>10</v>
      </c>
    </row>
    <row r="400">
      <c r="A400" t="n">
        <v>16</v>
      </c>
      <c r="B400" t="n">
        <v>55</v>
      </c>
      <c r="C400" t="inlineStr">
        <is>
          <t xml:space="preserve">CONCLUIDO	</t>
        </is>
      </c>
      <c r="D400" t="n">
        <v>1.4471</v>
      </c>
      <c r="E400" t="n">
        <v>69.09999999999999</v>
      </c>
      <c r="F400" t="n">
        <v>66.42</v>
      </c>
      <c r="G400" t="n">
        <v>159.42</v>
      </c>
      <c r="H400" t="n">
        <v>2.19</v>
      </c>
      <c r="I400" t="n">
        <v>25</v>
      </c>
      <c r="J400" t="n">
        <v>137.15</v>
      </c>
      <c r="K400" t="n">
        <v>43.4</v>
      </c>
      <c r="L400" t="n">
        <v>17</v>
      </c>
      <c r="M400" t="n">
        <v>19</v>
      </c>
      <c r="N400" t="n">
        <v>21.75</v>
      </c>
      <c r="O400" t="n">
        <v>17149.71</v>
      </c>
      <c r="P400" t="n">
        <v>561.39</v>
      </c>
      <c r="Q400" t="n">
        <v>1226.32</v>
      </c>
      <c r="R400" t="n">
        <v>209.35</v>
      </c>
      <c r="S400" t="n">
        <v>159.11</v>
      </c>
      <c r="T400" t="n">
        <v>18860.51</v>
      </c>
      <c r="U400" t="n">
        <v>0.76</v>
      </c>
      <c r="V400" t="n">
        <v>0.88</v>
      </c>
      <c r="W400" t="n">
        <v>19.02</v>
      </c>
      <c r="X400" t="n">
        <v>1.1</v>
      </c>
      <c r="Y400" t="n">
        <v>1</v>
      </c>
      <c r="Z400" t="n">
        <v>10</v>
      </c>
    </row>
    <row r="401">
      <c r="A401" t="n">
        <v>17</v>
      </c>
      <c r="B401" t="n">
        <v>55</v>
      </c>
      <c r="C401" t="inlineStr">
        <is>
          <t xml:space="preserve">CONCLUIDO	</t>
        </is>
      </c>
      <c r="D401" t="n">
        <v>1.448</v>
      </c>
      <c r="E401" t="n">
        <v>69.06</v>
      </c>
      <c r="F401" t="n">
        <v>66.40000000000001</v>
      </c>
      <c r="G401" t="n">
        <v>166.01</v>
      </c>
      <c r="H401" t="n">
        <v>2.3</v>
      </c>
      <c r="I401" t="n">
        <v>24</v>
      </c>
      <c r="J401" t="n">
        <v>138.51</v>
      </c>
      <c r="K401" t="n">
        <v>43.4</v>
      </c>
      <c r="L401" t="n">
        <v>18</v>
      </c>
      <c r="M401" t="n">
        <v>7</v>
      </c>
      <c r="N401" t="n">
        <v>22.11</v>
      </c>
      <c r="O401" t="n">
        <v>17316.45</v>
      </c>
      <c r="P401" t="n">
        <v>559.46</v>
      </c>
      <c r="Q401" t="n">
        <v>1226.36</v>
      </c>
      <c r="R401" t="n">
        <v>207.9</v>
      </c>
      <c r="S401" t="n">
        <v>159.11</v>
      </c>
      <c r="T401" t="n">
        <v>18138.51</v>
      </c>
      <c r="U401" t="n">
        <v>0.77</v>
      </c>
      <c r="V401" t="n">
        <v>0.88</v>
      </c>
      <c r="W401" t="n">
        <v>19.04</v>
      </c>
      <c r="X401" t="n">
        <v>1.08</v>
      </c>
      <c r="Y401" t="n">
        <v>1</v>
      </c>
      <c r="Z401" t="n">
        <v>10</v>
      </c>
    </row>
    <row r="402">
      <c r="A402" t="n">
        <v>18</v>
      </c>
      <c r="B402" t="n">
        <v>55</v>
      </c>
      <c r="C402" t="inlineStr">
        <is>
          <t xml:space="preserve">CONCLUIDO	</t>
        </is>
      </c>
      <c r="D402" t="n">
        <v>1.4479</v>
      </c>
      <c r="E402" t="n">
        <v>69.06999999999999</v>
      </c>
      <c r="F402" t="n">
        <v>66.41</v>
      </c>
      <c r="G402" t="n">
        <v>166.02</v>
      </c>
      <c r="H402" t="n">
        <v>2.4</v>
      </c>
      <c r="I402" t="n">
        <v>24</v>
      </c>
      <c r="J402" t="n">
        <v>139.86</v>
      </c>
      <c r="K402" t="n">
        <v>43.4</v>
      </c>
      <c r="L402" t="n">
        <v>19</v>
      </c>
      <c r="M402" t="n">
        <v>1</v>
      </c>
      <c r="N402" t="n">
        <v>22.46</v>
      </c>
      <c r="O402" t="n">
        <v>17483.7</v>
      </c>
      <c r="P402" t="n">
        <v>560.42</v>
      </c>
      <c r="Q402" t="n">
        <v>1226.44</v>
      </c>
      <c r="R402" t="n">
        <v>207.96</v>
      </c>
      <c r="S402" t="n">
        <v>159.11</v>
      </c>
      <c r="T402" t="n">
        <v>18168.09</v>
      </c>
      <c r="U402" t="n">
        <v>0.77</v>
      </c>
      <c r="V402" t="n">
        <v>0.88</v>
      </c>
      <c r="W402" t="n">
        <v>19.04</v>
      </c>
      <c r="X402" t="n">
        <v>1.08</v>
      </c>
      <c r="Y402" t="n">
        <v>1</v>
      </c>
      <c r="Z402" t="n">
        <v>10</v>
      </c>
    </row>
    <row r="403">
      <c r="A403" t="n">
        <v>19</v>
      </c>
      <c r="B403" t="n">
        <v>55</v>
      </c>
      <c r="C403" t="inlineStr">
        <is>
          <t xml:space="preserve">CONCLUIDO	</t>
        </is>
      </c>
      <c r="D403" t="n">
        <v>1.448</v>
      </c>
      <c r="E403" t="n">
        <v>69.06</v>
      </c>
      <c r="F403" t="n">
        <v>66.41</v>
      </c>
      <c r="G403" t="n">
        <v>166.01</v>
      </c>
      <c r="H403" t="n">
        <v>2.5</v>
      </c>
      <c r="I403" t="n">
        <v>24</v>
      </c>
      <c r="J403" t="n">
        <v>141.22</v>
      </c>
      <c r="K403" t="n">
        <v>43.4</v>
      </c>
      <c r="L403" t="n">
        <v>20</v>
      </c>
      <c r="M403" t="n">
        <v>0</v>
      </c>
      <c r="N403" t="n">
        <v>22.82</v>
      </c>
      <c r="O403" t="n">
        <v>17651.44</v>
      </c>
      <c r="P403" t="n">
        <v>565.5700000000001</v>
      </c>
      <c r="Q403" t="n">
        <v>1226.38</v>
      </c>
      <c r="R403" t="n">
        <v>207.99</v>
      </c>
      <c r="S403" t="n">
        <v>159.11</v>
      </c>
      <c r="T403" t="n">
        <v>18185.88</v>
      </c>
      <c r="U403" t="n">
        <v>0.76</v>
      </c>
      <c r="V403" t="n">
        <v>0.88</v>
      </c>
      <c r="W403" t="n">
        <v>19.04</v>
      </c>
      <c r="X403" t="n">
        <v>1.08</v>
      </c>
      <c r="Y403" t="n">
        <v>1</v>
      </c>
      <c r="Z40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INDEX(resultados!$A$2:$ZZ$403, 1, MATCH($B$1, resultados!$A$1:$ZZ$1, 0))</f>
        <v/>
      </c>
      <c r="B7">
        <f>INDEX(resultados!$A$2:$ZZ$403, 1, MATCH($B$2, resultados!$A$1:$ZZ$1, 0))</f>
        <v/>
      </c>
      <c r="C7">
        <f>INDEX(resultados!$A$2:$ZZ$403, 1, MATCH($B$3, resultados!$A$1:$ZZ$1, 0))</f>
        <v/>
      </c>
    </row>
    <row r="8">
      <c r="A8">
        <f>INDEX(resultados!$A$2:$ZZ$403, 2, MATCH($B$1, resultados!$A$1:$ZZ$1, 0))</f>
        <v/>
      </c>
      <c r="B8">
        <f>INDEX(resultados!$A$2:$ZZ$403, 2, MATCH($B$2, resultados!$A$1:$ZZ$1, 0))</f>
        <v/>
      </c>
      <c r="C8">
        <f>INDEX(resultados!$A$2:$ZZ$403, 2, MATCH($B$3, resultados!$A$1:$ZZ$1, 0))</f>
        <v/>
      </c>
    </row>
    <row r="9">
      <c r="A9">
        <f>INDEX(resultados!$A$2:$ZZ$403, 3, MATCH($B$1, resultados!$A$1:$ZZ$1, 0))</f>
        <v/>
      </c>
      <c r="B9">
        <f>INDEX(resultados!$A$2:$ZZ$403, 3, MATCH($B$2, resultados!$A$1:$ZZ$1, 0))</f>
        <v/>
      </c>
      <c r="C9">
        <f>INDEX(resultados!$A$2:$ZZ$403, 3, MATCH($B$3, resultados!$A$1:$ZZ$1, 0))</f>
        <v/>
      </c>
    </row>
    <row r="10">
      <c r="A10">
        <f>INDEX(resultados!$A$2:$ZZ$403, 4, MATCH($B$1, resultados!$A$1:$ZZ$1, 0))</f>
        <v/>
      </c>
      <c r="B10">
        <f>INDEX(resultados!$A$2:$ZZ$403, 4, MATCH($B$2, resultados!$A$1:$ZZ$1, 0))</f>
        <v/>
      </c>
      <c r="C10">
        <f>INDEX(resultados!$A$2:$ZZ$403, 4, MATCH($B$3, resultados!$A$1:$ZZ$1, 0))</f>
        <v/>
      </c>
    </row>
    <row r="11">
      <c r="A11">
        <f>INDEX(resultados!$A$2:$ZZ$403, 5, MATCH($B$1, resultados!$A$1:$ZZ$1, 0))</f>
        <v/>
      </c>
      <c r="B11">
        <f>INDEX(resultados!$A$2:$ZZ$403, 5, MATCH($B$2, resultados!$A$1:$ZZ$1, 0))</f>
        <v/>
      </c>
      <c r="C11">
        <f>INDEX(resultados!$A$2:$ZZ$403, 5, MATCH($B$3, resultados!$A$1:$ZZ$1, 0))</f>
        <v/>
      </c>
    </row>
    <row r="12">
      <c r="A12">
        <f>INDEX(resultados!$A$2:$ZZ$403, 6, MATCH($B$1, resultados!$A$1:$ZZ$1, 0))</f>
        <v/>
      </c>
      <c r="B12">
        <f>INDEX(resultados!$A$2:$ZZ$403, 6, MATCH($B$2, resultados!$A$1:$ZZ$1, 0))</f>
        <v/>
      </c>
      <c r="C12">
        <f>INDEX(resultados!$A$2:$ZZ$403, 6, MATCH($B$3, resultados!$A$1:$ZZ$1, 0))</f>
        <v/>
      </c>
    </row>
    <row r="13">
      <c r="A13">
        <f>INDEX(resultados!$A$2:$ZZ$403, 7, MATCH($B$1, resultados!$A$1:$ZZ$1, 0))</f>
        <v/>
      </c>
      <c r="B13">
        <f>INDEX(resultados!$A$2:$ZZ$403, 7, MATCH($B$2, resultados!$A$1:$ZZ$1, 0))</f>
        <v/>
      </c>
      <c r="C13">
        <f>INDEX(resultados!$A$2:$ZZ$403, 7, MATCH($B$3, resultados!$A$1:$ZZ$1, 0))</f>
        <v/>
      </c>
    </row>
    <row r="14">
      <c r="A14">
        <f>INDEX(resultados!$A$2:$ZZ$403, 8, MATCH($B$1, resultados!$A$1:$ZZ$1, 0))</f>
        <v/>
      </c>
      <c r="B14">
        <f>INDEX(resultados!$A$2:$ZZ$403, 8, MATCH($B$2, resultados!$A$1:$ZZ$1, 0))</f>
        <v/>
      </c>
      <c r="C14">
        <f>INDEX(resultados!$A$2:$ZZ$403, 8, MATCH($B$3, resultados!$A$1:$ZZ$1, 0))</f>
        <v/>
      </c>
    </row>
    <row r="15">
      <c r="A15">
        <f>INDEX(resultados!$A$2:$ZZ$403, 9, MATCH($B$1, resultados!$A$1:$ZZ$1, 0))</f>
        <v/>
      </c>
      <c r="B15">
        <f>INDEX(resultados!$A$2:$ZZ$403, 9, MATCH($B$2, resultados!$A$1:$ZZ$1, 0))</f>
        <v/>
      </c>
      <c r="C15">
        <f>INDEX(resultados!$A$2:$ZZ$403, 9, MATCH($B$3, resultados!$A$1:$ZZ$1, 0))</f>
        <v/>
      </c>
    </row>
    <row r="16">
      <c r="A16">
        <f>INDEX(resultados!$A$2:$ZZ$403, 10, MATCH($B$1, resultados!$A$1:$ZZ$1, 0))</f>
        <v/>
      </c>
      <c r="B16">
        <f>INDEX(resultados!$A$2:$ZZ$403, 10, MATCH($B$2, resultados!$A$1:$ZZ$1, 0))</f>
        <v/>
      </c>
      <c r="C16">
        <f>INDEX(resultados!$A$2:$ZZ$403, 10, MATCH($B$3, resultados!$A$1:$ZZ$1, 0))</f>
        <v/>
      </c>
    </row>
    <row r="17">
      <c r="A17">
        <f>INDEX(resultados!$A$2:$ZZ$403, 11, MATCH($B$1, resultados!$A$1:$ZZ$1, 0))</f>
        <v/>
      </c>
      <c r="B17">
        <f>INDEX(resultados!$A$2:$ZZ$403, 11, MATCH($B$2, resultados!$A$1:$ZZ$1, 0))</f>
        <v/>
      </c>
      <c r="C17">
        <f>INDEX(resultados!$A$2:$ZZ$403, 11, MATCH($B$3, resultados!$A$1:$ZZ$1, 0))</f>
        <v/>
      </c>
    </row>
    <row r="18">
      <c r="A18">
        <f>INDEX(resultados!$A$2:$ZZ$403, 12, MATCH($B$1, resultados!$A$1:$ZZ$1, 0))</f>
        <v/>
      </c>
      <c r="B18">
        <f>INDEX(resultados!$A$2:$ZZ$403, 12, MATCH($B$2, resultados!$A$1:$ZZ$1, 0))</f>
        <v/>
      </c>
      <c r="C18">
        <f>INDEX(resultados!$A$2:$ZZ$403, 12, MATCH($B$3, resultados!$A$1:$ZZ$1, 0))</f>
        <v/>
      </c>
    </row>
    <row r="19">
      <c r="A19">
        <f>INDEX(resultados!$A$2:$ZZ$403, 13, MATCH($B$1, resultados!$A$1:$ZZ$1, 0))</f>
        <v/>
      </c>
      <c r="B19">
        <f>INDEX(resultados!$A$2:$ZZ$403, 13, MATCH($B$2, resultados!$A$1:$ZZ$1, 0))</f>
        <v/>
      </c>
      <c r="C19">
        <f>INDEX(resultados!$A$2:$ZZ$403, 13, MATCH($B$3, resultados!$A$1:$ZZ$1, 0))</f>
        <v/>
      </c>
    </row>
    <row r="20">
      <c r="A20">
        <f>INDEX(resultados!$A$2:$ZZ$403, 14, MATCH($B$1, resultados!$A$1:$ZZ$1, 0))</f>
        <v/>
      </c>
      <c r="B20">
        <f>INDEX(resultados!$A$2:$ZZ$403, 14, MATCH($B$2, resultados!$A$1:$ZZ$1, 0))</f>
        <v/>
      </c>
      <c r="C20">
        <f>INDEX(resultados!$A$2:$ZZ$403, 14, MATCH($B$3, resultados!$A$1:$ZZ$1, 0))</f>
        <v/>
      </c>
    </row>
    <row r="21">
      <c r="A21">
        <f>INDEX(resultados!$A$2:$ZZ$403, 15, MATCH($B$1, resultados!$A$1:$ZZ$1, 0))</f>
        <v/>
      </c>
      <c r="B21">
        <f>INDEX(resultados!$A$2:$ZZ$403, 15, MATCH($B$2, resultados!$A$1:$ZZ$1, 0))</f>
        <v/>
      </c>
      <c r="C21">
        <f>INDEX(resultados!$A$2:$ZZ$403, 15, MATCH($B$3, resultados!$A$1:$ZZ$1, 0))</f>
        <v/>
      </c>
    </row>
    <row r="22">
      <c r="A22">
        <f>INDEX(resultados!$A$2:$ZZ$403, 16, MATCH($B$1, resultados!$A$1:$ZZ$1, 0))</f>
        <v/>
      </c>
      <c r="B22">
        <f>INDEX(resultados!$A$2:$ZZ$403, 16, MATCH($B$2, resultados!$A$1:$ZZ$1, 0))</f>
        <v/>
      </c>
      <c r="C22">
        <f>INDEX(resultados!$A$2:$ZZ$403, 16, MATCH($B$3, resultados!$A$1:$ZZ$1, 0))</f>
        <v/>
      </c>
    </row>
    <row r="23">
      <c r="A23">
        <f>INDEX(resultados!$A$2:$ZZ$403, 17, MATCH($B$1, resultados!$A$1:$ZZ$1, 0))</f>
        <v/>
      </c>
      <c r="B23">
        <f>INDEX(resultados!$A$2:$ZZ$403, 17, MATCH($B$2, resultados!$A$1:$ZZ$1, 0))</f>
        <v/>
      </c>
      <c r="C23">
        <f>INDEX(resultados!$A$2:$ZZ$403, 17, MATCH($B$3, resultados!$A$1:$ZZ$1, 0))</f>
        <v/>
      </c>
    </row>
    <row r="24">
      <c r="A24">
        <f>INDEX(resultados!$A$2:$ZZ$403, 18, MATCH($B$1, resultados!$A$1:$ZZ$1, 0))</f>
        <v/>
      </c>
      <c r="B24">
        <f>INDEX(resultados!$A$2:$ZZ$403, 18, MATCH($B$2, resultados!$A$1:$ZZ$1, 0))</f>
        <v/>
      </c>
      <c r="C24">
        <f>INDEX(resultados!$A$2:$ZZ$403, 18, MATCH($B$3, resultados!$A$1:$ZZ$1, 0))</f>
        <v/>
      </c>
    </row>
    <row r="25">
      <c r="A25">
        <f>INDEX(resultados!$A$2:$ZZ$403, 19, MATCH($B$1, resultados!$A$1:$ZZ$1, 0))</f>
        <v/>
      </c>
      <c r="B25">
        <f>INDEX(resultados!$A$2:$ZZ$403, 19, MATCH($B$2, resultados!$A$1:$ZZ$1, 0))</f>
        <v/>
      </c>
      <c r="C25">
        <f>INDEX(resultados!$A$2:$ZZ$403, 19, MATCH($B$3, resultados!$A$1:$ZZ$1, 0))</f>
        <v/>
      </c>
    </row>
    <row r="26">
      <c r="A26">
        <f>INDEX(resultados!$A$2:$ZZ$403, 20, MATCH($B$1, resultados!$A$1:$ZZ$1, 0))</f>
        <v/>
      </c>
      <c r="B26">
        <f>INDEX(resultados!$A$2:$ZZ$403, 20, MATCH($B$2, resultados!$A$1:$ZZ$1, 0))</f>
        <v/>
      </c>
      <c r="C26">
        <f>INDEX(resultados!$A$2:$ZZ$403, 20, MATCH($B$3, resultados!$A$1:$ZZ$1, 0))</f>
        <v/>
      </c>
    </row>
    <row r="27">
      <c r="A27">
        <f>INDEX(resultados!$A$2:$ZZ$403, 21, MATCH($B$1, resultados!$A$1:$ZZ$1, 0))</f>
        <v/>
      </c>
      <c r="B27">
        <f>INDEX(resultados!$A$2:$ZZ$403, 21, MATCH($B$2, resultados!$A$1:$ZZ$1, 0))</f>
        <v/>
      </c>
      <c r="C27">
        <f>INDEX(resultados!$A$2:$ZZ$403, 21, MATCH($B$3, resultados!$A$1:$ZZ$1, 0))</f>
        <v/>
      </c>
    </row>
    <row r="28">
      <c r="A28">
        <f>INDEX(resultados!$A$2:$ZZ$403, 22, MATCH($B$1, resultados!$A$1:$ZZ$1, 0))</f>
        <v/>
      </c>
      <c r="B28">
        <f>INDEX(resultados!$A$2:$ZZ$403, 22, MATCH($B$2, resultados!$A$1:$ZZ$1, 0))</f>
        <v/>
      </c>
      <c r="C28">
        <f>INDEX(resultados!$A$2:$ZZ$403, 22, MATCH($B$3, resultados!$A$1:$ZZ$1, 0))</f>
        <v/>
      </c>
    </row>
    <row r="29">
      <c r="A29">
        <f>INDEX(resultados!$A$2:$ZZ$403, 23, MATCH($B$1, resultados!$A$1:$ZZ$1, 0))</f>
        <v/>
      </c>
      <c r="B29">
        <f>INDEX(resultados!$A$2:$ZZ$403, 23, MATCH($B$2, resultados!$A$1:$ZZ$1, 0))</f>
        <v/>
      </c>
      <c r="C29">
        <f>INDEX(resultados!$A$2:$ZZ$403, 23, MATCH($B$3, resultados!$A$1:$ZZ$1, 0))</f>
        <v/>
      </c>
    </row>
    <row r="30">
      <c r="A30">
        <f>INDEX(resultados!$A$2:$ZZ$403, 24, MATCH($B$1, resultados!$A$1:$ZZ$1, 0))</f>
        <v/>
      </c>
      <c r="B30">
        <f>INDEX(resultados!$A$2:$ZZ$403, 24, MATCH($B$2, resultados!$A$1:$ZZ$1, 0))</f>
        <v/>
      </c>
      <c r="C30">
        <f>INDEX(resultados!$A$2:$ZZ$403, 24, MATCH($B$3, resultados!$A$1:$ZZ$1, 0))</f>
        <v/>
      </c>
    </row>
    <row r="31">
      <c r="A31">
        <f>INDEX(resultados!$A$2:$ZZ$403, 25, MATCH($B$1, resultados!$A$1:$ZZ$1, 0))</f>
        <v/>
      </c>
      <c r="B31">
        <f>INDEX(resultados!$A$2:$ZZ$403, 25, MATCH($B$2, resultados!$A$1:$ZZ$1, 0))</f>
        <v/>
      </c>
      <c r="C31">
        <f>INDEX(resultados!$A$2:$ZZ$403, 25, MATCH($B$3, resultados!$A$1:$ZZ$1, 0))</f>
        <v/>
      </c>
    </row>
    <row r="32">
      <c r="A32">
        <f>INDEX(resultados!$A$2:$ZZ$403, 26, MATCH($B$1, resultados!$A$1:$ZZ$1, 0))</f>
        <v/>
      </c>
      <c r="B32">
        <f>INDEX(resultados!$A$2:$ZZ$403, 26, MATCH($B$2, resultados!$A$1:$ZZ$1, 0))</f>
        <v/>
      </c>
      <c r="C32">
        <f>INDEX(resultados!$A$2:$ZZ$403, 26, MATCH($B$3, resultados!$A$1:$ZZ$1, 0))</f>
        <v/>
      </c>
    </row>
    <row r="33">
      <c r="A33">
        <f>INDEX(resultados!$A$2:$ZZ$403, 27, MATCH($B$1, resultados!$A$1:$ZZ$1, 0))</f>
        <v/>
      </c>
      <c r="B33">
        <f>INDEX(resultados!$A$2:$ZZ$403, 27, MATCH($B$2, resultados!$A$1:$ZZ$1, 0))</f>
        <v/>
      </c>
      <c r="C33">
        <f>INDEX(resultados!$A$2:$ZZ$403, 27, MATCH($B$3, resultados!$A$1:$ZZ$1, 0))</f>
        <v/>
      </c>
    </row>
    <row r="34">
      <c r="A34">
        <f>INDEX(resultados!$A$2:$ZZ$403, 28, MATCH($B$1, resultados!$A$1:$ZZ$1, 0))</f>
        <v/>
      </c>
      <c r="B34">
        <f>INDEX(resultados!$A$2:$ZZ$403, 28, MATCH($B$2, resultados!$A$1:$ZZ$1, 0))</f>
        <v/>
      </c>
      <c r="C34">
        <f>INDEX(resultados!$A$2:$ZZ$403, 28, MATCH($B$3, resultados!$A$1:$ZZ$1, 0))</f>
        <v/>
      </c>
    </row>
    <row r="35">
      <c r="A35">
        <f>INDEX(resultados!$A$2:$ZZ$403, 29, MATCH($B$1, resultados!$A$1:$ZZ$1, 0))</f>
        <v/>
      </c>
      <c r="B35">
        <f>INDEX(resultados!$A$2:$ZZ$403, 29, MATCH($B$2, resultados!$A$1:$ZZ$1, 0))</f>
        <v/>
      </c>
      <c r="C35">
        <f>INDEX(resultados!$A$2:$ZZ$403, 29, MATCH($B$3, resultados!$A$1:$ZZ$1, 0))</f>
        <v/>
      </c>
    </row>
    <row r="36">
      <c r="A36">
        <f>INDEX(resultados!$A$2:$ZZ$403, 30, MATCH($B$1, resultados!$A$1:$ZZ$1, 0))</f>
        <v/>
      </c>
      <c r="B36">
        <f>INDEX(resultados!$A$2:$ZZ$403, 30, MATCH($B$2, resultados!$A$1:$ZZ$1, 0))</f>
        <v/>
      </c>
      <c r="C36">
        <f>INDEX(resultados!$A$2:$ZZ$403, 30, MATCH($B$3, resultados!$A$1:$ZZ$1, 0))</f>
        <v/>
      </c>
    </row>
    <row r="37">
      <c r="A37">
        <f>INDEX(resultados!$A$2:$ZZ$403, 31, MATCH($B$1, resultados!$A$1:$ZZ$1, 0))</f>
        <v/>
      </c>
      <c r="B37">
        <f>INDEX(resultados!$A$2:$ZZ$403, 31, MATCH($B$2, resultados!$A$1:$ZZ$1, 0))</f>
        <v/>
      </c>
      <c r="C37">
        <f>INDEX(resultados!$A$2:$ZZ$403, 31, MATCH($B$3, resultados!$A$1:$ZZ$1, 0))</f>
        <v/>
      </c>
    </row>
    <row r="38">
      <c r="A38">
        <f>INDEX(resultados!$A$2:$ZZ$403, 32, MATCH($B$1, resultados!$A$1:$ZZ$1, 0))</f>
        <v/>
      </c>
      <c r="B38">
        <f>INDEX(resultados!$A$2:$ZZ$403, 32, MATCH($B$2, resultados!$A$1:$ZZ$1, 0))</f>
        <v/>
      </c>
      <c r="C38">
        <f>INDEX(resultados!$A$2:$ZZ$403, 32, MATCH($B$3, resultados!$A$1:$ZZ$1, 0))</f>
        <v/>
      </c>
    </row>
    <row r="39">
      <c r="A39">
        <f>INDEX(resultados!$A$2:$ZZ$403, 33, MATCH($B$1, resultados!$A$1:$ZZ$1, 0))</f>
        <v/>
      </c>
      <c r="B39">
        <f>INDEX(resultados!$A$2:$ZZ$403, 33, MATCH($B$2, resultados!$A$1:$ZZ$1, 0))</f>
        <v/>
      </c>
      <c r="C39">
        <f>INDEX(resultados!$A$2:$ZZ$403, 33, MATCH($B$3, resultados!$A$1:$ZZ$1, 0))</f>
        <v/>
      </c>
    </row>
    <row r="40">
      <c r="A40">
        <f>INDEX(resultados!$A$2:$ZZ$403, 34, MATCH($B$1, resultados!$A$1:$ZZ$1, 0))</f>
        <v/>
      </c>
      <c r="B40">
        <f>INDEX(resultados!$A$2:$ZZ$403, 34, MATCH($B$2, resultados!$A$1:$ZZ$1, 0))</f>
        <v/>
      </c>
      <c r="C40">
        <f>INDEX(resultados!$A$2:$ZZ$403, 34, MATCH($B$3, resultados!$A$1:$ZZ$1, 0))</f>
        <v/>
      </c>
    </row>
    <row r="41">
      <c r="A41">
        <f>INDEX(resultados!$A$2:$ZZ$403, 35, MATCH($B$1, resultados!$A$1:$ZZ$1, 0))</f>
        <v/>
      </c>
      <c r="B41">
        <f>INDEX(resultados!$A$2:$ZZ$403, 35, MATCH($B$2, resultados!$A$1:$ZZ$1, 0))</f>
        <v/>
      </c>
      <c r="C41">
        <f>INDEX(resultados!$A$2:$ZZ$403, 35, MATCH($B$3, resultados!$A$1:$ZZ$1, 0))</f>
        <v/>
      </c>
    </row>
    <row r="42">
      <c r="A42">
        <f>INDEX(resultados!$A$2:$ZZ$403, 36, MATCH($B$1, resultados!$A$1:$ZZ$1, 0))</f>
        <v/>
      </c>
      <c r="B42">
        <f>INDEX(resultados!$A$2:$ZZ$403, 36, MATCH($B$2, resultados!$A$1:$ZZ$1, 0))</f>
        <v/>
      </c>
      <c r="C42">
        <f>INDEX(resultados!$A$2:$ZZ$403, 36, MATCH($B$3, resultados!$A$1:$ZZ$1, 0))</f>
        <v/>
      </c>
    </row>
    <row r="43">
      <c r="A43">
        <f>INDEX(resultados!$A$2:$ZZ$403, 37, MATCH($B$1, resultados!$A$1:$ZZ$1, 0))</f>
        <v/>
      </c>
      <c r="B43">
        <f>INDEX(resultados!$A$2:$ZZ$403, 37, MATCH($B$2, resultados!$A$1:$ZZ$1, 0))</f>
        <v/>
      </c>
      <c r="C43">
        <f>INDEX(resultados!$A$2:$ZZ$403, 37, MATCH($B$3, resultados!$A$1:$ZZ$1, 0))</f>
        <v/>
      </c>
    </row>
    <row r="44">
      <c r="A44">
        <f>INDEX(resultados!$A$2:$ZZ$403, 38, MATCH($B$1, resultados!$A$1:$ZZ$1, 0))</f>
        <v/>
      </c>
      <c r="B44">
        <f>INDEX(resultados!$A$2:$ZZ$403, 38, MATCH($B$2, resultados!$A$1:$ZZ$1, 0))</f>
        <v/>
      </c>
      <c r="C44">
        <f>INDEX(resultados!$A$2:$ZZ$403, 38, MATCH($B$3, resultados!$A$1:$ZZ$1, 0))</f>
        <v/>
      </c>
    </row>
    <row r="45">
      <c r="A45">
        <f>INDEX(resultados!$A$2:$ZZ$403, 39, MATCH($B$1, resultados!$A$1:$ZZ$1, 0))</f>
        <v/>
      </c>
      <c r="B45">
        <f>INDEX(resultados!$A$2:$ZZ$403, 39, MATCH($B$2, resultados!$A$1:$ZZ$1, 0))</f>
        <v/>
      </c>
      <c r="C45">
        <f>INDEX(resultados!$A$2:$ZZ$403, 39, MATCH($B$3, resultados!$A$1:$ZZ$1, 0))</f>
        <v/>
      </c>
    </row>
    <row r="46">
      <c r="A46">
        <f>INDEX(resultados!$A$2:$ZZ$403, 40, MATCH($B$1, resultados!$A$1:$ZZ$1, 0))</f>
        <v/>
      </c>
      <c r="B46">
        <f>INDEX(resultados!$A$2:$ZZ$403, 40, MATCH($B$2, resultados!$A$1:$ZZ$1, 0))</f>
        <v/>
      </c>
      <c r="C46">
        <f>INDEX(resultados!$A$2:$ZZ$403, 40, MATCH($B$3, resultados!$A$1:$ZZ$1, 0))</f>
        <v/>
      </c>
    </row>
    <row r="47">
      <c r="A47">
        <f>INDEX(resultados!$A$2:$ZZ$403, 41, MATCH($B$1, resultados!$A$1:$ZZ$1, 0))</f>
        <v/>
      </c>
      <c r="B47">
        <f>INDEX(resultados!$A$2:$ZZ$403, 41, MATCH($B$2, resultados!$A$1:$ZZ$1, 0))</f>
        <v/>
      </c>
      <c r="C47">
        <f>INDEX(resultados!$A$2:$ZZ$403, 41, MATCH($B$3, resultados!$A$1:$ZZ$1, 0))</f>
        <v/>
      </c>
    </row>
    <row r="48">
      <c r="A48">
        <f>INDEX(resultados!$A$2:$ZZ$403, 42, MATCH($B$1, resultados!$A$1:$ZZ$1, 0))</f>
        <v/>
      </c>
      <c r="B48">
        <f>INDEX(resultados!$A$2:$ZZ$403, 42, MATCH($B$2, resultados!$A$1:$ZZ$1, 0))</f>
        <v/>
      </c>
      <c r="C48">
        <f>INDEX(resultados!$A$2:$ZZ$403, 42, MATCH($B$3, resultados!$A$1:$ZZ$1, 0))</f>
        <v/>
      </c>
    </row>
    <row r="49">
      <c r="A49">
        <f>INDEX(resultados!$A$2:$ZZ$403, 43, MATCH($B$1, resultados!$A$1:$ZZ$1, 0))</f>
        <v/>
      </c>
      <c r="B49">
        <f>INDEX(resultados!$A$2:$ZZ$403, 43, MATCH($B$2, resultados!$A$1:$ZZ$1, 0))</f>
        <v/>
      </c>
      <c r="C49">
        <f>INDEX(resultados!$A$2:$ZZ$403, 43, MATCH($B$3, resultados!$A$1:$ZZ$1, 0))</f>
        <v/>
      </c>
    </row>
    <row r="50">
      <c r="A50">
        <f>INDEX(resultados!$A$2:$ZZ$403, 44, MATCH($B$1, resultados!$A$1:$ZZ$1, 0))</f>
        <v/>
      </c>
      <c r="B50">
        <f>INDEX(resultados!$A$2:$ZZ$403, 44, MATCH($B$2, resultados!$A$1:$ZZ$1, 0))</f>
        <v/>
      </c>
      <c r="C50">
        <f>INDEX(resultados!$A$2:$ZZ$403, 44, MATCH($B$3, resultados!$A$1:$ZZ$1, 0))</f>
        <v/>
      </c>
    </row>
    <row r="51">
      <c r="A51">
        <f>INDEX(resultados!$A$2:$ZZ$403, 45, MATCH($B$1, resultados!$A$1:$ZZ$1, 0))</f>
        <v/>
      </c>
      <c r="B51">
        <f>INDEX(resultados!$A$2:$ZZ$403, 45, MATCH($B$2, resultados!$A$1:$ZZ$1, 0))</f>
        <v/>
      </c>
      <c r="C51">
        <f>INDEX(resultados!$A$2:$ZZ$403, 45, MATCH($B$3, resultados!$A$1:$ZZ$1, 0))</f>
        <v/>
      </c>
    </row>
    <row r="52">
      <c r="A52">
        <f>INDEX(resultados!$A$2:$ZZ$403, 46, MATCH($B$1, resultados!$A$1:$ZZ$1, 0))</f>
        <v/>
      </c>
      <c r="B52">
        <f>INDEX(resultados!$A$2:$ZZ$403, 46, MATCH($B$2, resultados!$A$1:$ZZ$1, 0))</f>
        <v/>
      </c>
      <c r="C52">
        <f>INDEX(resultados!$A$2:$ZZ$403, 46, MATCH($B$3, resultados!$A$1:$ZZ$1, 0))</f>
        <v/>
      </c>
    </row>
    <row r="53">
      <c r="A53">
        <f>INDEX(resultados!$A$2:$ZZ$403, 47, MATCH($B$1, resultados!$A$1:$ZZ$1, 0))</f>
        <v/>
      </c>
      <c r="B53">
        <f>INDEX(resultados!$A$2:$ZZ$403, 47, MATCH($B$2, resultados!$A$1:$ZZ$1, 0))</f>
        <v/>
      </c>
      <c r="C53">
        <f>INDEX(resultados!$A$2:$ZZ$403, 47, MATCH($B$3, resultados!$A$1:$ZZ$1, 0))</f>
        <v/>
      </c>
    </row>
    <row r="54">
      <c r="A54">
        <f>INDEX(resultados!$A$2:$ZZ$403, 48, MATCH($B$1, resultados!$A$1:$ZZ$1, 0))</f>
        <v/>
      </c>
      <c r="B54">
        <f>INDEX(resultados!$A$2:$ZZ$403, 48, MATCH($B$2, resultados!$A$1:$ZZ$1, 0))</f>
        <v/>
      </c>
      <c r="C54">
        <f>INDEX(resultados!$A$2:$ZZ$403, 48, MATCH($B$3, resultados!$A$1:$ZZ$1, 0))</f>
        <v/>
      </c>
    </row>
    <row r="55">
      <c r="A55">
        <f>INDEX(resultados!$A$2:$ZZ$403, 49, MATCH($B$1, resultados!$A$1:$ZZ$1, 0))</f>
        <v/>
      </c>
      <c r="B55">
        <f>INDEX(resultados!$A$2:$ZZ$403, 49, MATCH($B$2, resultados!$A$1:$ZZ$1, 0))</f>
        <v/>
      </c>
      <c r="C55">
        <f>INDEX(resultados!$A$2:$ZZ$403, 49, MATCH($B$3, resultados!$A$1:$ZZ$1, 0))</f>
        <v/>
      </c>
    </row>
    <row r="56">
      <c r="A56">
        <f>INDEX(resultados!$A$2:$ZZ$403, 50, MATCH($B$1, resultados!$A$1:$ZZ$1, 0))</f>
        <v/>
      </c>
      <c r="B56">
        <f>INDEX(resultados!$A$2:$ZZ$403, 50, MATCH($B$2, resultados!$A$1:$ZZ$1, 0))</f>
        <v/>
      </c>
      <c r="C56">
        <f>INDEX(resultados!$A$2:$ZZ$403, 50, MATCH($B$3, resultados!$A$1:$ZZ$1, 0))</f>
        <v/>
      </c>
    </row>
    <row r="57">
      <c r="A57">
        <f>INDEX(resultados!$A$2:$ZZ$403, 51, MATCH($B$1, resultados!$A$1:$ZZ$1, 0))</f>
        <v/>
      </c>
      <c r="B57">
        <f>INDEX(resultados!$A$2:$ZZ$403, 51, MATCH($B$2, resultados!$A$1:$ZZ$1, 0))</f>
        <v/>
      </c>
      <c r="C57">
        <f>INDEX(resultados!$A$2:$ZZ$403, 51, MATCH($B$3, resultados!$A$1:$ZZ$1, 0))</f>
        <v/>
      </c>
    </row>
    <row r="58">
      <c r="A58">
        <f>INDEX(resultados!$A$2:$ZZ$403, 52, MATCH($B$1, resultados!$A$1:$ZZ$1, 0))</f>
        <v/>
      </c>
      <c r="B58">
        <f>INDEX(resultados!$A$2:$ZZ$403, 52, MATCH($B$2, resultados!$A$1:$ZZ$1, 0))</f>
        <v/>
      </c>
      <c r="C58">
        <f>INDEX(resultados!$A$2:$ZZ$403, 52, MATCH($B$3, resultados!$A$1:$ZZ$1, 0))</f>
        <v/>
      </c>
    </row>
    <row r="59">
      <c r="A59">
        <f>INDEX(resultados!$A$2:$ZZ$403, 53, MATCH($B$1, resultados!$A$1:$ZZ$1, 0))</f>
        <v/>
      </c>
      <c r="B59">
        <f>INDEX(resultados!$A$2:$ZZ$403, 53, MATCH($B$2, resultados!$A$1:$ZZ$1, 0))</f>
        <v/>
      </c>
      <c r="C59">
        <f>INDEX(resultados!$A$2:$ZZ$403, 53, MATCH($B$3, resultados!$A$1:$ZZ$1, 0))</f>
        <v/>
      </c>
    </row>
    <row r="60">
      <c r="A60">
        <f>INDEX(resultados!$A$2:$ZZ$403, 54, MATCH($B$1, resultados!$A$1:$ZZ$1, 0))</f>
        <v/>
      </c>
      <c r="B60">
        <f>INDEX(resultados!$A$2:$ZZ$403, 54, MATCH($B$2, resultados!$A$1:$ZZ$1, 0))</f>
        <v/>
      </c>
      <c r="C60">
        <f>INDEX(resultados!$A$2:$ZZ$403, 54, MATCH($B$3, resultados!$A$1:$ZZ$1, 0))</f>
        <v/>
      </c>
    </row>
    <row r="61">
      <c r="A61">
        <f>INDEX(resultados!$A$2:$ZZ$403, 55, MATCH($B$1, resultados!$A$1:$ZZ$1, 0))</f>
        <v/>
      </c>
      <c r="B61">
        <f>INDEX(resultados!$A$2:$ZZ$403, 55, MATCH($B$2, resultados!$A$1:$ZZ$1, 0))</f>
        <v/>
      </c>
      <c r="C61">
        <f>INDEX(resultados!$A$2:$ZZ$403, 55, MATCH($B$3, resultados!$A$1:$ZZ$1, 0))</f>
        <v/>
      </c>
    </row>
    <row r="62">
      <c r="A62">
        <f>INDEX(resultados!$A$2:$ZZ$403, 56, MATCH($B$1, resultados!$A$1:$ZZ$1, 0))</f>
        <v/>
      </c>
      <c r="B62">
        <f>INDEX(resultados!$A$2:$ZZ$403, 56, MATCH($B$2, resultados!$A$1:$ZZ$1, 0))</f>
        <v/>
      </c>
      <c r="C62">
        <f>INDEX(resultados!$A$2:$ZZ$403, 56, MATCH($B$3, resultados!$A$1:$ZZ$1, 0))</f>
        <v/>
      </c>
    </row>
    <row r="63">
      <c r="A63">
        <f>INDEX(resultados!$A$2:$ZZ$403, 57, MATCH($B$1, resultados!$A$1:$ZZ$1, 0))</f>
        <v/>
      </c>
      <c r="B63">
        <f>INDEX(resultados!$A$2:$ZZ$403, 57, MATCH($B$2, resultados!$A$1:$ZZ$1, 0))</f>
        <v/>
      </c>
      <c r="C63">
        <f>INDEX(resultados!$A$2:$ZZ$403, 57, MATCH($B$3, resultados!$A$1:$ZZ$1, 0))</f>
        <v/>
      </c>
    </row>
    <row r="64">
      <c r="A64">
        <f>INDEX(resultados!$A$2:$ZZ$403, 58, MATCH($B$1, resultados!$A$1:$ZZ$1, 0))</f>
        <v/>
      </c>
      <c r="B64">
        <f>INDEX(resultados!$A$2:$ZZ$403, 58, MATCH($B$2, resultados!$A$1:$ZZ$1, 0))</f>
        <v/>
      </c>
      <c r="C64">
        <f>INDEX(resultados!$A$2:$ZZ$403, 58, MATCH($B$3, resultados!$A$1:$ZZ$1, 0))</f>
        <v/>
      </c>
    </row>
    <row r="65">
      <c r="A65">
        <f>INDEX(resultados!$A$2:$ZZ$403, 59, MATCH($B$1, resultados!$A$1:$ZZ$1, 0))</f>
        <v/>
      </c>
      <c r="B65">
        <f>INDEX(resultados!$A$2:$ZZ$403, 59, MATCH($B$2, resultados!$A$1:$ZZ$1, 0))</f>
        <v/>
      </c>
      <c r="C65">
        <f>INDEX(resultados!$A$2:$ZZ$403, 59, MATCH($B$3, resultados!$A$1:$ZZ$1, 0))</f>
        <v/>
      </c>
    </row>
    <row r="66">
      <c r="A66">
        <f>INDEX(resultados!$A$2:$ZZ$403, 60, MATCH($B$1, resultados!$A$1:$ZZ$1, 0))</f>
        <v/>
      </c>
      <c r="B66">
        <f>INDEX(resultados!$A$2:$ZZ$403, 60, MATCH($B$2, resultados!$A$1:$ZZ$1, 0))</f>
        <v/>
      </c>
      <c r="C66">
        <f>INDEX(resultados!$A$2:$ZZ$403, 60, MATCH($B$3, resultados!$A$1:$ZZ$1, 0))</f>
        <v/>
      </c>
    </row>
    <row r="67">
      <c r="A67">
        <f>INDEX(resultados!$A$2:$ZZ$403, 61, MATCH($B$1, resultados!$A$1:$ZZ$1, 0))</f>
        <v/>
      </c>
      <c r="B67">
        <f>INDEX(resultados!$A$2:$ZZ$403, 61, MATCH($B$2, resultados!$A$1:$ZZ$1, 0))</f>
        <v/>
      </c>
      <c r="C67">
        <f>INDEX(resultados!$A$2:$ZZ$403, 61, MATCH($B$3, resultados!$A$1:$ZZ$1, 0))</f>
        <v/>
      </c>
    </row>
    <row r="68">
      <c r="A68">
        <f>INDEX(resultados!$A$2:$ZZ$403, 62, MATCH($B$1, resultados!$A$1:$ZZ$1, 0))</f>
        <v/>
      </c>
      <c r="B68">
        <f>INDEX(resultados!$A$2:$ZZ$403, 62, MATCH($B$2, resultados!$A$1:$ZZ$1, 0))</f>
        <v/>
      </c>
      <c r="C68">
        <f>INDEX(resultados!$A$2:$ZZ$403, 62, MATCH($B$3, resultados!$A$1:$ZZ$1, 0))</f>
        <v/>
      </c>
    </row>
    <row r="69">
      <c r="A69">
        <f>INDEX(resultados!$A$2:$ZZ$403, 63, MATCH($B$1, resultados!$A$1:$ZZ$1, 0))</f>
        <v/>
      </c>
      <c r="B69">
        <f>INDEX(resultados!$A$2:$ZZ$403, 63, MATCH($B$2, resultados!$A$1:$ZZ$1, 0))</f>
        <v/>
      </c>
      <c r="C69">
        <f>INDEX(resultados!$A$2:$ZZ$403, 63, MATCH($B$3, resultados!$A$1:$ZZ$1, 0))</f>
        <v/>
      </c>
    </row>
    <row r="70">
      <c r="A70">
        <f>INDEX(resultados!$A$2:$ZZ$403, 64, MATCH($B$1, resultados!$A$1:$ZZ$1, 0))</f>
        <v/>
      </c>
      <c r="B70">
        <f>INDEX(resultados!$A$2:$ZZ$403, 64, MATCH($B$2, resultados!$A$1:$ZZ$1, 0))</f>
        <v/>
      </c>
      <c r="C70">
        <f>INDEX(resultados!$A$2:$ZZ$403, 64, MATCH($B$3, resultados!$A$1:$ZZ$1, 0))</f>
        <v/>
      </c>
    </row>
    <row r="71">
      <c r="A71">
        <f>INDEX(resultados!$A$2:$ZZ$403, 65, MATCH($B$1, resultados!$A$1:$ZZ$1, 0))</f>
        <v/>
      </c>
      <c r="B71">
        <f>INDEX(resultados!$A$2:$ZZ$403, 65, MATCH($B$2, resultados!$A$1:$ZZ$1, 0))</f>
        <v/>
      </c>
      <c r="C71">
        <f>INDEX(resultados!$A$2:$ZZ$403, 65, MATCH($B$3, resultados!$A$1:$ZZ$1, 0))</f>
        <v/>
      </c>
    </row>
    <row r="72">
      <c r="A72">
        <f>INDEX(resultados!$A$2:$ZZ$403, 66, MATCH($B$1, resultados!$A$1:$ZZ$1, 0))</f>
        <v/>
      </c>
      <c r="B72">
        <f>INDEX(resultados!$A$2:$ZZ$403, 66, MATCH($B$2, resultados!$A$1:$ZZ$1, 0))</f>
        <v/>
      </c>
      <c r="C72">
        <f>INDEX(resultados!$A$2:$ZZ$403, 66, MATCH($B$3, resultados!$A$1:$ZZ$1, 0))</f>
        <v/>
      </c>
    </row>
    <row r="73">
      <c r="A73">
        <f>INDEX(resultados!$A$2:$ZZ$403, 67, MATCH($B$1, resultados!$A$1:$ZZ$1, 0))</f>
        <v/>
      </c>
      <c r="B73">
        <f>INDEX(resultados!$A$2:$ZZ$403, 67, MATCH($B$2, resultados!$A$1:$ZZ$1, 0))</f>
        <v/>
      </c>
      <c r="C73">
        <f>INDEX(resultados!$A$2:$ZZ$403, 67, MATCH($B$3, resultados!$A$1:$ZZ$1, 0))</f>
        <v/>
      </c>
    </row>
    <row r="74">
      <c r="A74">
        <f>INDEX(resultados!$A$2:$ZZ$403, 68, MATCH($B$1, resultados!$A$1:$ZZ$1, 0))</f>
        <v/>
      </c>
      <c r="B74">
        <f>INDEX(resultados!$A$2:$ZZ$403, 68, MATCH($B$2, resultados!$A$1:$ZZ$1, 0))</f>
        <v/>
      </c>
      <c r="C74">
        <f>INDEX(resultados!$A$2:$ZZ$403, 68, MATCH($B$3, resultados!$A$1:$ZZ$1, 0))</f>
        <v/>
      </c>
    </row>
    <row r="75">
      <c r="A75">
        <f>INDEX(resultados!$A$2:$ZZ$403, 69, MATCH($B$1, resultados!$A$1:$ZZ$1, 0))</f>
        <v/>
      </c>
      <c r="B75">
        <f>INDEX(resultados!$A$2:$ZZ$403, 69, MATCH($B$2, resultados!$A$1:$ZZ$1, 0))</f>
        <v/>
      </c>
      <c r="C75">
        <f>INDEX(resultados!$A$2:$ZZ$403, 69, MATCH($B$3, resultados!$A$1:$ZZ$1, 0))</f>
        <v/>
      </c>
    </row>
    <row r="76">
      <c r="A76">
        <f>INDEX(resultados!$A$2:$ZZ$403, 70, MATCH($B$1, resultados!$A$1:$ZZ$1, 0))</f>
        <v/>
      </c>
      <c r="B76">
        <f>INDEX(resultados!$A$2:$ZZ$403, 70, MATCH($B$2, resultados!$A$1:$ZZ$1, 0))</f>
        <v/>
      </c>
      <c r="C76">
        <f>INDEX(resultados!$A$2:$ZZ$403, 70, MATCH($B$3, resultados!$A$1:$ZZ$1, 0))</f>
        <v/>
      </c>
    </row>
    <row r="77">
      <c r="A77">
        <f>INDEX(resultados!$A$2:$ZZ$403, 71, MATCH($B$1, resultados!$A$1:$ZZ$1, 0))</f>
        <v/>
      </c>
      <c r="B77">
        <f>INDEX(resultados!$A$2:$ZZ$403, 71, MATCH($B$2, resultados!$A$1:$ZZ$1, 0))</f>
        <v/>
      </c>
      <c r="C77">
        <f>INDEX(resultados!$A$2:$ZZ$403, 71, MATCH($B$3, resultados!$A$1:$ZZ$1, 0))</f>
        <v/>
      </c>
    </row>
    <row r="78">
      <c r="A78">
        <f>INDEX(resultados!$A$2:$ZZ$403, 72, MATCH($B$1, resultados!$A$1:$ZZ$1, 0))</f>
        <v/>
      </c>
      <c r="B78">
        <f>INDEX(resultados!$A$2:$ZZ$403, 72, MATCH($B$2, resultados!$A$1:$ZZ$1, 0))</f>
        <v/>
      </c>
      <c r="C78">
        <f>INDEX(resultados!$A$2:$ZZ$403, 72, MATCH($B$3, resultados!$A$1:$ZZ$1, 0))</f>
        <v/>
      </c>
    </row>
    <row r="79">
      <c r="A79">
        <f>INDEX(resultados!$A$2:$ZZ$403, 73, MATCH($B$1, resultados!$A$1:$ZZ$1, 0))</f>
        <v/>
      </c>
      <c r="B79">
        <f>INDEX(resultados!$A$2:$ZZ$403, 73, MATCH($B$2, resultados!$A$1:$ZZ$1, 0))</f>
        <v/>
      </c>
      <c r="C79">
        <f>INDEX(resultados!$A$2:$ZZ$403, 73, MATCH($B$3, resultados!$A$1:$ZZ$1, 0))</f>
        <v/>
      </c>
    </row>
    <row r="80">
      <c r="A80">
        <f>INDEX(resultados!$A$2:$ZZ$403, 74, MATCH($B$1, resultados!$A$1:$ZZ$1, 0))</f>
        <v/>
      </c>
      <c r="B80">
        <f>INDEX(resultados!$A$2:$ZZ$403, 74, MATCH($B$2, resultados!$A$1:$ZZ$1, 0))</f>
        <v/>
      </c>
      <c r="C80">
        <f>INDEX(resultados!$A$2:$ZZ$403, 74, MATCH($B$3, resultados!$A$1:$ZZ$1, 0))</f>
        <v/>
      </c>
    </row>
    <row r="81">
      <c r="A81">
        <f>INDEX(resultados!$A$2:$ZZ$403, 75, MATCH($B$1, resultados!$A$1:$ZZ$1, 0))</f>
        <v/>
      </c>
      <c r="B81">
        <f>INDEX(resultados!$A$2:$ZZ$403, 75, MATCH($B$2, resultados!$A$1:$ZZ$1, 0))</f>
        <v/>
      </c>
      <c r="C81">
        <f>INDEX(resultados!$A$2:$ZZ$403, 75, MATCH($B$3, resultados!$A$1:$ZZ$1, 0))</f>
        <v/>
      </c>
    </row>
    <row r="82">
      <c r="A82">
        <f>INDEX(resultados!$A$2:$ZZ$403, 76, MATCH($B$1, resultados!$A$1:$ZZ$1, 0))</f>
        <v/>
      </c>
      <c r="B82">
        <f>INDEX(resultados!$A$2:$ZZ$403, 76, MATCH($B$2, resultados!$A$1:$ZZ$1, 0))</f>
        <v/>
      </c>
      <c r="C82">
        <f>INDEX(resultados!$A$2:$ZZ$403, 76, MATCH($B$3, resultados!$A$1:$ZZ$1, 0))</f>
        <v/>
      </c>
    </row>
    <row r="83">
      <c r="A83">
        <f>INDEX(resultados!$A$2:$ZZ$403, 77, MATCH($B$1, resultados!$A$1:$ZZ$1, 0))</f>
        <v/>
      </c>
      <c r="B83">
        <f>INDEX(resultados!$A$2:$ZZ$403, 77, MATCH($B$2, resultados!$A$1:$ZZ$1, 0))</f>
        <v/>
      </c>
      <c r="C83">
        <f>INDEX(resultados!$A$2:$ZZ$403, 77, MATCH($B$3, resultados!$A$1:$ZZ$1, 0))</f>
        <v/>
      </c>
    </row>
    <row r="84">
      <c r="A84">
        <f>INDEX(resultados!$A$2:$ZZ$403, 78, MATCH($B$1, resultados!$A$1:$ZZ$1, 0))</f>
        <v/>
      </c>
      <c r="B84">
        <f>INDEX(resultados!$A$2:$ZZ$403, 78, MATCH($B$2, resultados!$A$1:$ZZ$1, 0))</f>
        <v/>
      </c>
      <c r="C84">
        <f>INDEX(resultados!$A$2:$ZZ$403, 78, MATCH($B$3, resultados!$A$1:$ZZ$1, 0))</f>
        <v/>
      </c>
    </row>
    <row r="85">
      <c r="A85">
        <f>INDEX(resultados!$A$2:$ZZ$403, 79, MATCH($B$1, resultados!$A$1:$ZZ$1, 0))</f>
        <v/>
      </c>
      <c r="B85">
        <f>INDEX(resultados!$A$2:$ZZ$403, 79, MATCH($B$2, resultados!$A$1:$ZZ$1, 0))</f>
        <v/>
      </c>
      <c r="C85">
        <f>INDEX(resultados!$A$2:$ZZ$403, 79, MATCH($B$3, resultados!$A$1:$ZZ$1, 0))</f>
        <v/>
      </c>
    </row>
    <row r="86">
      <c r="A86">
        <f>INDEX(resultados!$A$2:$ZZ$403, 80, MATCH($B$1, resultados!$A$1:$ZZ$1, 0))</f>
        <v/>
      </c>
      <c r="B86">
        <f>INDEX(resultados!$A$2:$ZZ$403, 80, MATCH($B$2, resultados!$A$1:$ZZ$1, 0))</f>
        <v/>
      </c>
      <c r="C86">
        <f>INDEX(resultados!$A$2:$ZZ$403, 80, MATCH($B$3, resultados!$A$1:$ZZ$1, 0))</f>
        <v/>
      </c>
    </row>
    <row r="87">
      <c r="A87">
        <f>INDEX(resultados!$A$2:$ZZ$403, 81, MATCH($B$1, resultados!$A$1:$ZZ$1, 0))</f>
        <v/>
      </c>
      <c r="B87">
        <f>INDEX(resultados!$A$2:$ZZ$403, 81, MATCH($B$2, resultados!$A$1:$ZZ$1, 0))</f>
        <v/>
      </c>
      <c r="C87">
        <f>INDEX(resultados!$A$2:$ZZ$403, 81, MATCH($B$3, resultados!$A$1:$ZZ$1, 0))</f>
        <v/>
      </c>
    </row>
    <row r="88">
      <c r="A88">
        <f>INDEX(resultados!$A$2:$ZZ$403, 82, MATCH($B$1, resultados!$A$1:$ZZ$1, 0))</f>
        <v/>
      </c>
      <c r="B88">
        <f>INDEX(resultados!$A$2:$ZZ$403, 82, MATCH($B$2, resultados!$A$1:$ZZ$1, 0))</f>
        <v/>
      </c>
      <c r="C88">
        <f>INDEX(resultados!$A$2:$ZZ$403, 82, MATCH($B$3, resultados!$A$1:$ZZ$1, 0))</f>
        <v/>
      </c>
    </row>
    <row r="89">
      <c r="A89">
        <f>INDEX(resultados!$A$2:$ZZ$403, 83, MATCH($B$1, resultados!$A$1:$ZZ$1, 0))</f>
        <v/>
      </c>
      <c r="B89">
        <f>INDEX(resultados!$A$2:$ZZ$403, 83, MATCH($B$2, resultados!$A$1:$ZZ$1, 0))</f>
        <v/>
      </c>
      <c r="C89">
        <f>INDEX(resultados!$A$2:$ZZ$403, 83, MATCH($B$3, resultados!$A$1:$ZZ$1, 0))</f>
        <v/>
      </c>
    </row>
    <row r="90">
      <c r="A90">
        <f>INDEX(resultados!$A$2:$ZZ$403, 84, MATCH($B$1, resultados!$A$1:$ZZ$1, 0))</f>
        <v/>
      </c>
      <c r="B90">
        <f>INDEX(resultados!$A$2:$ZZ$403, 84, MATCH($B$2, resultados!$A$1:$ZZ$1, 0))</f>
        <v/>
      </c>
      <c r="C90">
        <f>INDEX(resultados!$A$2:$ZZ$403, 84, MATCH($B$3, resultados!$A$1:$ZZ$1, 0))</f>
        <v/>
      </c>
    </row>
    <row r="91">
      <c r="A91">
        <f>INDEX(resultados!$A$2:$ZZ$403, 85, MATCH($B$1, resultados!$A$1:$ZZ$1, 0))</f>
        <v/>
      </c>
      <c r="B91">
        <f>INDEX(resultados!$A$2:$ZZ$403, 85, MATCH($B$2, resultados!$A$1:$ZZ$1, 0))</f>
        <v/>
      </c>
      <c r="C91">
        <f>INDEX(resultados!$A$2:$ZZ$403, 85, MATCH($B$3, resultados!$A$1:$ZZ$1, 0))</f>
        <v/>
      </c>
    </row>
    <row r="92">
      <c r="A92">
        <f>INDEX(resultados!$A$2:$ZZ$403, 86, MATCH($B$1, resultados!$A$1:$ZZ$1, 0))</f>
        <v/>
      </c>
      <c r="B92">
        <f>INDEX(resultados!$A$2:$ZZ$403, 86, MATCH($B$2, resultados!$A$1:$ZZ$1, 0))</f>
        <v/>
      </c>
      <c r="C92">
        <f>INDEX(resultados!$A$2:$ZZ$403, 86, MATCH($B$3, resultados!$A$1:$ZZ$1, 0))</f>
        <v/>
      </c>
    </row>
    <row r="93">
      <c r="A93">
        <f>INDEX(resultados!$A$2:$ZZ$403, 87, MATCH($B$1, resultados!$A$1:$ZZ$1, 0))</f>
        <v/>
      </c>
      <c r="B93">
        <f>INDEX(resultados!$A$2:$ZZ$403, 87, MATCH($B$2, resultados!$A$1:$ZZ$1, 0))</f>
        <v/>
      </c>
      <c r="C93">
        <f>INDEX(resultados!$A$2:$ZZ$403, 87, MATCH($B$3, resultados!$A$1:$ZZ$1, 0))</f>
        <v/>
      </c>
    </row>
    <row r="94">
      <c r="A94">
        <f>INDEX(resultados!$A$2:$ZZ$403, 88, MATCH($B$1, resultados!$A$1:$ZZ$1, 0))</f>
        <v/>
      </c>
      <c r="B94">
        <f>INDEX(resultados!$A$2:$ZZ$403, 88, MATCH($B$2, resultados!$A$1:$ZZ$1, 0))</f>
        <v/>
      </c>
      <c r="C94">
        <f>INDEX(resultados!$A$2:$ZZ$403, 88, MATCH($B$3, resultados!$A$1:$ZZ$1, 0))</f>
        <v/>
      </c>
    </row>
    <row r="95">
      <c r="A95">
        <f>INDEX(resultados!$A$2:$ZZ$403, 89, MATCH($B$1, resultados!$A$1:$ZZ$1, 0))</f>
        <v/>
      </c>
      <c r="B95">
        <f>INDEX(resultados!$A$2:$ZZ$403, 89, MATCH($B$2, resultados!$A$1:$ZZ$1, 0))</f>
        <v/>
      </c>
      <c r="C95">
        <f>INDEX(resultados!$A$2:$ZZ$403, 89, MATCH($B$3, resultados!$A$1:$ZZ$1, 0))</f>
        <v/>
      </c>
    </row>
    <row r="96">
      <c r="A96">
        <f>INDEX(resultados!$A$2:$ZZ$403, 90, MATCH($B$1, resultados!$A$1:$ZZ$1, 0))</f>
        <v/>
      </c>
      <c r="B96">
        <f>INDEX(resultados!$A$2:$ZZ$403, 90, MATCH($B$2, resultados!$A$1:$ZZ$1, 0))</f>
        <v/>
      </c>
      <c r="C96">
        <f>INDEX(resultados!$A$2:$ZZ$403, 90, MATCH($B$3, resultados!$A$1:$ZZ$1, 0))</f>
        <v/>
      </c>
    </row>
    <row r="97">
      <c r="A97">
        <f>INDEX(resultados!$A$2:$ZZ$403, 91, MATCH($B$1, resultados!$A$1:$ZZ$1, 0))</f>
        <v/>
      </c>
      <c r="B97">
        <f>INDEX(resultados!$A$2:$ZZ$403, 91, MATCH($B$2, resultados!$A$1:$ZZ$1, 0))</f>
        <v/>
      </c>
      <c r="C97">
        <f>INDEX(resultados!$A$2:$ZZ$403, 91, MATCH($B$3, resultados!$A$1:$ZZ$1, 0))</f>
        <v/>
      </c>
    </row>
    <row r="98">
      <c r="A98">
        <f>INDEX(resultados!$A$2:$ZZ$403, 92, MATCH($B$1, resultados!$A$1:$ZZ$1, 0))</f>
        <v/>
      </c>
      <c r="B98">
        <f>INDEX(resultados!$A$2:$ZZ$403, 92, MATCH($B$2, resultados!$A$1:$ZZ$1, 0))</f>
        <v/>
      </c>
      <c r="C98">
        <f>INDEX(resultados!$A$2:$ZZ$403, 92, MATCH($B$3, resultados!$A$1:$ZZ$1, 0))</f>
        <v/>
      </c>
    </row>
    <row r="99">
      <c r="A99">
        <f>INDEX(resultados!$A$2:$ZZ$403, 93, MATCH($B$1, resultados!$A$1:$ZZ$1, 0))</f>
        <v/>
      </c>
      <c r="B99">
        <f>INDEX(resultados!$A$2:$ZZ$403, 93, MATCH($B$2, resultados!$A$1:$ZZ$1, 0))</f>
        <v/>
      </c>
      <c r="C99">
        <f>INDEX(resultados!$A$2:$ZZ$403, 93, MATCH($B$3, resultados!$A$1:$ZZ$1, 0))</f>
        <v/>
      </c>
    </row>
    <row r="100">
      <c r="A100">
        <f>INDEX(resultados!$A$2:$ZZ$403, 94, MATCH($B$1, resultados!$A$1:$ZZ$1, 0))</f>
        <v/>
      </c>
      <c r="B100">
        <f>INDEX(resultados!$A$2:$ZZ$403, 94, MATCH($B$2, resultados!$A$1:$ZZ$1, 0))</f>
        <v/>
      </c>
      <c r="C100">
        <f>INDEX(resultados!$A$2:$ZZ$403, 94, MATCH($B$3, resultados!$A$1:$ZZ$1, 0))</f>
        <v/>
      </c>
    </row>
    <row r="101">
      <c r="A101">
        <f>INDEX(resultados!$A$2:$ZZ$403, 95, MATCH($B$1, resultados!$A$1:$ZZ$1, 0))</f>
        <v/>
      </c>
      <c r="B101">
        <f>INDEX(resultados!$A$2:$ZZ$403, 95, MATCH($B$2, resultados!$A$1:$ZZ$1, 0))</f>
        <v/>
      </c>
      <c r="C101">
        <f>INDEX(resultados!$A$2:$ZZ$403, 95, MATCH($B$3, resultados!$A$1:$ZZ$1, 0))</f>
        <v/>
      </c>
    </row>
    <row r="102">
      <c r="A102">
        <f>INDEX(resultados!$A$2:$ZZ$403, 96, MATCH($B$1, resultados!$A$1:$ZZ$1, 0))</f>
        <v/>
      </c>
      <c r="B102">
        <f>INDEX(resultados!$A$2:$ZZ$403, 96, MATCH($B$2, resultados!$A$1:$ZZ$1, 0))</f>
        <v/>
      </c>
      <c r="C102">
        <f>INDEX(resultados!$A$2:$ZZ$403, 96, MATCH($B$3, resultados!$A$1:$ZZ$1, 0))</f>
        <v/>
      </c>
    </row>
    <row r="103">
      <c r="A103">
        <f>INDEX(resultados!$A$2:$ZZ$403, 97, MATCH($B$1, resultados!$A$1:$ZZ$1, 0))</f>
        <v/>
      </c>
      <c r="B103">
        <f>INDEX(resultados!$A$2:$ZZ$403, 97, MATCH($B$2, resultados!$A$1:$ZZ$1, 0))</f>
        <v/>
      </c>
      <c r="C103">
        <f>INDEX(resultados!$A$2:$ZZ$403, 97, MATCH($B$3, resultados!$A$1:$ZZ$1, 0))</f>
        <v/>
      </c>
    </row>
    <row r="104">
      <c r="A104">
        <f>INDEX(resultados!$A$2:$ZZ$403, 98, MATCH($B$1, resultados!$A$1:$ZZ$1, 0))</f>
        <v/>
      </c>
      <c r="B104">
        <f>INDEX(resultados!$A$2:$ZZ$403, 98, MATCH($B$2, resultados!$A$1:$ZZ$1, 0))</f>
        <v/>
      </c>
      <c r="C104">
        <f>INDEX(resultados!$A$2:$ZZ$403, 98, MATCH($B$3, resultados!$A$1:$ZZ$1, 0))</f>
        <v/>
      </c>
    </row>
    <row r="105">
      <c r="A105">
        <f>INDEX(resultados!$A$2:$ZZ$403, 99, MATCH($B$1, resultados!$A$1:$ZZ$1, 0))</f>
        <v/>
      </c>
      <c r="B105">
        <f>INDEX(resultados!$A$2:$ZZ$403, 99, MATCH($B$2, resultados!$A$1:$ZZ$1, 0))</f>
        <v/>
      </c>
      <c r="C105">
        <f>INDEX(resultados!$A$2:$ZZ$403, 99, MATCH($B$3, resultados!$A$1:$ZZ$1, 0))</f>
        <v/>
      </c>
    </row>
    <row r="106">
      <c r="A106">
        <f>INDEX(resultados!$A$2:$ZZ$403, 100, MATCH($B$1, resultados!$A$1:$ZZ$1, 0))</f>
        <v/>
      </c>
      <c r="B106">
        <f>INDEX(resultados!$A$2:$ZZ$403, 100, MATCH($B$2, resultados!$A$1:$ZZ$1, 0))</f>
        <v/>
      </c>
      <c r="C106">
        <f>INDEX(resultados!$A$2:$ZZ$403, 100, MATCH($B$3, resultados!$A$1:$ZZ$1, 0))</f>
        <v/>
      </c>
    </row>
    <row r="107">
      <c r="A107">
        <f>INDEX(resultados!$A$2:$ZZ$403, 101, MATCH($B$1, resultados!$A$1:$ZZ$1, 0))</f>
        <v/>
      </c>
      <c r="B107">
        <f>INDEX(resultados!$A$2:$ZZ$403, 101, MATCH($B$2, resultados!$A$1:$ZZ$1, 0))</f>
        <v/>
      </c>
      <c r="C107">
        <f>INDEX(resultados!$A$2:$ZZ$403, 101, MATCH($B$3, resultados!$A$1:$ZZ$1, 0))</f>
        <v/>
      </c>
    </row>
    <row r="108">
      <c r="A108">
        <f>INDEX(resultados!$A$2:$ZZ$403, 102, MATCH($B$1, resultados!$A$1:$ZZ$1, 0))</f>
        <v/>
      </c>
      <c r="B108">
        <f>INDEX(resultados!$A$2:$ZZ$403, 102, MATCH($B$2, resultados!$A$1:$ZZ$1, 0))</f>
        <v/>
      </c>
      <c r="C108">
        <f>INDEX(resultados!$A$2:$ZZ$403, 102, MATCH($B$3, resultados!$A$1:$ZZ$1, 0))</f>
        <v/>
      </c>
    </row>
    <row r="109">
      <c r="A109">
        <f>INDEX(resultados!$A$2:$ZZ$403, 103, MATCH($B$1, resultados!$A$1:$ZZ$1, 0))</f>
        <v/>
      </c>
      <c r="B109">
        <f>INDEX(resultados!$A$2:$ZZ$403, 103, MATCH($B$2, resultados!$A$1:$ZZ$1, 0))</f>
        <v/>
      </c>
      <c r="C109">
        <f>INDEX(resultados!$A$2:$ZZ$403, 103, MATCH($B$3, resultados!$A$1:$ZZ$1, 0))</f>
        <v/>
      </c>
    </row>
    <row r="110">
      <c r="A110">
        <f>INDEX(resultados!$A$2:$ZZ$403, 104, MATCH($B$1, resultados!$A$1:$ZZ$1, 0))</f>
        <v/>
      </c>
      <c r="B110">
        <f>INDEX(resultados!$A$2:$ZZ$403, 104, MATCH($B$2, resultados!$A$1:$ZZ$1, 0))</f>
        <v/>
      </c>
      <c r="C110">
        <f>INDEX(resultados!$A$2:$ZZ$403, 104, MATCH($B$3, resultados!$A$1:$ZZ$1, 0))</f>
        <v/>
      </c>
    </row>
    <row r="111">
      <c r="A111">
        <f>INDEX(resultados!$A$2:$ZZ$403, 105, MATCH($B$1, resultados!$A$1:$ZZ$1, 0))</f>
        <v/>
      </c>
      <c r="B111">
        <f>INDEX(resultados!$A$2:$ZZ$403, 105, MATCH($B$2, resultados!$A$1:$ZZ$1, 0))</f>
        <v/>
      </c>
      <c r="C111">
        <f>INDEX(resultados!$A$2:$ZZ$403, 105, MATCH($B$3, resultados!$A$1:$ZZ$1, 0))</f>
        <v/>
      </c>
    </row>
    <row r="112">
      <c r="A112">
        <f>INDEX(resultados!$A$2:$ZZ$403, 106, MATCH($B$1, resultados!$A$1:$ZZ$1, 0))</f>
        <v/>
      </c>
      <c r="B112">
        <f>INDEX(resultados!$A$2:$ZZ$403, 106, MATCH($B$2, resultados!$A$1:$ZZ$1, 0))</f>
        <v/>
      </c>
      <c r="C112">
        <f>INDEX(resultados!$A$2:$ZZ$403, 106, MATCH($B$3, resultados!$A$1:$ZZ$1, 0))</f>
        <v/>
      </c>
    </row>
    <row r="113">
      <c r="A113">
        <f>INDEX(resultados!$A$2:$ZZ$403, 107, MATCH($B$1, resultados!$A$1:$ZZ$1, 0))</f>
        <v/>
      </c>
      <c r="B113">
        <f>INDEX(resultados!$A$2:$ZZ$403, 107, MATCH($B$2, resultados!$A$1:$ZZ$1, 0))</f>
        <v/>
      </c>
      <c r="C113">
        <f>INDEX(resultados!$A$2:$ZZ$403, 107, MATCH($B$3, resultados!$A$1:$ZZ$1, 0))</f>
        <v/>
      </c>
    </row>
    <row r="114">
      <c r="A114">
        <f>INDEX(resultados!$A$2:$ZZ$403, 108, MATCH($B$1, resultados!$A$1:$ZZ$1, 0))</f>
        <v/>
      </c>
      <c r="B114">
        <f>INDEX(resultados!$A$2:$ZZ$403, 108, MATCH($B$2, resultados!$A$1:$ZZ$1, 0))</f>
        <v/>
      </c>
      <c r="C114">
        <f>INDEX(resultados!$A$2:$ZZ$403, 108, MATCH($B$3, resultados!$A$1:$ZZ$1, 0))</f>
        <v/>
      </c>
    </row>
    <row r="115">
      <c r="A115">
        <f>INDEX(resultados!$A$2:$ZZ$403, 109, MATCH($B$1, resultados!$A$1:$ZZ$1, 0))</f>
        <v/>
      </c>
      <c r="B115">
        <f>INDEX(resultados!$A$2:$ZZ$403, 109, MATCH($B$2, resultados!$A$1:$ZZ$1, 0))</f>
        <v/>
      </c>
      <c r="C115">
        <f>INDEX(resultados!$A$2:$ZZ$403, 109, MATCH($B$3, resultados!$A$1:$ZZ$1, 0))</f>
        <v/>
      </c>
    </row>
    <row r="116">
      <c r="A116">
        <f>INDEX(resultados!$A$2:$ZZ$403, 110, MATCH($B$1, resultados!$A$1:$ZZ$1, 0))</f>
        <v/>
      </c>
      <c r="B116">
        <f>INDEX(resultados!$A$2:$ZZ$403, 110, MATCH($B$2, resultados!$A$1:$ZZ$1, 0))</f>
        <v/>
      </c>
      <c r="C116">
        <f>INDEX(resultados!$A$2:$ZZ$403, 110, MATCH($B$3, resultados!$A$1:$ZZ$1, 0))</f>
        <v/>
      </c>
    </row>
    <row r="117">
      <c r="A117">
        <f>INDEX(resultados!$A$2:$ZZ$403, 111, MATCH($B$1, resultados!$A$1:$ZZ$1, 0))</f>
        <v/>
      </c>
      <c r="B117">
        <f>INDEX(resultados!$A$2:$ZZ$403, 111, MATCH($B$2, resultados!$A$1:$ZZ$1, 0))</f>
        <v/>
      </c>
      <c r="C117">
        <f>INDEX(resultados!$A$2:$ZZ$403, 111, MATCH($B$3, resultados!$A$1:$ZZ$1, 0))</f>
        <v/>
      </c>
    </row>
    <row r="118">
      <c r="A118">
        <f>INDEX(resultados!$A$2:$ZZ$403, 112, MATCH($B$1, resultados!$A$1:$ZZ$1, 0))</f>
        <v/>
      </c>
      <c r="B118">
        <f>INDEX(resultados!$A$2:$ZZ$403, 112, MATCH($B$2, resultados!$A$1:$ZZ$1, 0))</f>
        <v/>
      </c>
      <c r="C118">
        <f>INDEX(resultados!$A$2:$ZZ$403, 112, MATCH($B$3, resultados!$A$1:$ZZ$1, 0))</f>
        <v/>
      </c>
    </row>
    <row r="119">
      <c r="A119">
        <f>INDEX(resultados!$A$2:$ZZ$403, 113, MATCH($B$1, resultados!$A$1:$ZZ$1, 0))</f>
        <v/>
      </c>
      <c r="B119">
        <f>INDEX(resultados!$A$2:$ZZ$403, 113, MATCH($B$2, resultados!$A$1:$ZZ$1, 0))</f>
        <v/>
      </c>
      <c r="C119">
        <f>INDEX(resultados!$A$2:$ZZ$403, 113, MATCH($B$3, resultados!$A$1:$ZZ$1, 0))</f>
        <v/>
      </c>
    </row>
    <row r="120">
      <c r="A120">
        <f>INDEX(resultados!$A$2:$ZZ$403, 114, MATCH($B$1, resultados!$A$1:$ZZ$1, 0))</f>
        <v/>
      </c>
      <c r="B120">
        <f>INDEX(resultados!$A$2:$ZZ$403, 114, MATCH($B$2, resultados!$A$1:$ZZ$1, 0))</f>
        <v/>
      </c>
      <c r="C120">
        <f>INDEX(resultados!$A$2:$ZZ$403, 114, MATCH($B$3, resultados!$A$1:$ZZ$1, 0))</f>
        <v/>
      </c>
    </row>
    <row r="121">
      <c r="A121">
        <f>INDEX(resultados!$A$2:$ZZ$403, 115, MATCH($B$1, resultados!$A$1:$ZZ$1, 0))</f>
        <v/>
      </c>
      <c r="B121">
        <f>INDEX(resultados!$A$2:$ZZ$403, 115, MATCH($B$2, resultados!$A$1:$ZZ$1, 0))</f>
        <v/>
      </c>
      <c r="C121">
        <f>INDEX(resultados!$A$2:$ZZ$403, 115, MATCH($B$3, resultados!$A$1:$ZZ$1, 0))</f>
        <v/>
      </c>
    </row>
    <row r="122">
      <c r="A122">
        <f>INDEX(resultados!$A$2:$ZZ$403, 116, MATCH($B$1, resultados!$A$1:$ZZ$1, 0))</f>
        <v/>
      </c>
      <c r="B122">
        <f>INDEX(resultados!$A$2:$ZZ$403, 116, MATCH($B$2, resultados!$A$1:$ZZ$1, 0))</f>
        <v/>
      </c>
      <c r="C122">
        <f>INDEX(resultados!$A$2:$ZZ$403, 116, MATCH($B$3, resultados!$A$1:$ZZ$1, 0))</f>
        <v/>
      </c>
    </row>
    <row r="123">
      <c r="A123">
        <f>INDEX(resultados!$A$2:$ZZ$403, 117, MATCH($B$1, resultados!$A$1:$ZZ$1, 0))</f>
        <v/>
      </c>
      <c r="B123">
        <f>INDEX(resultados!$A$2:$ZZ$403, 117, MATCH($B$2, resultados!$A$1:$ZZ$1, 0))</f>
        <v/>
      </c>
      <c r="C123">
        <f>INDEX(resultados!$A$2:$ZZ$403, 117, MATCH($B$3, resultados!$A$1:$ZZ$1, 0))</f>
        <v/>
      </c>
    </row>
    <row r="124">
      <c r="A124">
        <f>INDEX(resultados!$A$2:$ZZ$403, 118, MATCH($B$1, resultados!$A$1:$ZZ$1, 0))</f>
        <v/>
      </c>
      <c r="B124">
        <f>INDEX(resultados!$A$2:$ZZ$403, 118, MATCH($B$2, resultados!$A$1:$ZZ$1, 0))</f>
        <v/>
      </c>
      <c r="C124">
        <f>INDEX(resultados!$A$2:$ZZ$403, 118, MATCH($B$3, resultados!$A$1:$ZZ$1, 0))</f>
        <v/>
      </c>
    </row>
    <row r="125">
      <c r="A125">
        <f>INDEX(resultados!$A$2:$ZZ$403, 119, MATCH($B$1, resultados!$A$1:$ZZ$1, 0))</f>
        <v/>
      </c>
      <c r="B125">
        <f>INDEX(resultados!$A$2:$ZZ$403, 119, MATCH($B$2, resultados!$A$1:$ZZ$1, 0))</f>
        <v/>
      </c>
      <c r="C125">
        <f>INDEX(resultados!$A$2:$ZZ$403, 119, MATCH($B$3, resultados!$A$1:$ZZ$1, 0))</f>
        <v/>
      </c>
    </row>
    <row r="126">
      <c r="A126">
        <f>INDEX(resultados!$A$2:$ZZ$403, 120, MATCH($B$1, resultados!$A$1:$ZZ$1, 0))</f>
        <v/>
      </c>
      <c r="B126">
        <f>INDEX(resultados!$A$2:$ZZ$403, 120, MATCH($B$2, resultados!$A$1:$ZZ$1, 0))</f>
        <v/>
      </c>
      <c r="C126">
        <f>INDEX(resultados!$A$2:$ZZ$403, 120, MATCH($B$3, resultados!$A$1:$ZZ$1, 0))</f>
        <v/>
      </c>
    </row>
    <row r="127">
      <c r="A127">
        <f>INDEX(resultados!$A$2:$ZZ$403, 121, MATCH($B$1, resultados!$A$1:$ZZ$1, 0))</f>
        <v/>
      </c>
      <c r="B127">
        <f>INDEX(resultados!$A$2:$ZZ$403, 121, MATCH($B$2, resultados!$A$1:$ZZ$1, 0))</f>
        <v/>
      </c>
      <c r="C127">
        <f>INDEX(resultados!$A$2:$ZZ$403, 121, MATCH($B$3, resultados!$A$1:$ZZ$1, 0))</f>
        <v/>
      </c>
    </row>
    <row r="128">
      <c r="A128">
        <f>INDEX(resultados!$A$2:$ZZ$403, 122, MATCH($B$1, resultados!$A$1:$ZZ$1, 0))</f>
        <v/>
      </c>
      <c r="B128">
        <f>INDEX(resultados!$A$2:$ZZ$403, 122, MATCH($B$2, resultados!$A$1:$ZZ$1, 0))</f>
        <v/>
      </c>
      <c r="C128">
        <f>INDEX(resultados!$A$2:$ZZ$403, 122, MATCH($B$3, resultados!$A$1:$ZZ$1, 0))</f>
        <v/>
      </c>
    </row>
    <row r="129">
      <c r="A129">
        <f>INDEX(resultados!$A$2:$ZZ$403, 123, MATCH($B$1, resultados!$A$1:$ZZ$1, 0))</f>
        <v/>
      </c>
      <c r="B129">
        <f>INDEX(resultados!$A$2:$ZZ$403, 123, MATCH($B$2, resultados!$A$1:$ZZ$1, 0))</f>
        <v/>
      </c>
      <c r="C129">
        <f>INDEX(resultados!$A$2:$ZZ$403, 123, MATCH($B$3, resultados!$A$1:$ZZ$1, 0))</f>
        <v/>
      </c>
    </row>
    <row r="130">
      <c r="A130">
        <f>INDEX(resultados!$A$2:$ZZ$403, 124, MATCH($B$1, resultados!$A$1:$ZZ$1, 0))</f>
        <v/>
      </c>
      <c r="B130">
        <f>INDEX(resultados!$A$2:$ZZ$403, 124, MATCH($B$2, resultados!$A$1:$ZZ$1, 0))</f>
        <v/>
      </c>
      <c r="C130">
        <f>INDEX(resultados!$A$2:$ZZ$403, 124, MATCH($B$3, resultados!$A$1:$ZZ$1, 0))</f>
        <v/>
      </c>
    </row>
    <row r="131">
      <c r="A131">
        <f>INDEX(resultados!$A$2:$ZZ$403, 125, MATCH($B$1, resultados!$A$1:$ZZ$1, 0))</f>
        <v/>
      </c>
      <c r="B131">
        <f>INDEX(resultados!$A$2:$ZZ$403, 125, MATCH($B$2, resultados!$A$1:$ZZ$1, 0))</f>
        <v/>
      </c>
      <c r="C131">
        <f>INDEX(resultados!$A$2:$ZZ$403, 125, MATCH($B$3, resultados!$A$1:$ZZ$1, 0))</f>
        <v/>
      </c>
    </row>
    <row r="132">
      <c r="A132">
        <f>INDEX(resultados!$A$2:$ZZ$403, 126, MATCH($B$1, resultados!$A$1:$ZZ$1, 0))</f>
        <v/>
      </c>
      <c r="B132">
        <f>INDEX(resultados!$A$2:$ZZ$403, 126, MATCH($B$2, resultados!$A$1:$ZZ$1, 0))</f>
        <v/>
      </c>
      <c r="C132">
        <f>INDEX(resultados!$A$2:$ZZ$403, 126, MATCH($B$3, resultados!$A$1:$ZZ$1, 0))</f>
        <v/>
      </c>
    </row>
    <row r="133">
      <c r="A133">
        <f>INDEX(resultados!$A$2:$ZZ$403, 127, MATCH($B$1, resultados!$A$1:$ZZ$1, 0))</f>
        <v/>
      </c>
      <c r="B133">
        <f>INDEX(resultados!$A$2:$ZZ$403, 127, MATCH($B$2, resultados!$A$1:$ZZ$1, 0))</f>
        <v/>
      </c>
      <c r="C133">
        <f>INDEX(resultados!$A$2:$ZZ$403, 127, MATCH($B$3, resultados!$A$1:$ZZ$1, 0))</f>
        <v/>
      </c>
    </row>
    <row r="134">
      <c r="A134">
        <f>INDEX(resultados!$A$2:$ZZ$403, 128, MATCH($B$1, resultados!$A$1:$ZZ$1, 0))</f>
        <v/>
      </c>
      <c r="B134">
        <f>INDEX(resultados!$A$2:$ZZ$403, 128, MATCH($B$2, resultados!$A$1:$ZZ$1, 0))</f>
        <v/>
      </c>
      <c r="C134">
        <f>INDEX(resultados!$A$2:$ZZ$403, 128, MATCH($B$3, resultados!$A$1:$ZZ$1, 0))</f>
        <v/>
      </c>
    </row>
    <row r="135">
      <c r="A135">
        <f>INDEX(resultados!$A$2:$ZZ$403, 129, MATCH($B$1, resultados!$A$1:$ZZ$1, 0))</f>
        <v/>
      </c>
      <c r="B135">
        <f>INDEX(resultados!$A$2:$ZZ$403, 129, MATCH($B$2, resultados!$A$1:$ZZ$1, 0))</f>
        <v/>
      </c>
      <c r="C135">
        <f>INDEX(resultados!$A$2:$ZZ$403, 129, MATCH($B$3, resultados!$A$1:$ZZ$1, 0))</f>
        <v/>
      </c>
    </row>
    <row r="136">
      <c r="A136">
        <f>INDEX(resultados!$A$2:$ZZ$403, 130, MATCH($B$1, resultados!$A$1:$ZZ$1, 0))</f>
        <v/>
      </c>
      <c r="B136">
        <f>INDEX(resultados!$A$2:$ZZ$403, 130, MATCH($B$2, resultados!$A$1:$ZZ$1, 0))</f>
        <v/>
      </c>
      <c r="C136">
        <f>INDEX(resultados!$A$2:$ZZ$403, 130, MATCH($B$3, resultados!$A$1:$ZZ$1, 0))</f>
        <v/>
      </c>
    </row>
    <row r="137">
      <c r="A137">
        <f>INDEX(resultados!$A$2:$ZZ$403, 131, MATCH($B$1, resultados!$A$1:$ZZ$1, 0))</f>
        <v/>
      </c>
      <c r="B137">
        <f>INDEX(resultados!$A$2:$ZZ$403, 131, MATCH($B$2, resultados!$A$1:$ZZ$1, 0))</f>
        <v/>
      </c>
      <c r="C137">
        <f>INDEX(resultados!$A$2:$ZZ$403, 131, MATCH($B$3, resultados!$A$1:$ZZ$1, 0))</f>
        <v/>
      </c>
    </row>
    <row r="138">
      <c r="A138">
        <f>INDEX(resultados!$A$2:$ZZ$403, 132, MATCH($B$1, resultados!$A$1:$ZZ$1, 0))</f>
        <v/>
      </c>
      <c r="B138">
        <f>INDEX(resultados!$A$2:$ZZ$403, 132, MATCH($B$2, resultados!$A$1:$ZZ$1, 0))</f>
        <v/>
      </c>
      <c r="C138">
        <f>INDEX(resultados!$A$2:$ZZ$403, 132, MATCH($B$3, resultados!$A$1:$ZZ$1, 0))</f>
        <v/>
      </c>
    </row>
    <row r="139">
      <c r="A139">
        <f>INDEX(resultados!$A$2:$ZZ$403, 133, MATCH($B$1, resultados!$A$1:$ZZ$1, 0))</f>
        <v/>
      </c>
      <c r="B139">
        <f>INDEX(resultados!$A$2:$ZZ$403, 133, MATCH($B$2, resultados!$A$1:$ZZ$1, 0))</f>
        <v/>
      </c>
      <c r="C139">
        <f>INDEX(resultados!$A$2:$ZZ$403, 133, MATCH($B$3, resultados!$A$1:$ZZ$1, 0))</f>
        <v/>
      </c>
    </row>
    <row r="140">
      <c r="A140">
        <f>INDEX(resultados!$A$2:$ZZ$403, 134, MATCH($B$1, resultados!$A$1:$ZZ$1, 0))</f>
        <v/>
      </c>
      <c r="B140">
        <f>INDEX(resultados!$A$2:$ZZ$403, 134, MATCH($B$2, resultados!$A$1:$ZZ$1, 0))</f>
        <v/>
      </c>
      <c r="C140">
        <f>INDEX(resultados!$A$2:$ZZ$403, 134, MATCH($B$3, resultados!$A$1:$ZZ$1, 0))</f>
        <v/>
      </c>
    </row>
    <row r="141">
      <c r="A141">
        <f>INDEX(resultados!$A$2:$ZZ$403, 135, MATCH($B$1, resultados!$A$1:$ZZ$1, 0))</f>
        <v/>
      </c>
      <c r="B141">
        <f>INDEX(resultados!$A$2:$ZZ$403, 135, MATCH($B$2, resultados!$A$1:$ZZ$1, 0))</f>
        <v/>
      </c>
      <c r="C141">
        <f>INDEX(resultados!$A$2:$ZZ$403, 135, MATCH($B$3, resultados!$A$1:$ZZ$1, 0))</f>
        <v/>
      </c>
    </row>
    <row r="142">
      <c r="A142">
        <f>INDEX(resultados!$A$2:$ZZ$403, 136, MATCH($B$1, resultados!$A$1:$ZZ$1, 0))</f>
        <v/>
      </c>
      <c r="B142">
        <f>INDEX(resultados!$A$2:$ZZ$403, 136, MATCH($B$2, resultados!$A$1:$ZZ$1, 0))</f>
        <v/>
      </c>
      <c r="C142">
        <f>INDEX(resultados!$A$2:$ZZ$403, 136, MATCH($B$3, resultados!$A$1:$ZZ$1, 0))</f>
        <v/>
      </c>
    </row>
    <row r="143">
      <c r="A143">
        <f>INDEX(resultados!$A$2:$ZZ$403, 137, MATCH($B$1, resultados!$A$1:$ZZ$1, 0))</f>
        <v/>
      </c>
      <c r="B143">
        <f>INDEX(resultados!$A$2:$ZZ$403, 137, MATCH($B$2, resultados!$A$1:$ZZ$1, 0))</f>
        <v/>
      </c>
      <c r="C143">
        <f>INDEX(resultados!$A$2:$ZZ$403, 137, MATCH($B$3, resultados!$A$1:$ZZ$1, 0))</f>
        <v/>
      </c>
    </row>
    <row r="144">
      <c r="A144">
        <f>INDEX(resultados!$A$2:$ZZ$403, 138, MATCH($B$1, resultados!$A$1:$ZZ$1, 0))</f>
        <v/>
      </c>
      <c r="B144">
        <f>INDEX(resultados!$A$2:$ZZ$403, 138, MATCH($B$2, resultados!$A$1:$ZZ$1, 0))</f>
        <v/>
      </c>
      <c r="C144">
        <f>INDEX(resultados!$A$2:$ZZ$403, 138, MATCH($B$3, resultados!$A$1:$ZZ$1, 0))</f>
        <v/>
      </c>
    </row>
    <row r="145">
      <c r="A145">
        <f>INDEX(resultados!$A$2:$ZZ$403, 139, MATCH($B$1, resultados!$A$1:$ZZ$1, 0))</f>
        <v/>
      </c>
      <c r="B145">
        <f>INDEX(resultados!$A$2:$ZZ$403, 139, MATCH($B$2, resultados!$A$1:$ZZ$1, 0))</f>
        <v/>
      </c>
      <c r="C145">
        <f>INDEX(resultados!$A$2:$ZZ$403, 139, MATCH($B$3, resultados!$A$1:$ZZ$1, 0))</f>
        <v/>
      </c>
    </row>
    <row r="146">
      <c r="A146">
        <f>INDEX(resultados!$A$2:$ZZ$403, 140, MATCH($B$1, resultados!$A$1:$ZZ$1, 0))</f>
        <v/>
      </c>
      <c r="B146">
        <f>INDEX(resultados!$A$2:$ZZ$403, 140, MATCH($B$2, resultados!$A$1:$ZZ$1, 0))</f>
        <v/>
      </c>
      <c r="C146">
        <f>INDEX(resultados!$A$2:$ZZ$403, 140, MATCH($B$3, resultados!$A$1:$ZZ$1, 0))</f>
        <v/>
      </c>
    </row>
    <row r="147">
      <c r="A147">
        <f>INDEX(resultados!$A$2:$ZZ$403, 141, MATCH($B$1, resultados!$A$1:$ZZ$1, 0))</f>
        <v/>
      </c>
      <c r="B147">
        <f>INDEX(resultados!$A$2:$ZZ$403, 141, MATCH($B$2, resultados!$A$1:$ZZ$1, 0))</f>
        <v/>
      </c>
      <c r="C147">
        <f>INDEX(resultados!$A$2:$ZZ$403, 141, MATCH($B$3, resultados!$A$1:$ZZ$1, 0))</f>
        <v/>
      </c>
    </row>
    <row r="148">
      <c r="A148">
        <f>INDEX(resultados!$A$2:$ZZ$403, 142, MATCH($B$1, resultados!$A$1:$ZZ$1, 0))</f>
        <v/>
      </c>
      <c r="B148">
        <f>INDEX(resultados!$A$2:$ZZ$403, 142, MATCH($B$2, resultados!$A$1:$ZZ$1, 0))</f>
        <v/>
      </c>
      <c r="C148">
        <f>INDEX(resultados!$A$2:$ZZ$403, 142, MATCH($B$3, resultados!$A$1:$ZZ$1, 0))</f>
        <v/>
      </c>
    </row>
    <row r="149">
      <c r="A149">
        <f>INDEX(resultados!$A$2:$ZZ$403, 143, MATCH($B$1, resultados!$A$1:$ZZ$1, 0))</f>
        <v/>
      </c>
      <c r="B149">
        <f>INDEX(resultados!$A$2:$ZZ$403, 143, MATCH($B$2, resultados!$A$1:$ZZ$1, 0))</f>
        <v/>
      </c>
      <c r="C149">
        <f>INDEX(resultados!$A$2:$ZZ$403, 143, MATCH($B$3, resultados!$A$1:$ZZ$1, 0))</f>
        <v/>
      </c>
    </row>
    <row r="150">
      <c r="A150">
        <f>INDEX(resultados!$A$2:$ZZ$403, 144, MATCH($B$1, resultados!$A$1:$ZZ$1, 0))</f>
        <v/>
      </c>
      <c r="B150">
        <f>INDEX(resultados!$A$2:$ZZ$403, 144, MATCH($B$2, resultados!$A$1:$ZZ$1, 0))</f>
        <v/>
      </c>
      <c r="C150">
        <f>INDEX(resultados!$A$2:$ZZ$403, 144, MATCH($B$3, resultados!$A$1:$ZZ$1, 0))</f>
        <v/>
      </c>
    </row>
    <row r="151">
      <c r="A151">
        <f>INDEX(resultados!$A$2:$ZZ$403, 145, MATCH($B$1, resultados!$A$1:$ZZ$1, 0))</f>
        <v/>
      </c>
      <c r="B151">
        <f>INDEX(resultados!$A$2:$ZZ$403, 145, MATCH($B$2, resultados!$A$1:$ZZ$1, 0))</f>
        <v/>
      </c>
      <c r="C151">
        <f>INDEX(resultados!$A$2:$ZZ$403, 145, MATCH($B$3, resultados!$A$1:$ZZ$1, 0))</f>
        <v/>
      </c>
    </row>
    <row r="152">
      <c r="A152">
        <f>INDEX(resultados!$A$2:$ZZ$403, 146, MATCH($B$1, resultados!$A$1:$ZZ$1, 0))</f>
        <v/>
      </c>
      <c r="B152">
        <f>INDEX(resultados!$A$2:$ZZ$403, 146, MATCH($B$2, resultados!$A$1:$ZZ$1, 0))</f>
        <v/>
      </c>
      <c r="C152">
        <f>INDEX(resultados!$A$2:$ZZ$403, 146, MATCH($B$3, resultados!$A$1:$ZZ$1, 0))</f>
        <v/>
      </c>
    </row>
    <row r="153">
      <c r="A153">
        <f>INDEX(resultados!$A$2:$ZZ$403, 147, MATCH($B$1, resultados!$A$1:$ZZ$1, 0))</f>
        <v/>
      </c>
      <c r="B153">
        <f>INDEX(resultados!$A$2:$ZZ$403, 147, MATCH($B$2, resultados!$A$1:$ZZ$1, 0))</f>
        <v/>
      </c>
      <c r="C153">
        <f>INDEX(resultados!$A$2:$ZZ$403, 147, MATCH($B$3, resultados!$A$1:$ZZ$1, 0))</f>
        <v/>
      </c>
    </row>
    <row r="154">
      <c r="A154">
        <f>INDEX(resultados!$A$2:$ZZ$403, 148, MATCH($B$1, resultados!$A$1:$ZZ$1, 0))</f>
        <v/>
      </c>
      <c r="B154">
        <f>INDEX(resultados!$A$2:$ZZ$403, 148, MATCH($B$2, resultados!$A$1:$ZZ$1, 0))</f>
        <v/>
      </c>
      <c r="C154">
        <f>INDEX(resultados!$A$2:$ZZ$403, 148, MATCH($B$3, resultados!$A$1:$ZZ$1, 0))</f>
        <v/>
      </c>
    </row>
    <row r="155">
      <c r="A155">
        <f>INDEX(resultados!$A$2:$ZZ$403, 149, MATCH($B$1, resultados!$A$1:$ZZ$1, 0))</f>
        <v/>
      </c>
      <c r="B155">
        <f>INDEX(resultados!$A$2:$ZZ$403, 149, MATCH($B$2, resultados!$A$1:$ZZ$1, 0))</f>
        <v/>
      </c>
      <c r="C155">
        <f>INDEX(resultados!$A$2:$ZZ$403, 149, MATCH($B$3, resultados!$A$1:$ZZ$1, 0))</f>
        <v/>
      </c>
    </row>
    <row r="156">
      <c r="A156">
        <f>INDEX(resultados!$A$2:$ZZ$403, 150, MATCH($B$1, resultados!$A$1:$ZZ$1, 0))</f>
        <v/>
      </c>
      <c r="B156">
        <f>INDEX(resultados!$A$2:$ZZ$403, 150, MATCH($B$2, resultados!$A$1:$ZZ$1, 0))</f>
        <v/>
      </c>
      <c r="C156">
        <f>INDEX(resultados!$A$2:$ZZ$403, 150, MATCH($B$3, resultados!$A$1:$ZZ$1, 0))</f>
        <v/>
      </c>
    </row>
    <row r="157">
      <c r="A157">
        <f>INDEX(resultados!$A$2:$ZZ$403, 151, MATCH($B$1, resultados!$A$1:$ZZ$1, 0))</f>
        <v/>
      </c>
      <c r="B157">
        <f>INDEX(resultados!$A$2:$ZZ$403, 151, MATCH($B$2, resultados!$A$1:$ZZ$1, 0))</f>
        <v/>
      </c>
      <c r="C157">
        <f>INDEX(resultados!$A$2:$ZZ$403, 151, MATCH($B$3, resultados!$A$1:$ZZ$1, 0))</f>
        <v/>
      </c>
    </row>
    <row r="158">
      <c r="A158">
        <f>INDEX(resultados!$A$2:$ZZ$403, 152, MATCH($B$1, resultados!$A$1:$ZZ$1, 0))</f>
        <v/>
      </c>
      <c r="B158">
        <f>INDEX(resultados!$A$2:$ZZ$403, 152, MATCH($B$2, resultados!$A$1:$ZZ$1, 0))</f>
        <v/>
      </c>
      <c r="C158">
        <f>INDEX(resultados!$A$2:$ZZ$403, 152, MATCH($B$3, resultados!$A$1:$ZZ$1, 0))</f>
        <v/>
      </c>
    </row>
    <row r="159">
      <c r="A159">
        <f>INDEX(resultados!$A$2:$ZZ$403, 153, MATCH($B$1, resultados!$A$1:$ZZ$1, 0))</f>
        <v/>
      </c>
      <c r="B159">
        <f>INDEX(resultados!$A$2:$ZZ$403, 153, MATCH($B$2, resultados!$A$1:$ZZ$1, 0))</f>
        <v/>
      </c>
      <c r="C159">
        <f>INDEX(resultados!$A$2:$ZZ$403, 153, MATCH($B$3, resultados!$A$1:$ZZ$1, 0))</f>
        <v/>
      </c>
    </row>
    <row r="160">
      <c r="A160">
        <f>INDEX(resultados!$A$2:$ZZ$403, 154, MATCH($B$1, resultados!$A$1:$ZZ$1, 0))</f>
        <v/>
      </c>
      <c r="B160">
        <f>INDEX(resultados!$A$2:$ZZ$403, 154, MATCH($B$2, resultados!$A$1:$ZZ$1, 0))</f>
        <v/>
      </c>
      <c r="C160">
        <f>INDEX(resultados!$A$2:$ZZ$403, 154, MATCH($B$3, resultados!$A$1:$ZZ$1, 0))</f>
        <v/>
      </c>
    </row>
    <row r="161">
      <c r="A161">
        <f>INDEX(resultados!$A$2:$ZZ$403, 155, MATCH($B$1, resultados!$A$1:$ZZ$1, 0))</f>
        <v/>
      </c>
      <c r="B161">
        <f>INDEX(resultados!$A$2:$ZZ$403, 155, MATCH($B$2, resultados!$A$1:$ZZ$1, 0))</f>
        <v/>
      </c>
      <c r="C161">
        <f>INDEX(resultados!$A$2:$ZZ$403, 155, MATCH($B$3, resultados!$A$1:$ZZ$1, 0))</f>
        <v/>
      </c>
    </row>
    <row r="162">
      <c r="A162">
        <f>INDEX(resultados!$A$2:$ZZ$403, 156, MATCH($B$1, resultados!$A$1:$ZZ$1, 0))</f>
        <v/>
      </c>
      <c r="B162">
        <f>INDEX(resultados!$A$2:$ZZ$403, 156, MATCH($B$2, resultados!$A$1:$ZZ$1, 0))</f>
        <v/>
      </c>
      <c r="C162">
        <f>INDEX(resultados!$A$2:$ZZ$403, 156, MATCH($B$3, resultados!$A$1:$ZZ$1, 0))</f>
        <v/>
      </c>
    </row>
    <row r="163">
      <c r="A163">
        <f>INDEX(resultados!$A$2:$ZZ$403, 157, MATCH($B$1, resultados!$A$1:$ZZ$1, 0))</f>
        <v/>
      </c>
      <c r="B163">
        <f>INDEX(resultados!$A$2:$ZZ$403, 157, MATCH($B$2, resultados!$A$1:$ZZ$1, 0))</f>
        <v/>
      </c>
      <c r="C163">
        <f>INDEX(resultados!$A$2:$ZZ$403, 157, MATCH($B$3, resultados!$A$1:$ZZ$1, 0))</f>
        <v/>
      </c>
    </row>
    <row r="164">
      <c r="A164">
        <f>INDEX(resultados!$A$2:$ZZ$403, 158, MATCH($B$1, resultados!$A$1:$ZZ$1, 0))</f>
        <v/>
      </c>
      <c r="B164">
        <f>INDEX(resultados!$A$2:$ZZ$403, 158, MATCH($B$2, resultados!$A$1:$ZZ$1, 0))</f>
        <v/>
      </c>
      <c r="C164">
        <f>INDEX(resultados!$A$2:$ZZ$403, 158, MATCH($B$3, resultados!$A$1:$ZZ$1, 0))</f>
        <v/>
      </c>
    </row>
    <row r="165">
      <c r="A165">
        <f>INDEX(resultados!$A$2:$ZZ$403, 159, MATCH($B$1, resultados!$A$1:$ZZ$1, 0))</f>
        <v/>
      </c>
      <c r="B165">
        <f>INDEX(resultados!$A$2:$ZZ$403, 159, MATCH($B$2, resultados!$A$1:$ZZ$1, 0))</f>
        <v/>
      </c>
      <c r="C165">
        <f>INDEX(resultados!$A$2:$ZZ$403, 159, MATCH($B$3, resultados!$A$1:$ZZ$1, 0))</f>
        <v/>
      </c>
    </row>
    <row r="166">
      <c r="A166">
        <f>INDEX(resultados!$A$2:$ZZ$403, 160, MATCH($B$1, resultados!$A$1:$ZZ$1, 0))</f>
        <v/>
      </c>
      <c r="B166">
        <f>INDEX(resultados!$A$2:$ZZ$403, 160, MATCH($B$2, resultados!$A$1:$ZZ$1, 0))</f>
        <v/>
      </c>
      <c r="C166">
        <f>INDEX(resultados!$A$2:$ZZ$403, 160, MATCH($B$3, resultados!$A$1:$ZZ$1, 0))</f>
        <v/>
      </c>
    </row>
    <row r="167">
      <c r="A167">
        <f>INDEX(resultados!$A$2:$ZZ$403, 161, MATCH($B$1, resultados!$A$1:$ZZ$1, 0))</f>
        <v/>
      </c>
      <c r="B167">
        <f>INDEX(resultados!$A$2:$ZZ$403, 161, MATCH($B$2, resultados!$A$1:$ZZ$1, 0))</f>
        <v/>
      </c>
      <c r="C167">
        <f>INDEX(resultados!$A$2:$ZZ$403, 161, MATCH($B$3, resultados!$A$1:$ZZ$1, 0))</f>
        <v/>
      </c>
    </row>
    <row r="168">
      <c r="A168">
        <f>INDEX(resultados!$A$2:$ZZ$403, 162, MATCH($B$1, resultados!$A$1:$ZZ$1, 0))</f>
        <v/>
      </c>
      <c r="B168">
        <f>INDEX(resultados!$A$2:$ZZ$403, 162, MATCH($B$2, resultados!$A$1:$ZZ$1, 0))</f>
        <v/>
      </c>
      <c r="C168">
        <f>INDEX(resultados!$A$2:$ZZ$403, 162, MATCH($B$3, resultados!$A$1:$ZZ$1, 0))</f>
        <v/>
      </c>
    </row>
    <row r="169">
      <c r="A169">
        <f>INDEX(resultados!$A$2:$ZZ$403, 163, MATCH($B$1, resultados!$A$1:$ZZ$1, 0))</f>
        <v/>
      </c>
      <c r="B169">
        <f>INDEX(resultados!$A$2:$ZZ$403, 163, MATCH($B$2, resultados!$A$1:$ZZ$1, 0))</f>
        <v/>
      </c>
      <c r="C169">
        <f>INDEX(resultados!$A$2:$ZZ$403, 163, MATCH($B$3, resultados!$A$1:$ZZ$1, 0))</f>
        <v/>
      </c>
    </row>
    <row r="170">
      <c r="A170">
        <f>INDEX(resultados!$A$2:$ZZ$403, 164, MATCH($B$1, resultados!$A$1:$ZZ$1, 0))</f>
        <v/>
      </c>
      <c r="B170">
        <f>INDEX(resultados!$A$2:$ZZ$403, 164, MATCH($B$2, resultados!$A$1:$ZZ$1, 0))</f>
        <v/>
      </c>
      <c r="C170">
        <f>INDEX(resultados!$A$2:$ZZ$403, 164, MATCH($B$3, resultados!$A$1:$ZZ$1, 0))</f>
        <v/>
      </c>
    </row>
    <row r="171">
      <c r="A171">
        <f>INDEX(resultados!$A$2:$ZZ$403, 165, MATCH($B$1, resultados!$A$1:$ZZ$1, 0))</f>
        <v/>
      </c>
      <c r="B171">
        <f>INDEX(resultados!$A$2:$ZZ$403, 165, MATCH($B$2, resultados!$A$1:$ZZ$1, 0))</f>
        <v/>
      </c>
      <c r="C171">
        <f>INDEX(resultados!$A$2:$ZZ$403, 165, MATCH($B$3, resultados!$A$1:$ZZ$1, 0))</f>
        <v/>
      </c>
    </row>
    <row r="172">
      <c r="A172">
        <f>INDEX(resultados!$A$2:$ZZ$403, 166, MATCH($B$1, resultados!$A$1:$ZZ$1, 0))</f>
        <v/>
      </c>
      <c r="B172">
        <f>INDEX(resultados!$A$2:$ZZ$403, 166, MATCH($B$2, resultados!$A$1:$ZZ$1, 0))</f>
        <v/>
      </c>
      <c r="C172">
        <f>INDEX(resultados!$A$2:$ZZ$403, 166, MATCH($B$3, resultados!$A$1:$ZZ$1, 0))</f>
        <v/>
      </c>
    </row>
    <row r="173">
      <c r="A173">
        <f>INDEX(resultados!$A$2:$ZZ$403, 167, MATCH($B$1, resultados!$A$1:$ZZ$1, 0))</f>
        <v/>
      </c>
      <c r="B173">
        <f>INDEX(resultados!$A$2:$ZZ$403, 167, MATCH($B$2, resultados!$A$1:$ZZ$1, 0))</f>
        <v/>
      </c>
      <c r="C173">
        <f>INDEX(resultados!$A$2:$ZZ$403, 167, MATCH($B$3, resultados!$A$1:$ZZ$1, 0))</f>
        <v/>
      </c>
    </row>
    <row r="174">
      <c r="A174">
        <f>INDEX(resultados!$A$2:$ZZ$403, 168, MATCH($B$1, resultados!$A$1:$ZZ$1, 0))</f>
        <v/>
      </c>
      <c r="B174">
        <f>INDEX(resultados!$A$2:$ZZ$403, 168, MATCH($B$2, resultados!$A$1:$ZZ$1, 0))</f>
        <v/>
      </c>
      <c r="C174">
        <f>INDEX(resultados!$A$2:$ZZ$403, 168, MATCH($B$3, resultados!$A$1:$ZZ$1, 0))</f>
        <v/>
      </c>
    </row>
    <row r="175">
      <c r="A175">
        <f>INDEX(resultados!$A$2:$ZZ$403, 169, MATCH($B$1, resultados!$A$1:$ZZ$1, 0))</f>
        <v/>
      </c>
      <c r="B175">
        <f>INDEX(resultados!$A$2:$ZZ$403, 169, MATCH($B$2, resultados!$A$1:$ZZ$1, 0))</f>
        <v/>
      </c>
      <c r="C175">
        <f>INDEX(resultados!$A$2:$ZZ$403, 169, MATCH($B$3, resultados!$A$1:$ZZ$1, 0))</f>
        <v/>
      </c>
    </row>
    <row r="176">
      <c r="A176">
        <f>INDEX(resultados!$A$2:$ZZ$403, 170, MATCH($B$1, resultados!$A$1:$ZZ$1, 0))</f>
        <v/>
      </c>
      <c r="B176">
        <f>INDEX(resultados!$A$2:$ZZ$403, 170, MATCH($B$2, resultados!$A$1:$ZZ$1, 0))</f>
        <v/>
      </c>
      <c r="C176">
        <f>INDEX(resultados!$A$2:$ZZ$403, 170, MATCH($B$3, resultados!$A$1:$ZZ$1, 0))</f>
        <v/>
      </c>
    </row>
    <row r="177">
      <c r="A177">
        <f>INDEX(resultados!$A$2:$ZZ$403, 171, MATCH($B$1, resultados!$A$1:$ZZ$1, 0))</f>
        <v/>
      </c>
      <c r="B177">
        <f>INDEX(resultados!$A$2:$ZZ$403, 171, MATCH($B$2, resultados!$A$1:$ZZ$1, 0))</f>
        <v/>
      </c>
      <c r="C177">
        <f>INDEX(resultados!$A$2:$ZZ$403, 171, MATCH($B$3, resultados!$A$1:$ZZ$1, 0))</f>
        <v/>
      </c>
    </row>
    <row r="178">
      <c r="A178">
        <f>INDEX(resultados!$A$2:$ZZ$403, 172, MATCH($B$1, resultados!$A$1:$ZZ$1, 0))</f>
        <v/>
      </c>
      <c r="B178">
        <f>INDEX(resultados!$A$2:$ZZ$403, 172, MATCH($B$2, resultados!$A$1:$ZZ$1, 0))</f>
        <v/>
      </c>
      <c r="C178">
        <f>INDEX(resultados!$A$2:$ZZ$403, 172, MATCH($B$3, resultados!$A$1:$ZZ$1, 0))</f>
        <v/>
      </c>
    </row>
    <row r="179">
      <c r="A179">
        <f>INDEX(resultados!$A$2:$ZZ$403, 173, MATCH($B$1, resultados!$A$1:$ZZ$1, 0))</f>
        <v/>
      </c>
      <c r="B179">
        <f>INDEX(resultados!$A$2:$ZZ$403, 173, MATCH($B$2, resultados!$A$1:$ZZ$1, 0))</f>
        <v/>
      </c>
      <c r="C179">
        <f>INDEX(resultados!$A$2:$ZZ$403, 173, MATCH($B$3, resultados!$A$1:$ZZ$1, 0))</f>
        <v/>
      </c>
    </row>
    <row r="180">
      <c r="A180">
        <f>INDEX(resultados!$A$2:$ZZ$403, 174, MATCH($B$1, resultados!$A$1:$ZZ$1, 0))</f>
        <v/>
      </c>
      <c r="B180">
        <f>INDEX(resultados!$A$2:$ZZ$403, 174, MATCH($B$2, resultados!$A$1:$ZZ$1, 0))</f>
        <v/>
      </c>
      <c r="C180">
        <f>INDEX(resultados!$A$2:$ZZ$403, 174, MATCH($B$3, resultados!$A$1:$ZZ$1, 0))</f>
        <v/>
      </c>
    </row>
    <row r="181">
      <c r="A181">
        <f>INDEX(resultados!$A$2:$ZZ$403, 175, MATCH($B$1, resultados!$A$1:$ZZ$1, 0))</f>
        <v/>
      </c>
      <c r="B181">
        <f>INDEX(resultados!$A$2:$ZZ$403, 175, MATCH($B$2, resultados!$A$1:$ZZ$1, 0))</f>
        <v/>
      </c>
      <c r="C181">
        <f>INDEX(resultados!$A$2:$ZZ$403, 175, MATCH($B$3, resultados!$A$1:$ZZ$1, 0))</f>
        <v/>
      </c>
    </row>
    <row r="182">
      <c r="A182">
        <f>INDEX(resultados!$A$2:$ZZ$403, 176, MATCH($B$1, resultados!$A$1:$ZZ$1, 0))</f>
        <v/>
      </c>
      <c r="B182">
        <f>INDEX(resultados!$A$2:$ZZ$403, 176, MATCH($B$2, resultados!$A$1:$ZZ$1, 0))</f>
        <v/>
      </c>
      <c r="C182">
        <f>INDEX(resultados!$A$2:$ZZ$403, 176, MATCH($B$3, resultados!$A$1:$ZZ$1, 0))</f>
        <v/>
      </c>
    </row>
    <row r="183">
      <c r="A183">
        <f>INDEX(resultados!$A$2:$ZZ$403, 177, MATCH($B$1, resultados!$A$1:$ZZ$1, 0))</f>
        <v/>
      </c>
      <c r="B183">
        <f>INDEX(resultados!$A$2:$ZZ$403, 177, MATCH($B$2, resultados!$A$1:$ZZ$1, 0))</f>
        <v/>
      </c>
      <c r="C183">
        <f>INDEX(resultados!$A$2:$ZZ$403, 177, MATCH($B$3, resultados!$A$1:$ZZ$1, 0))</f>
        <v/>
      </c>
    </row>
    <row r="184">
      <c r="A184">
        <f>INDEX(resultados!$A$2:$ZZ$403, 178, MATCH($B$1, resultados!$A$1:$ZZ$1, 0))</f>
        <v/>
      </c>
      <c r="B184">
        <f>INDEX(resultados!$A$2:$ZZ$403, 178, MATCH($B$2, resultados!$A$1:$ZZ$1, 0))</f>
        <v/>
      </c>
      <c r="C184">
        <f>INDEX(resultados!$A$2:$ZZ$403, 178, MATCH($B$3, resultados!$A$1:$ZZ$1, 0))</f>
        <v/>
      </c>
    </row>
    <row r="185">
      <c r="A185">
        <f>INDEX(resultados!$A$2:$ZZ$403, 179, MATCH($B$1, resultados!$A$1:$ZZ$1, 0))</f>
        <v/>
      </c>
      <c r="B185">
        <f>INDEX(resultados!$A$2:$ZZ$403, 179, MATCH($B$2, resultados!$A$1:$ZZ$1, 0))</f>
        <v/>
      </c>
      <c r="C185">
        <f>INDEX(resultados!$A$2:$ZZ$403, 179, MATCH($B$3, resultados!$A$1:$ZZ$1, 0))</f>
        <v/>
      </c>
    </row>
    <row r="186">
      <c r="A186">
        <f>INDEX(resultados!$A$2:$ZZ$403, 180, MATCH($B$1, resultados!$A$1:$ZZ$1, 0))</f>
        <v/>
      </c>
      <c r="B186">
        <f>INDEX(resultados!$A$2:$ZZ$403, 180, MATCH($B$2, resultados!$A$1:$ZZ$1, 0))</f>
        <v/>
      </c>
      <c r="C186">
        <f>INDEX(resultados!$A$2:$ZZ$403, 180, MATCH($B$3, resultados!$A$1:$ZZ$1, 0))</f>
        <v/>
      </c>
    </row>
    <row r="187">
      <c r="A187">
        <f>INDEX(resultados!$A$2:$ZZ$403, 181, MATCH($B$1, resultados!$A$1:$ZZ$1, 0))</f>
        <v/>
      </c>
      <c r="B187">
        <f>INDEX(resultados!$A$2:$ZZ$403, 181, MATCH($B$2, resultados!$A$1:$ZZ$1, 0))</f>
        <v/>
      </c>
      <c r="C187">
        <f>INDEX(resultados!$A$2:$ZZ$403, 181, MATCH($B$3, resultados!$A$1:$ZZ$1, 0))</f>
        <v/>
      </c>
    </row>
    <row r="188">
      <c r="A188">
        <f>INDEX(resultados!$A$2:$ZZ$403, 182, MATCH($B$1, resultados!$A$1:$ZZ$1, 0))</f>
        <v/>
      </c>
      <c r="B188">
        <f>INDEX(resultados!$A$2:$ZZ$403, 182, MATCH($B$2, resultados!$A$1:$ZZ$1, 0))</f>
        <v/>
      </c>
      <c r="C188">
        <f>INDEX(resultados!$A$2:$ZZ$403, 182, MATCH($B$3, resultados!$A$1:$ZZ$1, 0))</f>
        <v/>
      </c>
    </row>
    <row r="189">
      <c r="A189">
        <f>INDEX(resultados!$A$2:$ZZ$403, 183, MATCH($B$1, resultados!$A$1:$ZZ$1, 0))</f>
        <v/>
      </c>
      <c r="B189">
        <f>INDEX(resultados!$A$2:$ZZ$403, 183, MATCH($B$2, resultados!$A$1:$ZZ$1, 0))</f>
        <v/>
      </c>
      <c r="C189">
        <f>INDEX(resultados!$A$2:$ZZ$403, 183, MATCH($B$3, resultados!$A$1:$ZZ$1, 0))</f>
        <v/>
      </c>
    </row>
    <row r="190">
      <c r="A190">
        <f>INDEX(resultados!$A$2:$ZZ$403, 184, MATCH($B$1, resultados!$A$1:$ZZ$1, 0))</f>
        <v/>
      </c>
      <c r="B190">
        <f>INDEX(resultados!$A$2:$ZZ$403, 184, MATCH($B$2, resultados!$A$1:$ZZ$1, 0))</f>
        <v/>
      </c>
      <c r="C190">
        <f>INDEX(resultados!$A$2:$ZZ$403, 184, MATCH($B$3, resultados!$A$1:$ZZ$1, 0))</f>
        <v/>
      </c>
    </row>
    <row r="191">
      <c r="A191">
        <f>INDEX(resultados!$A$2:$ZZ$403, 185, MATCH($B$1, resultados!$A$1:$ZZ$1, 0))</f>
        <v/>
      </c>
      <c r="B191">
        <f>INDEX(resultados!$A$2:$ZZ$403, 185, MATCH($B$2, resultados!$A$1:$ZZ$1, 0))</f>
        <v/>
      </c>
      <c r="C191">
        <f>INDEX(resultados!$A$2:$ZZ$403, 185, MATCH($B$3, resultados!$A$1:$ZZ$1, 0))</f>
        <v/>
      </c>
    </row>
    <row r="192">
      <c r="A192">
        <f>INDEX(resultados!$A$2:$ZZ$403, 186, MATCH($B$1, resultados!$A$1:$ZZ$1, 0))</f>
        <v/>
      </c>
      <c r="B192">
        <f>INDEX(resultados!$A$2:$ZZ$403, 186, MATCH($B$2, resultados!$A$1:$ZZ$1, 0))</f>
        <v/>
      </c>
      <c r="C192">
        <f>INDEX(resultados!$A$2:$ZZ$403, 186, MATCH($B$3, resultados!$A$1:$ZZ$1, 0))</f>
        <v/>
      </c>
    </row>
    <row r="193">
      <c r="A193">
        <f>INDEX(resultados!$A$2:$ZZ$403, 187, MATCH($B$1, resultados!$A$1:$ZZ$1, 0))</f>
        <v/>
      </c>
      <c r="B193">
        <f>INDEX(resultados!$A$2:$ZZ$403, 187, MATCH($B$2, resultados!$A$1:$ZZ$1, 0))</f>
        <v/>
      </c>
      <c r="C193">
        <f>INDEX(resultados!$A$2:$ZZ$403, 187, MATCH($B$3, resultados!$A$1:$ZZ$1, 0))</f>
        <v/>
      </c>
    </row>
    <row r="194">
      <c r="A194">
        <f>INDEX(resultados!$A$2:$ZZ$403, 188, MATCH($B$1, resultados!$A$1:$ZZ$1, 0))</f>
        <v/>
      </c>
      <c r="B194">
        <f>INDEX(resultados!$A$2:$ZZ$403, 188, MATCH($B$2, resultados!$A$1:$ZZ$1, 0))</f>
        <v/>
      </c>
      <c r="C194">
        <f>INDEX(resultados!$A$2:$ZZ$403, 188, MATCH($B$3, resultados!$A$1:$ZZ$1, 0))</f>
        <v/>
      </c>
    </row>
    <row r="195">
      <c r="A195">
        <f>INDEX(resultados!$A$2:$ZZ$403, 189, MATCH($B$1, resultados!$A$1:$ZZ$1, 0))</f>
        <v/>
      </c>
      <c r="B195">
        <f>INDEX(resultados!$A$2:$ZZ$403, 189, MATCH($B$2, resultados!$A$1:$ZZ$1, 0))</f>
        <v/>
      </c>
      <c r="C195">
        <f>INDEX(resultados!$A$2:$ZZ$403, 189, MATCH($B$3, resultados!$A$1:$ZZ$1, 0))</f>
        <v/>
      </c>
    </row>
    <row r="196">
      <c r="A196">
        <f>INDEX(resultados!$A$2:$ZZ$403, 190, MATCH($B$1, resultados!$A$1:$ZZ$1, 0))</f>
        <v/>
      </c>
      <c r="B196">
        <f>INDEX(resultados!$A$2:$ZZ$403, 190, MATCH($B$2, resultados!$A$1:$ZZ$1, 0))</f>
        <v/>
      </c>
      <c r="C196">
        <f>INDEX(resultados!$A$2:$ZZ$403, 190, MATCH($B$3, resultados!$A$1:$ZZ$1, 0))</f>
        <v/>
      </c>
    </row>
    <row r="197">
      <c r="A197">
        <f>INDEX(resultados!$A$2:$ZZ$403, 191, MATCH($B$1, resultados!$A$1:$ZZ$1, 0))</f>
        <v/>
      </c>
      <c r="B197">
        <f>INDEX(resultados!$A$2:$ZZ$403, 191, MATCH($B$2, resultados!$A$1:$ZZ$1, 0))</f>
        <v/>
      </c>
      <c r="C197">
        <f>INDEX(resultados!$A$2:$ZZ$403, 191, MATCH($B$3, resultados!$A$1:$ZZ$1, 0))</f>
        <v/>
      </c>
    </row>
    <row r="198">
      <c r="A198">
        <f>INDEX(resultados!$A$2:$ZZ$403, 192, MATCH($B$1, resultados!$A$1:$ZZ$1, 0))</f>
        <v/>
      </c>
      <c r="B198">
        <f>INDEX(resultados!$A$2:$ZZ$403, 192, MATCH($B$2, resultados!$A$1:$ZZ$1, 0))</f>
        <v/>
      </c>
      <c r="C198">
        <f>INDEX(resultados!$A$2:$ZZ$403, 192, MATCH($B$3, resultados!$A$1:$ZZ$1, 0))</f>
        <v/>
      </c>
    </row>
    <row r="199">
      <c r="A199">
        <f>INDEX(resultados!$A$2:$ZZ$403, 193, MATCH($B$1, resultados!$A$1:$ZZ$1, 0))</f>
        <v/>
      </c>
      <c r="B199">
        <f>INDEX(resultados!$A$2:$ZZ$403, 193, MATCH($B$2, resultados!$A$1:$ZZ$1, 0))</f>
        <v/>
      </c>
      <c r="C199">
        <f>INDEX(resultados!$A$2:$ZZ$403, 193, MATCH($B$3, resultados!$A$1:$ZZ$1, 0))</f>
        <v/>
      </c>
    </row>
    <row r="200">
      <c r="A200">
        <f>INDEX(resultados!$A$2:$ZZ$403, 194, MATCH($B$1, resultados!$A$1:$ZZ$1, 0))</f>
        <v/>
      </c>
      <c r="B200">
        <f>INDEX(resultados!$A$2:$ZZ$403, 194, MATCH($B$2, resultados!$A$1:$ZZ$1, 0))</f>
        <v/>
      </c>
      <c r="C200">
        <f>INDEX(resultados!$A$2:$ZZ$403, 194, MATCH($B$3, resultados!$A$1:$ZZ$1, 0))</f>
        <v/>
      </c>
    </row>
    <row r="201">
      <c r="A201">
        <f>INDEX(resultados!$A$2:$ZZ$403, 195, MATCH($B$1, resultados!$A$1:$ZZ$1, 0))</f>
        <v/>
      </c>
      <c r="B201">
        <f>INDEX(resultados!$A$2:$ZZ$403, 195, MATCH($B$2, resultados!$A$1:$ZZ$1, 0))</f>
        <v/>
      </c>
      <c r="C201">
        <f>INDEX(resultados!$A$2:$ZZ$403, 195, MATCH($B$3, resultados!$A$1:$ZZ$1, 0))</f>
        <v/>
      </c>
    </row>
    <row r="202">
      <c r="A202">
        <f>INDEX(resultados!$A$2:$ZZ$403, 196, MATCH($B$1, resultados!$A$1:$ZZ$1, 0))</f>
        <v/>
      </c>
      <c r="B202">
        <f>INDEX(resultados!$A$2:$ZZ$403, 196, MATCH($B$2, resultados!$A$1:$ZZ$1, 0))</f>
        <v/>
      </c>
      <c r="C202">
        <f>INDEX(resultados!$A$2:$ZZ$403, 196, MATCH($B$3, resultados!$A$1:$ZZ$1, 0))</f>
        <v/>
      </c>
    </row>
    <row r="203">
      <c r="A203">
        <f>INDEX(resultados!$A$2:$ZZ$403, 197, MATCH($B$1, resultados!$A$1:$ZZ$1, 0))</f>
        <v/>
      </c>
      <c r="B203">
        <f>INDEX(resultados!$A$2:$ZZ$403, 197, MATCH($B$2, resultados!$A$1:$ZZ$1, 0))</f>
        <v/>
      </c>
      <c r="C203">
        <f>INDEX(resultados!$A$2:$ZZ$403, 197, MATCH($B$3, resultados!$A$1:$ZZ$1, 0))</f>
        <v/>
      </c>
    </row>
    <row r="204">
      <c r="A204">
        <f>INDEX(resultados!$A$2:$ZZ$403, 198, MATCH($B$1, resultados!$A$1:$ZZ$1, 0))</f>
        <v/>
      </c>
      <c r="B204">
        <f>INDEX(resultados!$A$2:$ZZ$403, 198, MATCH($B$2, resultados!$A$1:$ZZ$1, 0))</f>
        <v/>
      </c>
      <c r="C204">
        <f>INDEX(resultados!$A$2:$ZZ$403, 198, MATCH($B$3, resultados!$A$1:$ZZ$1, 0))</f>
        <v/>
      </c>
    </row>
    <row r="205">
      <c r="A205">
        <f>INDEX(resultados!$A$2:$ZZ$403, 199, MATCH($B$1, resultados!$A$1:$ZZ$1, 0))</f>
        <v/>
      </c>
      <c r="B205">
        <f>INDEX(resultados!$A$2:$ZZ$403, 199, MATCH($B$2, resultados!$A$1:$ZZ$1, 0))</f>
        <v/>
      </c>
      <c r="C205">
        <f>INDEX(resultados!$A$2:$ZZ$403, 199, MATCH($B$3, resultados!$A$1:$ZZ$1, 0))</f>
        <v/>
      </c>
    </row>
    <row r="206">
      <c r="A206">
        <f>INDEX(resultados!$A$2:$ZZ$403, 200, MATCH($B$1, resultados!$A$1:$ZZ$1, 0))</f>
        <v/>
      </c>
      <c r="B206">
        <f>INDEX(resultados!$A$2:$ZZ$403, 200, MATCH($B$2, resultados!$A$1:$ZZ$1, 0))</f>
        <v/>
      </c>
      <c r="C206">
        <f>INDEX(resultados!$A$2:$ZZ$403, 200, MATCH($B$3, resultados!$A$1:$ZZ$1, 0))</f>
        <v/>
      </c>
    </row>
    <row r="207">
      <c r="A207">
        <f>INDEX(resultados!$A$2:$ZZ$403, 201, MATCH($B$1, resultados!$A$1:$ZZ$1, 0))</f>
        <v/>
      </c>
      <c r="B207">
        <f>INDEX(resultados!$A$2:$ZZ$403, 201, MATCH($B$2, resultados!$A$1:$ZZ$1, 0))</f>
        <v/>
      </c>
      <c r="C207">
        <f>INDEX(resultados!$A$2:$ZZ$403, 201, MATCH($B$3, resultados!$A$1:$ZZ$1, 0))</f>
        <v/>
      </c>
    </row>
    <row r="208">
      <c r="A208">
        <f>INDEX(resultados!$A$2:$ZZ$403, 202, MATCH($B$1, resultados!$A$1:$ZZ$1, 0))</f>
        <v/>
      </c>
      <c r="B208">
        <f>INDEX(resultados!$A$2:$ZZ$403, 202, MATCH($B$2, resultados!$A$1:$ZZ$1, 0))</f>
        <v/>
      </c>
      <c r="C208">
        <f>INDEX(resultados!$A$2:$ZZ$403, 202, MATCH($B$3, resultados!$A$1:$ZZ$1, 0))</f>
        <v/>
      </c>
    </row>
    <row r="209">
      <c r="A209">
        <f>INDEX(resultados!$A$2:$ZZ$403, 203, MATCH($B$1, resultados!$A$1:$ZZ$1, 0))</f>
        <v/>
      </c>
      <c r="B209">
        <f>INDEX(resultados!$A$2:$ZZ$403, 203, MATCH($B$2, resultados!$A$1:$ZZ$1, 0))</f>
        <v/>
      </c>
      <c r="C209">
        <f>INDEX(resultados!$A$2:$ZZ$403, 203, MATCH($B$3, resultados!$A$1:$ZZ$1, 0))</f>
        <v/>
      </c>
    </row>
    <row r="210">
      <c r="A210">
        <f>INDEX(resultados!$A$2:$ZZ$403, 204, MATCH($B$1, resultados!$A$1:$ZZ$1, 0))</f>
        <v/>
      </c>
      <c r="B210">
        <f>INDEX(resultados!$A$2:$ZZ$403, 204, MATCH($B$2, resultados!$A$1:$ZZ$1, 0))</f>
        <v/>
      </c>
      <c r="C210">
        <f>INDEX(resultados!$A$2:$ZZ$403, 204, MATCH($B$3, resultados!$A$1:$ZZ$1, 0))</f>
        <v/>
      </c>
    </row>
    <row r="211">
      <c r="A211">
        <f>INDEX(resultados!$A$2:$ZZ$403, 205, MATCH($B$1, resultados!$A$1:$ZZ$1, 0))</f>
        <v/>
      </c>
      <c r="B211">
        <f>INDEX(resultados!$A$2:$ZZ$403, 205, MATCH($B$2, resultados!$A$1:$ZZ$1, 0))</f>
        <v/>
      </c>
      <c r="C211">
        <f>INDEX(resultados!$A$2:$ZZ$403, 205, MATCH($B$3, resultados!$A$1:$ZZ$1, 0))</f>
        <v/>
      </c>
    </row>
    <row r="212">
      <c r="A212">
        <f>INDEX(resultados!$A$2:$ZZ$403, 206, MATCH($B$1, resultados!$A$1:$ZZ$1, 0))</f>
        <v/>
      </c>
      <c r="B212">
        <f>INDEX(resultados!$A$2:$ZZ$403, 206, MATCH($B$2, resultados!$A$1:$ZZ$1, 0))</f>
        <v/>
      </c>
      <c r="C212">
        <f>INDEX(resultados!$A$2:$ZZ$403, 206, MATCH($B$3, resultados!$A$1:$ZZ$1, 0))</f>
        <v/>
      </c>
    </row>
    <row r="213">
      <c r="A213">
        <f>INDEX(resultados!$A$2:$ZZ$403, 207, MATCH($B$1, resultados!$A$1:$ZZ$1, 0))</f>
        <v/>
      </c>
      <c r="B213">
        <f>INDEX(resultados!$A$2:$ZZ$403, 207, MATCH($B$2, resultados!$A$1:$ZZ$1, 0))</f>
        <v/>
      </c>
      <c r="C213">
        <f>INDEX(resultados!$A$2:$ZZ$403, 207, MATCH($B$3, resultados!$A$1:$ZZ$1, 0))</f>
        <v/>
      </c>
    </row>
    <row r="214">
      <c r="A214">
        <f>INDEX(resultados!$A$2:$ZZ$403, 208, MATCH($B$1, resultados!$A$1:$ZZ$1, 0))</f>
        <v/>
      </c>
      <c r="B214">
        <f>INDEX(resultados!$A$2:$ZZ$403, 208, MATCH($B$2, resultados!$A$1:$ZZ$1, 0))</f>
        <v/>
      </c>
      <c r="C214">
        <f>INDEX(resultados!$A$2:$ZZ$403, 208, MATCH($B$3, resultados!$A$1:$ZZ$1, 0))</f>
        <v/>
      </c>
    </row>
    <row r="215">
      <c r="A215">
        <f>INDEX(resultados!$A$2:$ZZ$403, 209, MATCH($B$1, resultados!$A$1:$ZZ$1, 0))</f>
        <v/>
      </c>
      <c r="B215">
        <f>INDEX(resultados!$A$2:$ZZ$403, 209, MATCH($B$2, resultados!$A$1:$ZZ$1, 0))</f>
        <v/>
      </c>
      <c r="C215">
        <f>INDEX(resultados!$A$2:$ZZ$403, 209, MATCH($B$3, resultados!$A$1:$ZZ$1, 0))</f>
        <v/>
      </c>
    </row>
    <row r="216">
      <c r="A216">
        <f>INDEX(resultados!$A$2:$ZZ$403, 210, MATCH($B$1, resultados!$A$1:$ZZ$1, 0))</f>
        <v/>
      </c>
      <c r="B216">
        <f>INDEX(resultados!$A$2:$ZZ$403, 210, MATCH($B$2, resultados!$A$1:$ZZ$1, 0))</f>
        <v/>
      </c>
      <c r="C216">
        <f>INDEX(resultados!$A$2:$ZZ$403, 210, MATCH($B$3, resultados!$A$1:$ZZ$1, 0))</f>
        <v/>
      </c>
    </row>
    <row r="217">
      <c r="A217">
        <f>INDEX(resultados!$A$2:$ZZ$403, 211, MATCH($B$1, resultados!$A$1:$ZZ$1, 0))</f>
        <v/>
      </c>
      <c r="B217">
        <f>INDEX(resultados!$A$2:$ZZ$403, 211, MATCH($B$2, resultados!$A$1:$ZZ$1, 0))</f>
        <v/>
      </c>
      <c r="C217">
        <f>INDEX(resultados!$A$2:$ZZ$403, 211, MATCH($B$3, resultados!$A$1:$ZZ$1, 0))</f>
        <v/>
      </c>
    </row>
    <row r="218">
      <c r="A218">
        <f>INDEX(resultados!$A$2:$ZZ$403, 212, MATCH($B$1, resultados!$A$1:$ZZ$1, 0))</f>
        <v/>
      </c>
      <c r="B218">
        <f>INDEX(resultados!$A$2:$ZZ$403, 212, MATCH($B$2, resultados!$A$1:$ZZ$1, 0))</f>
        <v/>
      </c>
      <c r="C218">
        <f>INDEX(resultados!$A$2:$ZZ$403, 212, MATCH($B$3, resultados!$A$1:$ZZ$1, 0))</f>
        <v/>
      </c>
    </row>
    <row r="219">
      <c r="A219">
        <f>INDEX(resultados!$A$2:$ZZ$403, 213, MATCH($B$1, resultados!$A$1:$ZZ$1, 0))</f>
        <v/>
      </c>
      <c r="B219">
        <f>INDEX(resultados!$A$2:$ZZ$403, 213, MATCH($B$2, resultados!$A$1:$ZZ$1, 0))</f>
        <v/>
      </c>
      <c r="C219">
        <f>INDEX(resultados!$A$2:$ZZ$403, 213, MATCH($B$3, resultados!$A$1:$ZZ$1, 0))</f>
        <v/>
      </c>
    </row>
    <row r="220">
      <c r="A220">
        <f>INDEX(resultados!$A$2:$ZZ$403, 214, MATCH($B$1, resultados!$A$1:$ZZ$1, 0))</f>
        <v/>
      </c>
      <c r="B220">
        <f>INDEX(resultados!$A$2:$ZZ$403, 214, MATCH($B$2, resultados!$A$1:$ZZ$1, 0))</f>
        <v/>
      </c>
      <c r="C220">
        <f>INDEX(resultados!$A$2:$ZZ$403, 214, MATCH($B$3, resultados!$A$1:$ZZ$1, 0))</f>
        <v/>
      </c>
    </row>
    <row r="221">
      <c r="A221">
        <f>INDEX(resultados!$A$2:$ZZ$403, 215, MATCH($B$1, resultados!$A$1:$ZZ$1, 0))</f>
        <v/>
      </c>
      <c r="B221">
        <f>INDEX(resultados!$A$2:$ZZ$403, 215, MATCH($B$2, resultados!$A$1:$ZZ$1, 0))</f>
        <v/>
      </c>
      <c r="C221">
        <f>INDEX(resultados!$A$2:$ZZ$403, 215, MATCH($B$3, resultados!$A$1:$ZZ$1, 0))</f>
        <v/>
      </c>
    </row>
    <row r="222">
      <c r="A222">
        <f>INDEX(resultados!$A$2:$ZZ$403, 216, MATCH($B$1, resultados!$A$1:$ZZ$1, 0))</f>
        <v/>
      </c>
      <c r="B222">
        <f>INDEX(resultados!$A$2:$ZZ$403, 216, MATCH($B$2, resultados!$A$1:$ZZ$1, 0))</f>
        <v/>
      </c>
      <c r="C222">
        <f>INDEX(resultados!$A$2:$ZZ$403, 216, MATCH($B$3, resultados!$A$1:$ZZ$1, 0))</f>
        <v/>
      </c>
    </row>
    <row r="223">
      <c r="A223">
        <f>INDEX(resultados!$A$2:$ZZ$403, 217, MATCH($B$1, resultados!$A$1:$ZZ$1, 0))</f>
        <v/>
      </c>
      <c r="B223">
        <f>INDEX(resultados!$A$2:$ZZ$403, 217, MATCH($B$2, resultados!$A$1:$ZZ$1, 0))</f>
        <v/>
      </c>
      <c r="C223">
        <f>INDEX(resultados!$A$2:$ZZ$403, 217, MATCH($B$3, resultados!$A$1:$ZZ$1, 0))</f>
        <v/>
      </c>
    </row>
    <row r="224">
      <c r="A224">
        <f>INDEX(resultados!$A$2:$ZZ$403, 218, MATCH($B$1, resultados!$A$1:$ZZ$1, 0))</f>
        <v/>
      </c>
      <c r="B224">
        <f>INDEX(resultados!$A$2:$ZZ$403, 218, MATCH($B$2, resultados!$A$1:$ZZ$1, 0))</f>
        <v/>
      </c>
      <c r="C224">
        <f>INDEX(resultados!$A$2:$ZZ$403, 218, MATCH($B$3, resultados!$A$1:$ZZ$1, 0))</f>
        <v/>
      </c>
    </row>
    <row r="225">
      <c r="A225">
        <f>INDEX(resultados!$A$2:$ZZ$403, 219, MATCH($B$1, resultados!$A$1:$ZZ$1, 0))</f>
        <v/>
      </c>
      <c r="B225">
        <f>INDEX(resultados!$A$2:$ZZ$403, 219, MATCH($B$2, resultados!$A$1:$ZZ$1, 0))</f>
        <v/>
      </c>
      <c r="C225">
        <f>INDEX(resultados!$A$2:$ZZ$403, 219, MATCH($B$3, resultados!$A$1:$ZZ$1, 0))</f>
        <v/>
      </c>
    </row>
    <row r="226">
      <c r="A226">
        <f>INDEX(resultados!$A$2:$ZZ$403, 220, MATCH($B$1, resultados!$A$1:$ZZ$1, 0))</f>
        <v/>
      </c>
      <c r="B226">
        <f>INDEX(resultados!$A$2:$ZZ$403, 220, MATCH($B$2, resultados!$A$1:$ZZ$1, 0))</f>
        <v/>
      </c>
      <c r="C226">
        <f>INDEX(resultados!$A$2:$ZZ$403, 220, MATCH($B$3, resultados!$A$1:$ZZ$1, 0))</f>
        <v/>
      </c>
    </row>
    <row r="227">
      <c r="A227">
        <f>INDEX(resultados!$A$2:$ZZ$403, 221, MATCH($B$1, resultados!$A$1:$ZZ$1, 0))</f>
        <v/>
      </c>
      <c r="B227">
        <f>INDEX(resultados!$A$2:$ZZ$403, 221, MATCH($B$2, resultados!$A$1:$ZZ$1, 0))</f>
        <v/>
      </c>
      <c r="C227">
        <f>INDEX(resultados!$A$2:$ZZ$403, 221, MATCH($B$3, resultados!$A$1:$ZZ$1, 0))</f>
        <v/>
      </c>
    </row>
    <row r="228">
      <c r="A228">
        <f>INDEX(resultados!$A$2:$ZZ$403, 222, MATCH($B$1, resultados!$A$1:$ZZ$1, 0))</f>
        <v/>
      </c>
      <c r="B228">
        <f>INDEX(resultados!$A$2:$ZZ$403, 222, MATCH($B$2, resultados!$A$1:$ZZ$1, 0))</f>
        <v/>
      </c>
      <c r="C228">
        <f>INDEX(resultados!$A$2:$ZZ$403, 222, MATCH($B$3, resultados!$A$1:$ZZ$1, 0))</f>
        <v/>
      </c>
    </row>
    <row r="229">
      <c r="A229">
        <f>INDEX(resultados!$A$2:$ZZ$403, 223, MATCH($B$1, resultados!$A$1:$ZZ$1, 0))</f>
        <v/>
      </c>
      <c r="B229">
        <f>INDEX(resultados!$A$2:$ZZ$403, 223, MATCH($B$2, resultados!$A$1:$ZZ$1, 0))</f>
        <v/>
      </c>
      <c r="C229">
        <f>INDEX(resultados!$A$2:$ZZ$403, 223, MATCH($B$3, resultados!$A$1:$ZZ$1, 0))</f>
        <v/>
      </c>
    </row>
    <row r="230">
      <c r="A230">
        <f>INDEX(resultados!$A$2:$ZZ$403, 224, MATCH($B$1, resultados!$A$1:$ZZ$1, 0))</f>
        <v/>
      </c>
      <c r="B230">
        <f>INDEX(resultados!$A$2:$ZZ$403, 224, MATCH($B$2, resultados!$A$1:$ZZ$1, 0))</f>
        <v/>
      </c>
      <c r="C230">
        <f>INDEX(resultados!$A$2:$ZZ$403, 224, MATCH($B$3, resultados!$A$1:$ZZ$1, 0))</f>
        <v/>
      </c>
    </row>
    <row r="231">
      <c r="A231">
        <f>INDEX(resultados!$A$2:$ZZ$403, 225, MATCH($B$1, resultados!$A$1:$ZZ$1, 0))</f>
        <v/>
      </c>
      <c r="B231">
        <f>INDEX(resultados!$A$2:$ZZ$403, 225, MATCH($B$2, resultados!$A$1:$ZZ$1, 0))</f>
        <v/>
      </c>
      <c r="C231">
        <f>INDEX(resultados!$A$2:$ZZ$403, 225, MATCH($B$3, resultados!$A$1:$ZZ$1, 0))</f>
        <v/>
      </c>
    </row>
    <row r="232">
      <c r="A232">
        <f>INDEX(resultados!$A$2:$ZZ$403, 226, MATCH($B$1, resultados!$A$1:$ZZ$1, 0))</f>
        <v/>
      </c>
      <c r="B232">
        <f>INDEX(resultados!$A$2:$ZZ$403, 226, MATCH($B$2, resultados!$A$1:$ZZ$1, 0))</f>
        <v/>
      </c>
      <c r="C232">
        <f>INDEX(resultados!$A$2:$ZZ$403, 226, MATCH($B$3, resultados!$A$1:$ZZ$1, 0))</f>
        <v/>
      </c>
    </row>
    <row r="233">
      <c r="A233">
        <f>INDEX(resultados!$A$2:$ZZ$403, 227, MATCH($B$1, resultados!$A$1:$ZZ$1, 0))</f>
        <v/>
      </c>
      <c r="B233">
        <f>INDEX(resultados!$A$2:$ZZ$403, 227, MATCH($B$2, resultados!$A$1:$ZZ$1, 0))</f>
        <v/>
      </c>
      <c r="C233">
        <f>INDEX(resultados!$A$2:$ZZ$403, 227, MATCH($B$3, resultados!$A$1:$ZZ$1, 0))</f>
        <v/>
      </c>
    </row>
    <row r="234">
      <c r="A234">
        <f>INDEX(resultados!$A$2:$ZZ$403, 228, MATCH($B$1, resultados!$A$1:$ZZ$1, 0))</f>
        <v/>
      </c>
      <c r="B234">
        <f>INDEX(resultados!$A$2:$ZZ$403, 228, MATCH($B$2, resultados!$A$1:$ZZ$1, 0))</f>
        <v/>
      </c>
      <c r="C234">
        <f>INDEX(resultados!$A$2:$ZZ$403, 228, MATCH($B$3, resultados!$A$1:$ZZ$1, 0))</f>
        <v/>
      </c>
    </row>
    <row r="235">
      <c r="A235">
        <f>INDEX(resultados!$A$2:$ZZ$403, 229, MATCH($B$1, resultados!$A$1:$ZZ$1, 0))</f>
        <v/>
      </c>
      <c r="B235">
        <f>INDEX(resultados!$A$2:$ZZ$403, 229, MATCH($B$2, resultados!$A$1:$ZZ$1, 0))</f>
        <v/>
      </c>
      <c r="C235">
        <f>INDEX(resultados!$A$2:$ZZ$403, 229, MATCH($B$3, resultados!$A$1:$ZZ$1, 0))</f>
        <v/>
      </c>
    </row>
    <row r="236">
      <c r="A236">
        <f>INDEX(resultados!$A$2:$ZZ$403, 230, MATCH($B$1, resultados!$A$1:$ZZ$1, 0))</f>
        <v/>
      </c>
      <c r="B236">
        <f>INDEX(resultados!$A$2:$ZZ$403, 230, MATCH($B$2, resultados!$A$1:$ZZ$1, 0))</f>
        <v/>
      </c>
      <c r="C236">
        <f>INDEX(resultados!$A$2:$ZZ$403, 230, MATCH($B$3, resultados!$A$1:$ZZ$1, 0))</f>
        <v/>
      </c>
    </row>
    <row r="237">
      <c r="A237">
        <f>INDEX(resultados!$A$2:$ZZ$403, 231, MATCH($B$1, resultados!$A$1:$ZZ$1, 0))</f>
        <v/>
      </c>
      <c r="B237">
        <f>INDEX(resultados!$A$2:$ZZ$403, 231, MATCH($B$2, resultados!$A$1:$ZZ$1, 0))</f>
        <v/>
      </c>
      <c r="C237">
        <f>INDEX(resultados!$A$2:$ZZ$403, 231, MATCH($B$3, resultados!$A$1:$ZZ$1, 0))</f>
        <v/>
      </c>
    </row>
    <row r="238">
      <c r="A238">
        <f>INDEX(resultados!$A$2:$ZZ$403, 232, MATCH($B$1, resultados!$A$1:$ZZ$1, 0))</f>
        <v/>
      </c>
      <c r="B238">
        <f>INDEX(resultados!$A$2:$ZZ$403, 232, MATCH($B$2, resultados!$A$1:$ZZ$1, 0))</f>
        <v/>
      </c>
      <c r="C238">
        <f>INDEX(resultados!$A$2:$ZZ$403, 232, MATCH($B$3, resultados!$A$1:$ZZ$1, 0))</f>
        <v/>
      </c>
    </row>
    <row r="239">
      <c r="A239">
        <f>INDEX(resultados!$A$2:$ZZ$403, 233, MATCH($B$1, resultados!$A$1:$ZZ$1, 0))</f>
        <v/>
      </c>
      <c r="B239">
        <f>INDEX(resultados!$A$2:$ZZ$403, 233, MATCH($B$2, resultados!$A$1:$ZZ$1, 0))</f>
        <v/>
      </c>
      <c r="C239">
        <f>INDEX(resultados!$A$2:$ZZ$403, 233, MATCH($B$3, resultados!$A$1:$ZZ$1, 0))</f>
        <v/>
      </c>
    </row>
    <row r="240">
      <c r="A240">
        <f>INDEX(resultados!$A$2:$ZZ$403, 234, MATCH($B$1, resultados!$A$1:$ZZ$1, 0))</f>
        <v/>
      </c>
      <c r="B240">
        <f>INDEX(resultados!$A$2:$ZZ$403, 234, MATCH($B$2, resultados!$A$1:$ZZ$1, 0))</f>
        <v/>
      </c>
      <c r="C240">
        <f>INDEX(resultados!$A$2:$ZZ$403, 234, MATCH($B$3, resultados!$A$1:$ZZ$1, 0))</f>
        <v/>
      </c>
    </row>
    <row r="241">
      <c r="A241">
        <f>INDEX(resultados!$A$2:$ZZ$403, 235, MATCH($B$1, resultados!$A$1:$ZZ$1, 0))</f>
        <v/>
      </c>
      <c r="B241">
        <f>INDEX(resultados!$A$2:$ZZ$403, 235, MATCH($B$2, resultados!$A$1:$ZZ$1, 0))</f>
        <v/>
      </c>
      <c r="C241">
        <f>INDEX(resultados!$A$2:$ZZ$403, 235, MATCH($B$3, resultados!$A$1:$ZZ$1, 0))</f>
        <v/>
      </c>
    </row>
    <row r="242">
      <c r="A242">
        <f>INDEX(resultados!$A$2:$ZZ$403, 236, MATCH($B$1, resultados!$A$1:$ZZ$1, 0))</f>
        <v/>
      </c>
      <c r="B242">
        <f>INDEX(resultados!$A$2:$ZZ$403, 236, MATCH($B$2, resultados!$A$1:$ZZ$1, 0))</f>
        <v/>
      </c>
      <c r="C242">
        <f>INDEX(resultados!$A$2:$ZZ$403, 236, MATCH($B$3, resultados!$A$1:$ZZ$1, 0))</f>
        <v/>
      </c>
    </row>
    <row r="243">
      <c r="A243">
        <f>INDEX(resultados!$A$2:$ZZ$403, 237, MATCH($B$1, resultados!$A$1:$ZZ$1, 0))</f>
        <v/>
      </c>
      <c r="B243">
        <f>INDEX(resultados!$A$2:$ZZ$403, 237, MATCH($B$2, resultados!$A$1:$ZZ$1, 0))</f>
        <v/>
      </c>
      <c r="C243">
        <f>INDEX(resultados!$A$2:$ZZ$403, 237, MATCH($B$3, resultados!$A$1:$ZZ$1, 0))</f>
        <v/>
      </c>
    </row>
    <row r="244">
      <c r="A244">
        <f>INDEX(resultados!$A$2:$ZZ$403, 238, MATCH($B$1, resultados!$A$1:$ZZ$1, 0))</f>
        <v/>
      </c>
      <c r="B244">
        <f>INDEX(resultados!$A$2:$ZZ$403, 238, MATCH($B$2, resultados!$A$1:$ZZ$1, 0))</f>
        <v/>
      </c>
      <c r="C244">
        <f>INDEX(resultados!$A$2:$ZZ$403, 238, MATCH($B$3, resultados!$A$1:$ZZ$1, 0))</f>
        <v/>
      </c>
    </row>
    <row r="245">
      <c r="A245">
        <f>INDEX(resultados!$A$2:$ZZ$403, 239, MATCH($B$1, resultados!$A$1:$ZZ$1, 0))</f>
        <v/>
      </c>
      <c r="B245">
        <f>INDEX(resultados!$A$2:$ZZ$403, 239, MATCH($B$2, resultados!$A$1:$ZZ$1, 0))</f>
        <v/>
      </c>
      <c r="C245">
        <f>INDEX(resultados!$A$2:$ZZ$403, 239, MATCH($B$3, resultados!$A$1:$ZZ$1, 0))</f>
        <v/>
      </c>
    </row>
    <row r="246">
      <c r="A246">
        <f>INDEX(resultados!$A$2:$ZZ$403, 240, MATCH($B$1, resultados!$A$1:$ZZ$1, 0))</f>
        <v/>
      </c>
      <c r="B246">
        <f>INDEX(resultados!$A$2:$ZZ$403, 240, MATCH($B$2, resultados!$A$1:$ZZ$1, 0))</f>
        <v/>
      </c>
      <c r="C246">
        <f>INDEX(resultados!$A$2:$ZZ$403, 240, MATCH($B$3, resultados!$A$1:$ZZ$1, 0))</f>
        <v/>
      </c>
    </row>
    <row r="247">
      <c r="A247">
        <f>INDEX(resultados!$A$2:$ZZ$403, 241, MATCH($B$1, resultados!$A$1:$ZZ$1, 0))</f>
        <v/>
      </c>
      <c r="B247">
        <f>INDEX(resultados!$A$2:$ZZ$403, 241, MATCH($B$2, resultados!$A$1:$ZZ$1, 0))</f>
        <v/>
      </c>
      <c r="C247">
        <f>INDEX(resultados!$A$2:$ZZ$403, 241, MATCH($B$3, resultados!$A$1:$ZZ$1, 0))</f>
        <v/>
      </c>
    </row>
    <row r="248">
      <c r="A248">
        <f>INDEX(resultados!$A$2:$ZZ$403, 242, MATCH($B$1, resultados!$A$1:$ZZ$1, 0))</f>
        <v/>
      </c>
      <c r="B248">
        <f>INDEX(resultados!$A$2:$ZZ$403, 242, MATCH($B$2, resultados!$A$1:$ZZ$1, 0))</f>
        <v/>
      </c>
      <c r="C248">
        <f>INDEX(resultados!$A$2:$ZZ$403, 242, MATCH($B$3, resultados!$A$1:$ZZ$1, 0))</f>
        <v/>
      </c>
    </row>
    <row r="249">
      <c r="A249">
        <f>INDEX(resultados!$A$2:$ZZ$403, 243, MATCH($B$1, resultados!$A$1:$ZZ$1, 0))</f>
        <v/>
      </c>
      <c r="B249">
        <f>INDEX(resultados!$A$2:$ZZ$403, 243, MATCH($B$2, resultados!$A$1:$ZZ$1, 0))</f>
        <v/>
      </c>
      <c r="C249">
        <f>INDEX(resultados!$A$2:$ZZ$403, 243, MATCH($B$3, resultados!$A$1:$ZZ$1, 0))</f>
        <v/>
      </c>
    </row>
    <row r="250">
      <c r="A250">
        <f>INDEX(resultados!$A$2:$ZZ$403, 244, MATCH($B$1, resultados!$A$1:$ZZ$1, 0))</f>
        <v/>
      </c>
      <c r="B250">
        <f>INDEX(resultados!$A$2:$ZZ$403, 244, MATCH($B$2, resultados!$A$1:$ZZ$1, 0))</f>
        <v/>
      </c>
      <c r="C250">
        <f>INDEX(resultados!$A$2:$ZZ$403, 244, MATCH($B$3, resultados!$A$1:$ZZ$1, 0))</f>
        <v/>
      </c>
    </row>
    <row r="251">
      <c r="A251">
        <f>INDEX(resultados!$A$2:$ZZ$403, 245, MATCH($B$1, resultados!$A$1:$ZZ$1, 0))</f>
        <v/>
      </c>
      <c r="B251">
        <f>INDEX(resultados!$A$2:$ZZ$403, 245, MATCH($B$2, resultados!$A$1:$ZZ$1, 0))</f>
        <v/>
      </c>
      <c r="C251">
        <f>INDEX(resultados!$A$2:$ZZ$403, 245, MATCH($B$3, resultados!$A$1:$ZZ$1, 0))</f>
        <v/>
      </c>
    </row>
    <row r="252">
      <c r="A252">
        <f>INDEX(resultados!$A$2:$ZZ$403, 246, MATCH($B$1, resultados!$A$1:$ZZ$1, 0))</f>
        <v/>
      </c>
      <c r="B252">
        <f>INDEX(resultados!$A$2:$ZZ$403, 246, MATCH($B$2, resultados!$A$1:$ZZ$1, 0))</f>
        <v/>
      </c>
      <c r="C252">
        <f>INDEX(resultados!$A$2:$ZZ$403, 246, MATCH($B$3, resultados!$A$1:$ZZ$1, 0))</f>
        <v/>
      </c>
    </row>
    <row r="253">
      <c r="A253">
        <f>INDEX(resultados!$A$2:$ZZ$403, 247, MATCH($B$1, resultados!$A$1:$ZZ$1, 0))</f>
        <v/>
      </c>
      <c r="B253">
        <f>INDEX(resultados!$A$2:$ZZ$403, 247, MATCH($B$2, resultados!$A$1:$ZZ$1, 0))</f>
        <v/>
      </c>
      <c r="C253">
        <f>INDEX(resultados!$A$2:$ZZ$403, 247, MATCH($B$3, resultados!$A$1:$ZZ$1, 0))</f>
        <v/>
      </c>
    </row>
    <row r="254">
      <c r="A254">
        <f>INDEX(resultados!$A$2:$ZZ$403, 248, MATCH($B$1, resultados!$A$1:$ZZ$1, 0))</f>
        <v/>
      </c>
      <c r="B254">
        <f>INDEX(resultados!$A$2:$ZZ$403, 248, MATCH($B$2, resultados!$A$1:$ZZ$1, 0))</f>
        <v/>
      </c>
      <c r="C254">
        <f>INDEX(resultados!$A$2:$ZZ$403, 248, MATCH($B$3, resultados!$A$1:$ZZ$1, 0))</f>
        <v/>
      </c>
    </row>
    <row r="255">
      <c r="A255">
        <f>INDEX(resultados!$A$2:$ZZ$403, 249, MATCH($B$1, resultados!$A$1:$ZZ$1, 0))</f>
        <v/>
      </c>
      <c r="B255">
        <f>INDEX(resultados!$A$2:$ZZ$403, 249, MATCH($B$2, resultados!$A$1:$ZZ$1, 0))</f>
        <v/>
      </c>
      <c r="C255">
        <f>INDEX(resultados!$A$2:$ZZ$403, 249, MATCH($B$3, resultados!$A$1:$ZZ$1, 0))</f>
        <v/>
      </c>
    </row>
    <row r="256">
      <c r="A256">
        <f>INDEX(resultados!$A$2:$ZZ$403, 250, MATCH($B$1, resultados!$A$1:$ZZ$1, 0))</f>
        <v/>
      </c>
      <c r="B256">
        <f>INDEX(resultados!$A$2:$ZZ$403, 250, MATCH($B$2, resultados!$A$1:$ZZ$1, 0))</f>
        <v/>
      </c>
      <c r="C256">
        <f>INDEX(resultados!$A$2:$ZZ$403, 250, MATCH($B$3, resultados!$A$1:$ZZ$1, 0))</f>
        <v/>
      </c>
    </row>
    <row r="257">
      <c r="A257">
        <f>INDEX(resultados!$A$2:$ZZ$403, 251, MATCH($B$1, resultados!$A$1:$ZZ$1, 0))</f>
        <v/>
      </c>
      <c r="B257">
        <f>INDEX(resultados!$A$2:$ZZ$403, 251, MATCH($B$2, resultados!$A$1:$ZZ$1, 0))</f>
        <v/>
      </c>
      <c r="C257">
        <f>INDEX(resultados!$A$2:$ZZ$403, 251, MATCH($B$3, resultados!$A$1:$ZZ$1, 0))</f>
        <v/>
      </c>
    </row>
    <row r="258">
      <c r="A258">
        <f>INDEX(resultados!$A$2:$ZZ$403, 252, MATCH($B$1, resultados!$A$1:$ZZ$1, 0))</f>
        <v/>
      </c>
      <c r="B258">
        <f>INDEX(resultados!$A$2:$ZZ$403, 252, MATCH($B$2, resultados!$A$1:$ZZ$1, 0))</f>
        <v/>
      </c>
      <c r="C258">
        <f>INDEX(resultados!$A$2:$ZZ$403, 252, MATCH($B$3, resultados!$A$1:$ZZ$1, 0))</f>
        <v/>
      </c>
    </row>
    <row r="259">
      <c r="A259">
        <f>INDEX(resultados!$A$2:$ZZ$403, 253, MATCH($B$1, resultados!$A$1:$ZZ$1, 0))</f>
        <v/>
      </c>
      <c r="B259">
        <f>INDEX(resultados!$A$2:$ZZ$403, 253, MATCH($B$2, resultados!$A$1:$ZZ$1, 0))</f>
        <v/>
      </c>
      <c r="C259">
        <f>INDEX(resultados!$A$2:$ZZ$403, 253, MATCH($B$3, resultados!$A$1:$ZZ$1, 0))</f>
        <v/>
      </c>
    </row>
    <row r="260">
      <c r="A260">
        <f>INDEX(resultados!$A$2:$ZZ$403, 254, MATCH($B$1, resultados!$A$1:$ZZ$1, 0))</f>
        <v/>
      </c>
      <c r="B260">
        <f>INDEX(resultados!$A$2:$ZZ$403, 254, MATCH($B$2, resultados!$A$1:$ZZ$1, 0))</f>
        <v/>
      </c>
      <c r="C260">
        <f>INDEX(resultados!$A$2:$ZZ$403, 254, MATCH($B$3, resultados!$A$1:$ZZ$1, 0))</f>
        <v/>
      </c>
    </row>
    <row r="261">
      <c r="A261">
        <f>INDEX(resultados!$A$2:$ZZ$403, 255, MATCH($B$1, resultados!$A$1:$ZZ$1, 0))</f>
        <v/>
      </c>
      <c r="B261">
        <f>INDEX(resultados!$A$2:$ZZ$403, 255, MATCH($B$2, resultados!$A$1:$ZZ$1, 0))</f>
        <v/>
      </c>
      <c r="C261">
        <f>INDEX(resultados!$A$2:$ZZ$403, 255, MATCH($B$3, resultados!$A$1:$ZZ$1, 0))</f>
        <v/>
      </c>
    </row>
    <row r="262">
      <c r="A262">
        <f>INDEX(resultados!$A$2:$ZZ$403, 256, MATCH($B$1, resultados!$A$1:$ZZ$1, 0))</f>
        <v/>
      </c>
      <c r="B262">
        <f>INDEX(resultados!$A$2:$ZZ$403, 256, MATCH($B$2, resultados!$A$1:$ZZ$1, 0))</f>
        <v/>
      </c>
      <c r="C262">
        <f>INDEX(resultados!$A$2:$ZZ$403, 256, MATCH($B$3, resultados!$A$1:$ZZ$1, 0))</f>
        <v/>
      </c>
    </row>
    <row r="263">
      <c r="A263">
        <f>INDEX(resultados!$A$2:$ZZ$403, 257, MATCH($B$1, resultados!$A$1:$ZZ$1, 0))</f>
        <v/>
      </c>
      <c r="B263">
        <f>INDEX(resultados!$A$2:$ZZ$403, 257, MATCH($B$2, resultados!$A$1:$ZZ$1, 0))</f>
        <v/>
      </c>
      <c r="C263">
        <f>INDEX(resultados!$A$2:$ZZ$403, 257, MATCH($B$3, resultados!$A$1:$ZZ$1, 0))</f>
        <v/>
      </c>
    </row>
    <row r="264">
      <c r="A264">
        <f>INDEX(resultados!$A$2:$ZZ$403, 258, MATCH($B$1, resultados!$A$1:$ZZ$1, 0))</f>
        <v/>
      </c>
      <c r="B264">
        <f>INDEX(resultados!$A$2:$ZZ$403, 258, MATCH($B$2, resultados!$A$1:$ZZ$1, 0))</f>
        <v/>
      </c>
      <c r="C264">
        <f>INDEX(resultados!$A$2:$ZZ$403, 258, MATCH($B$3, resultados!$A$1:$ZZ$1, 0))</f>
        <v/>
      </c>
    </row>
    <row r="265">
      <c r="A265">
        <f>INDEX(resultados!$A$2:$ZZ$403, 259, MATCH($B$1, resultados!$A$1:$ZZ$1, 0))</f>
        <v/>
      </c>
      <c r="B265">
        <f>INDEX(resultados!$A$2:$ZZ$403, 259, MATCH($B$2, resultados!$A$1:$ZZ$1, 0))</f>
        <v/>
      </c>
      <c r="C265">
        <f>INDEX(resultados!$A$2:$ZZ$403, 259, MATCH($B$3, resultados!$A$1:$ZZ$1, 0))</f>
        <v/>
      </c>
    </row>
    <row r="266">
      <c r="A266">
        <f>INDEX(resultados!$A$2:$ZZ$403, 260, MATCH($B$1, resultados!$A$1:$ZZ$1, 0))</f>
        <v/>
      </c>
      <c r="B266">
        <f>INDEX(resultados!$A$2:$ZZ$403, 260, MATCH($B$2, resultados!$A$1:$ZZ$1, 0))</f>
        <v/>
      </c>
      <c r="C266">
        <f>INDEX(resultados!$A$2:$ZZ$403, 260, MATCH($B$3, resultados!$A$1:$ZZ$1, 0))</f>
        <v/>
      </c>
    </row>
    <row r="267">
      <c r="A267">
        <f>INDEX(resultados!$A$2:$ZZ$403, 261, MATCH($B$1, resultados!$A$1:$ZZ$1, 0))</f>
        <v/>
      </c>
      <c r="B267">
        <f>INDEX(resultados!$A$2:$ZZ$403, 261, MATCH($B$2, resultados!$A$1:$ZZ$1, 0))</f>
        <v/>
      </c>
      <c r="C267">
        <f>INDEX(resultados!$A$2:$ZZ$403, 261, MATCH($B$3, resultados!$A$1:$ZZ$1, 0))</f>
        <v/>
      </c>
    </row>
    <row r="268">
      <c r="A268">
        <f>INDEX(resultados!$A$2:$ZZ$403, 262, MATCH($B$1, resultados!$A$1:$ZZ$1, 0))</f>
        <v/>
      </c>
      <c r="B268">
        <f>INDEX(resultados!$A$2:$ZZ$403, 262, MATCH($B$2, resultados!$A$1:$ZZ$1, 0))</f>
        <v/>
      </c>
      <c r="C268">
        <f>INDEX(resultados!$A$2:$ZZ$403, 262, MATCH($B$3, resultados!$A$1:$ZZ$1, 0))</f>
        <v/>
      </c>
    </row>
    <row r="269">
      <c r="A269">
        <f>INDEX(resultados!$A$2:$ZZ$403, 263, MATCH($B$1, resultados!$A$1:$ZZ$1, 0))</f>
        <v/>
      </c>
      <c r="B269">
        <f>INDEX(resultados!$A$2:$ZZ$403, 263, MATCH($B$2, resultados!$A$1:$ZZ$1, 0))</f>
        <v/>
      </c>
      <c r="C269">
        <f>INDEX(resultados!$A$2:$ZZ$403, 263, MATCH($B$3, resultados!$A$1:$ZZ$1, 0))</f>
        <v/>
      </c>
    </row>
    <row r="270">
      <c r="A270">
        <f>INDEX(resultados!$A$2:$ZZ$403, 264, MATCH($B$1, resultados!$A$1:$ZZ$1, 0))</f>
        <v/>
      </c>
      <c r="B270">
        <f>INDEX(resultados!$A$2:$ZZ$403, 264, MATCH($B$2, resultados!$A$1:$ZZ$1, 0))</f>
        <v/>
      </c>
      <c r="C270">
        <f>INDEX(resultados!$A$2:$ZZ$403, 264, MATCH($B$3, resultados!$A$1:$ZZ$1, 0))</f>
        <v/>
      </c>
    </row>
    <row r="271">
      <c r="A271">
        <f>INDEX(resultados!$A$2:$ZZ$403, 265, MATCH($B$1, resultados!$A$1:$ZZ$1, 0))</f>
        <v/>
      </c>
      <c r="B271">
        <f>INDEX(resultados!$A$2:$ZZ$403, 265, MATCH($B$2, resultados!$A$1:$ZZ$1, 0))</f>
        <v/>
      </c>
      <c r="C271">
        <f>INDEX(resultados!$A$2:$ZZ$403, 265, MATCH($B$3, resultados!$A$1:$ZZ$1, 0))</f>
        <v/>
      </c>
    </row>
    <row r="272">
      <c r="A272">
        <f>INDEX(resultados!$A$2:$ZZ$403, 266, MATCH($B$1, resultados!$A$1:$ZZ$1, 0))</f>
        <v/>
      </c>
      <c r="B272">
        <f>INDEX(resultados!$A$2:$ZZ$403, 266, MATCH($B$2, resultados!$A$1:$ZZ$1, 0))</f>
        <v/>
      </c>
      <c r="C272">
        <f>INDEX(resultados!$A$2:$ZZ$403, 266, MATCH($B$3, resultados!$A$1:$ZZ$1, 0))</f>
        <v/>
      </c>
    </row>
    <row r="273">
      <c r="A273">
        <f>INDEX(resultados!$A$2:$ZZ$403, 267, MATCH($B$1, resultados!$A$1:$ZZ$1, 0))</f>
        <v/>
      </c>
      <c r="B273">
        <f>INDEX(resultados!$A$2:$ZZ$403, 267, MATCH($B$2, resultados!$A$1:$ZZ$1, 0))</f>
        <v/>
      </c>
      <c r="C273">
        <f>INDEX(resultados!$A$2:$ZZ$403, 267, MATCH($B$3, resultados!$A$1:$ZZ$1, 0))</f>
        <v/>
      </c>
    </row>
    <row r="274">
      <c r="A274">
        <f>INDEX(resultados!$A$2:$ZZ$403, 268, MATCH($B$1, resultados!$A$1:$ZZ$1, 0))</f>
        <v/>
      </c>
      <c r="B274">
        <f>INDEX(resultados!$A$2:$ZZ$403, 268, MATCH($B$2, resultados!$A$1:$ZZ$1, 0))</f>
        <v/>
      </c>
      <c r="C274">
        <f>INDEX(resultados!$A$2:$ZZ$403, 268, MATCH($B$3, resultados!$A$1:$ZZ$1, 0))</f>
        <v/>
      </c>
    </row>
    <row r="275">
      <c r="A275">
        <f>INDEX(resultados!$A$2:$ZZ$403, 269, MATCH($B$1, resultados!$A$1:$ZZ$1, 0))</f>
        <v/>
      </c>
      <c r="B275">
        <f>INDEX(resultados!$A$2:$ZZ$403, 269, MATCH($B$2, resultados!$A$1:$ZZ$1, 0))</f>
        <v/>
      </c>
      <c r="C275">
        <f>INDEX(resultados!$A$2:$ZZ$403, 269, MATCH($B$3, resultados!$A$1:$ZZ$1, 0))</f>
        <v/>
      </c>
    </row>
    <row r="276">
      <c r="A276">
        <f>INDEX(resultados!$A$2:$ZZ$403, 270, MATCH($B$1, resultados!$A$1:$ZZ$1, 0))</f>
        <v/>
      </c>
      <c r="B276">
        <f>INDEX(resultados!$A$2:$ZZ$403, 270, MATCH($B$2, resultados!$A$1:$ZZ$1, 0))</f>
        <v/>
      </c>
      <c r="C276">
        <f>INDEX(resultados!$A$2:$ZZ$403, 270, MATCH($B$3, resultados!$A$1:$ZZ$1, 0))</f>
        <v/>
      </c>
    </row>
    <row r="277">
      <c r="A277">
        <f>INDEX(resultados!$A$2:$ZZ$403, 271, MATCH($B$1, resultados!$A$1:$ZZ$1, 0))</f>
        <v/>
      </c>
      <c r="B277">
        <f>INDEX(resultados!$A$2:$ZZ$403, 271, MATCH($B$2, resultados!$A$1:$ZZ$1, 0))</f>
        <v/>
      </c>
      <c r="C277">
        <f>INDEX(resultados!$A$2:$ZZ$403, 271, MATCH($B$3, resultados!$A$1:$ZZ$1, 0))</f>
        <v/>
      </c>
    </row>
    <row r="278">
      <c r="A278">
        <f>INDEX(resultados!$A$2:$ZZ$403, 272, MATCH($B$1, resultados!$A$1:$ZZ$1, 0))</f>
        <v/>
      </c>
      <c r="B278">
        <f>INDEX(resultados!$A$2:$ZZ$403, 272, MATCH($B$2, resultados!$A$1:$ZZ$1, 0))</f>
        <v/>
      </c>
      <c r="C278">
        <f>INDEX(resultados!$A$2:$ZZ$403, 272, MATCH($B$3, resultados!$A$1:$ZZ$1, 0))</f>
        <v/>
      </c>
    </row>
    <row r="279">
      <c r="A279">
        <f>INDEX(resultados!$A$2:$ZZ$403, 273, MATCH($B$1, resultados!$A$1:$ZZ$1, 0))</f>
        <v/>
      </c>
      <c r="B279">
        <f>INDEX(resultados!$A$2:$ZZ$403, 273, MATCH($B$2, resultados!$A$1:$ZZ$1, 0))</f>
        <v/>
      </c>
      <c r="C279">
        <f>INDEX(resultados!$A$2:$ZZ$403, 273, MATCH($B$3, resultados!$A$1:$ZZ$1, 0))</f>
        <v/>
      </c>
    </row>
    <row r="280">
      <c r="A280">
        <f>INDEX(resultados!$A$2:$ZZ$403, 274, MATCH($B$1, resultados!$A$1:$ZZ$1, 0))</f>
        <v/>
      </c>
      <c r="B280">
        <f>INDEX(resultados!$A$2:$ZZ$403, 274, MATCH($B$2, resultados!$A$1:$ZZ$1, 0))</f>
        <v/>
      </c>
      <c r="C280">
        <f>INDEX(resultados!$A$2:$ZZ$403, 274, MATCH($B$3, resultados!$A$1:$ZZ$1, 0))</f>
        <v/>
      </c>
    </row>
    <row r="281">
      <c r="A281">
        <f>INDEX(resultados!$A$2:$ZZ$403, 275, MATCH($B$1, resultados!$A$1:$ZZ$1, 0))</f>
        <v/>
      </c>
      <c r="B281">
        <f>INDEX(resultados!$A$2:$ZZ$403, 275, MATCH($B$2, resultados!$A$1:$ZZ$1, 0))</f>
        <v/>
      </c>
      <c r="C281">
        <f>INDEX(resultados!$A$2:$ZZ$403, 275, MATCH($B$3, resultados!$A$1:$ZZ$1, 0))</f>
        <v/>
      </c>
    </row>
    <row r="282">
      <c r="A282">
        <f>INDEX(resultados!$A$2:$ZZ$403, 276, MATCH($B$1, resultados!$A$1:$ZZ$1, 0))</f>
        <v/>
      </c>
      <c r="B282">
        <f>INDEX(resultados!$A$2:$ZZ$403, 276, MATCH($B$2, resultados!$A$1:$ZZ$1, 0))</f>
        <v/>
      </c>
      <c r="C282">
        <f>INDEX(resultados!$A$2:$ZZ$403, 276, MATCH($B$3, resultados!$A$1:$ZZ$1, 0))</f>
        <v/>
      </c>
    </row>
    <row r="283">
      <c r="A283">
        <f>INDEX(resultados!$A$2:$ZZ$403, 277, MATCH($B$1, resultados!$A$1:$ZZ$1, 0))</f>
        <v/>
      </c>
      <c r="B283">
        <f>INDEX(resultados!$A$2:$ZZ$403, 277, MATCH($B$2, resultados!$A$1:$ZZ$1, 0))</f>
        <v/>
      </c>
      <c r="C283">
        <f>INDEX(resultados!$A$2:$ZZ$403, 277, MATCH($B$3, resultados!$A$1:$ZZ$1, 0))</f>
        <v/>
      </c>
    </row>
    <row r="284">
      <c r="A284">
        <f>INDEX(resultados!$A$2:$ZZ$403, 278, MATCH($B$1, resultados!$A$1:$ZZ$1, 0))</f>
        <v/>
      </c>
      <c r="B284">
        <f>INDEX(resultados!$A$2:$ZZ$403, 278, MATCH($B$2, resultados!$A$1:$ZZ$1, 0))</f>
        <v/>
      </c>
      <c r="C284">
        <f>INDEX(resultados!$A$2:$ZZ$403, 278, MATCH($B$3, resultados!$A$1:$ZZ$1, 0))</f>
        <v/>
      </c>
    </row>
    <row r="285">
      <c r="A285">
        <f>INDEX(resultados!$A$2:$ZZ$403, 279, MATCH($B$1, resultados!$A$1:$ZZ$1, 0))</f>
        <v/>
      </c>
      <c r="B285">
        <f>INDEX(resultados!$A$2:$ZZ$403, 279, MATCH($B$2, resultados!$A$1:$ZZ$1, 0))</f>
        <v/>
      </c>
      <c r="C285">
        <f>INDEX(resultados!$A$2:$ZZ$403, 279, MATCH($B$3, resultados!$A$1:$ZZ$1, 0))</f>
        <v/>
      </c>
    </row>
    <row r="286">
      <c r="A286">
        <f>INDEX(resultados!$A$2:$ZZ$403, 280, MATCH($B$1, resultados!$A$1:$ZZ$1, 0))</f>
        <v/>
      </c>
      <c r="B286">
        <f>INDEX(resultados!$A$2:$ZZ$403, 280, MATCH($B$2, resultados!$A$1:$ZZ$1, 0))</f>
        <v/>
      </c>
      <c r="C286">
        <f>INDEX(resultados!$A$2:$ZZ$403, 280, MATCH($B$3, resultados!$A$1:$ZZ$1, 0))</f>
        <v/>
      </c>
    </row>
    <row r="287">
      <c r="A287">
        <f>INDEX(resultados!$A$2:$ZZ$403, 281, MATCH($B$1, resultados!$A$1:$ZZ$1, 0))</f>
        <v/>
      </c>
      <c r="B287">
        <f>INDEX(resultados!$A$2:$ZZ$403, 281, MATCH($B$2, resultados!$A$1:$ZZ$1, 0))</f>
        <v/>
      </c>
      <c r="C287">
        <f>INDEX(resultados!$A$2:$ZZ$403, 281, MATCH($B$3, resultados!$A$1:$ZZ$1, 0))</f>
        <v/>
      </c>
    </row>
    <row r="288">
      <c r="A288">
        <f>INDEX(resultados!$A$2:$ZZ$403, 282, MATCH($B$1, resultados!$A$1:$ZZ$1, 0))</f>
        <v/>
      </c>
      <c r="B288">
        <f>INDEX(resultados!$A$2:$ZZ$403, 282, MATCH($B$2, resultados!$A$1:$ZZ$1, 0))</f>
        <v/>
      </c>
      <c r="C288">
        <f>INDEX(resultados!$A$2:$ZZ$403, 282, MATCH($B$3, resultados!$A$1:$ZZ$1, 0))</f>
        <v/>
      </c>
    </row>
    <row r="289">
      <c r="A289">
        <f>INDEX(resultados!$A$2:$ZZ$403, 283, MATCH($B$1, resultados!$A$1:$ZZ$1, 0))</f>
        <v/>
      </c>
      <c r="B289">
        <f>INDEX(resultados!$A$2:$ZZ$403, 283, MATCH($B$2, resultados!$A$1:$ZZ$1, 0))</f>
        <v/>
      </c>
      <c r="C289">
        <f>INDEX(resultados!$A$2:$ZZ$403, 283, MATCH($B$3, resultados!$A$1:$ZZ$1, 0))</f>
        <v/>
      </c>
    </row>
    <row r="290">
      <c r="A290">
        <f>INDEX(resultados!$A$2:$ZZ$403, 284, MATCH($B$1, resultados!$A$1:$ZZ$1, 0))</f>
        <v/>
      </c>
      <c r="B290">
        <f>INDEX(resultados!$A$2:$ZZ$403, 284, MATCH($B$2, resultados!$A$1:$ZZ$1, 0))</f>
        <v/>
      </c>
      <c r="C290">
        <f>INDEX(resultados!$A$2:$ZZ$403, 284, MATCH($B$3, resultados!$A$1:$ZZ$1, 0))</f>
        <v/>
      </c>
    </row>
    <row r="291">
      <c r="A291">
        <f>INDEX(resultados!$A$2:$ZZ$403, 285, MATCH($B$1, resultados!$A$1:$ZZ$1, 0))</f>
        <v/>
      </c>
      <c r="B291">
        <f>INDEX(resultados!$A$2:$ZZ$403, 285, MATCH($B$2, resultados!$A$1:$ZZ$1, 0))</f>
        <v/>
      </c>
      <c r="C291">
        <f>INDEX(resultados!$A$2:$ZZ$403, 285, MATCH($B$3, resultados!$A$1:$ZZ$1, 0))</f>
        <v/>
      </c>
    </row>
    <row r="292">
      <c r="A292">
        <f>INDEX(resultados!$A$2:$ZZ$403, 286, MATCH($B$1, resultados!$A$1:$ZZ$1, 0))</f>
        <v/>
      </c>
      <c r="B292">
        <f>INDEX(resultados!$A$2:$ZZ$403, 286, MATCH($B$2, resultados!$A$1:$ZZ$1, 0))</f>
        <v/>
      </c>
      <c r="C292">
        <f>INDEX(resultados!$A$2:$ZZ$403, 286, MATCH($B$3, resultados!$A$1:$ZZ$1, 0))</f>
        <v/>
      </c>
    </row>
    <row r="293">
      <c r="A293">
        <f>INDEX(resultados!$A$2:$ZZ$403, 287, MATCH($B$1, resultados!$A$1:$ZZ$1, 0))</f>
        <v/>
      </c>
      <c r="B293">
        <f>INDEX(resultados!$A$2:$ZZ$403, 287, MATCH($B$2, resultados!$A$1:$ZZ$1, 0))</f>
        <v/>
      </c>
      <c r="C293">
        <f>INDEX(resultados!$A$2:$ZZ$403, 287, MATCH($B$3, resultados!$A$1:$ZZ$1, 0))</f>
        <v/>
      </c>
    </row>
    <row r="294">
      <c r="A294">
        <f>INDEX(resultados!$A$2:$ZZ$403, 288, MATCH($B$1, resultados!$A$1:$ZZ$1, 0))</f>
        <v/>
      </c>
      <c r="B294">
        <f>INDEX(resultados!$A$2:$ZZ$403, 288, MATCH($B$2, resultados!$A$1:$ZZ$1, 0))</f>
        <v/>
      </c>
      <c r="C294">
        <f>INDEX(resultados!$A$2:$ZZ$403, 288, MATCH($B$3, resultados!$A$1:$ZZ$1, 0))</f>
        <v/>
      </c>
    </row>
    <row r="295">
      <c r="A295">
        <f>INDEX(resultados!$A$2:$ZZ$403, 289, MATCH($B$1, resultados!$A$1:$ZZ$1, 0))</f>
        <v/>
      </c>
      <c r="B295">
        <f>INDEX(resultados!$A$2:$ZZ$403, 289, MATCH($B$2, resultados!$A$1:$ZZ$1, 0))</f>
        <v/>
      </c>
      <c r="C295">
        <f>INDEX(resultados!$A$2:$ZZ$403, 289, MATCH($B$3, resultados!$A$1:$ZZ$1, 0))</f>
        <v/>
      </c>
    </row>
    <row r="296">
      <c r="A296">
        <f>INDEX(resultados!$A$2:$ZZ$403, 290, MATCH($B$1, resultados!$A$1:$ZZ$1, 0))</f>
        <v/>
      </c>
      <c r="B296">
        <f>INDEX(resultados!$A$2:$ZZ$403, 290, MATCH($B$2, resultados!$A$1:$ZZ$1, 0))</f>
        <v/>
      </c>
      <c r="C296">
        <f>INDEX(resultados!$A$2:$ZZ$403, 290, MATCH($B$3, resultados!$A$1:$ZZ$1, 0))</f>
        <v/>
      </c>
    </row>
    <row r="297">
      <c r="A297">
        <f>INDEX(resultados!$A$2:$ZZ$403, 291, MATCH($B$1, resultados!$A$1:$ZZ$1, 0))</f>
        <v/>
      </c>
      <c r="B297">
        <f>INDEX(resultados!$A$2:$ZZ$403, 291, MATCH($B$2, resultados!$A$1:$ZZ$1, 0))</f>
        <v/>
      </c>
      <c r="C297">
        <f>INDEX(resultados!$A$2:$ZZ$403, 291, MATCH($B$3, resultados!$A$1:$ZZ$1, 0))</f>
        <v/>
      </c>
    </row>
    <row r="298">
      <c r="A298">
        <f>INDEX(resultados!$A$2:$ZZ$403, 292, MATCH($B$1, resultados!$A$1:$ZZ$1, 0))</f>
        <v/>
      </c>
      <c r="B298">
        <f>INDEX(resultados!$A$2:$ZZ$403, 292, MATCH($B$2, resultados!$A$1:$ZZ$1, 0))</f>
        <v/>
      </c>
      <c r="C298">
        <f>INDEX(resultados!$A$2:$ZZ$403, 292, MATCH($B$3, resultados!$A$1:$ZZ$1, 0))</f>
        <v/>
      </c>
    </row>
    <row r="299">
      <c r="A299">
        <f>INDEX(resultados!$A$2:$ZZ$403, 293, MATCH($B$1, resultados!$A$1:$ZZ$1, 0))</f>
        <v/>
      </c>
      <c r="B299">
        <f>INDEX(resultados!$A$2:$ZZ$403, 293, MATCH($B$2, resultados!$A$1:$ZZ$1, 0))</f>
        <v/>
      </c>
      <c r="C299">
        <f>INDEX(resultados!$A$2:$ZZ$403, 293, MATCH($B$3, resultados!$A$1:$ZZ$1, 0))</f>
        <v/>
      </c>
    </row>
    <row r="300">
      <c r="A300">
        <f>INDEX(resultados!$A$2:$ZZ$403, 294, MATCH($B$1, resultados!$A$1:$ZZ$1, 0))</f>
        <v/>
      </c>
      <c r="B300">
        <f>INDEX(resultados!$A$2:$ZZ$403, 294, MATCH($B$2, resultados!$A$1:$ZZ$1, 0))</f>
        <v/>
      </c>
      <c r="C300">
        <f>INDEX(resultados!$A$2:$ZZ$403, 294, MATCH($B$3, resultados!$A$1:$ZZ$1, 0))</f>
        <v/>
      </c>
    </row>
    <row r="301">
      <c r="A301">
        <f>INDEX(resultados!$A$2:$ZZ$403, 295, MATCH($B$1, resultados!$A$1:$ZZ$1, 0))</f>
        <v/>
      </c>
      <c r="B301">
        <f>INDEX(resultados!$A$2:$ZZ$403, 295, MATCH($B$2, resultados!$A$1:$ZZ$1, 0))</f>
        <v/>
      </c>
      <c r="C301">
        <f>INDEX(resultados!$A$2:$ZZ$403, 295, MATCH($B$3, resultados!$A$1:$ZZ$1, 0))</f>
        <v/>
      </c>
    </row>
    <row r="302">
      <c r="A302">
        <f>INDEX(resultados!$A$2:$ZZ$403, 296, MATCH($B$1, resultados!$A$1:$ZZ$1, 0))</f>
        <v/>
      </c>
      <c r="B302">
        <f>INDEX(resultados!$A$2:$ZZ$403, 296, MATCH($B$2, resultados!$A$1:$ZZ$1, 0))</f>
        <v/>
      </c>
      <c r="C302">
        <f>INDEX(resultados!$A$2:$ZZ$403, 296, MATCH($B$3, resultados!$A$1:$ZZ$1, 0))</f>
        <v/>
      </c>
    </row>
    <row r="303">
      <c r="A303">
        <f>INDEX(resultados!$A$2:$ZZ$403, 297, MATCH($B$1, resultados!$A$1:$ZZ$1, 0))</f>
        <v/>
      </c>
      <c r="B303">
        <f>INDEX(resultados!$A$2:$ZZ$403, 297, MATCH($B$2, resultados!$A$1:$ZZ$1, 0))</f>
        <v/>
      </c>
      <c r="C303">
        <f>INDEX(resultados!$A$2:$ZZ$403, 297, MATCH($B$3, resultados!$A$1:$ZZ$1, 0))</f>
        <v/>
      </c>
    </row>
    <row r="304">
      <c r="A304">
        <f>INDEX(resultados!$A$2:$ZZ$403, 298, MATCH($B$1, resultados!$A$1:$ZZ$1, 0))</f>
        <v/>
      </c>
      <c r="B304">
        <f>INDEX(resultados!$A$2:$ZZ$403, 298, MATCH($B$2, resultados!$A$1:$ZZ$1, 0))</f>
        <v/>
      </c>
      <c r="C304">
        <f>INDEX(resultados!$A$2:$ZZ$403, 298, MATCH($B$3, resultados!$A$1:$ZZ$1, 0))</f>
        <v/>
      </c>
    </row>
    <row r="305">
      <c r="A305">
        <f>INDEX(resultados!$A$2:$ZZ$403, 299, MATCH($B$1, resultados!$A$1:$ZZ$1, 0))</f>
        <v/>
      </c>
      <c r="B305">
        <f>INDEX(resultados!$A$2:$ZZ$403, 299, MATCH($B$2, resultados!$A$1:$ZZ$1, 0))</f>
        <v/>
      </c>
      <c r="C305">
        <f>INDEX(resultados!$A$2:$ZZ$403, 299, MATCH($B$3, resultados!$A$1:$ZZ$1, 0))</f>
        <v/>
      </c>
    </row>
    <row r="306">
      <c r="A306">
        <f>INDEX(resultados!$A$2:$ZZ$403, 300, MATCH($B$1, resultados!$A$1:$ZZ$1, 0))</f>
        <v/>
      </c>
      <c r="B306">
        <f>INDEX(resultados!$A$2:$ZZ$403, 300, MATCH($B$2, resultados!$A$1:$ZZ$1, 0))</f>
        <v/>
      </c>
      <c r="C306">
        <f>INDEX(resultados!$A$2:$ZZ$403, 300, MATCH($B$3, resultados!$A$1:$ZZ$1, 0))</f>
        <v/>
      </c>
    </row>
    <row r="307">
      <c r="A307">
        <f>INDEX(resultados!$A$2:$ZZ$403, 301, MATCH($B$1, resultados!$A$1:$ZZ$1, 0))</f>
        <v/>
      </c>
      <c r="B307">
        <f>INDEX(resultados!$A$2:$ZZ$403, 301, MATCH($B$2, resultados!$A$1:$ZZ$1, 0))</f>
        <v/>
      </c>
      <c r="C307">
        <f>INDEX(resultados!$A$2:$ZZ$403, 301, MATCH($B$3, resultados!$A$1:$ZZ$1, 0))</f>
        <v/>
      </c>
    </row>
    <row r="308">
      <c r="A308">
        <f>INDEX(resultados!$A$2:$ZZ$403, 302, MATCH($B$1, resultados!$A$1:$ZZ$1, 0))</f>
        <v/>
      </c>
      <c r="B308">
        <f>INDEX(resultados!$A$2:$ZZ$403, 302, MATCH($B$2, resultados!$A$1:$ZZ$1, 0))</f>
        <v/>
      </c>
      <c r="C308">
        <f>INDEX(resultados!$A$2:$ZZ$403, 302, MATCH($B$3, resultados!$A$1:$ZZ$1, 0))</f>
        <v/>
      </c>
    </row>
    <row r="309">
      <c r="A309">
        <f>INDEX(resultados!$A$2:$ZZ$403, 303, MATCH($B$1, resultados!$A$1:$ZZ$1, 0))</f>
        <v/>
      </c>
      <c r="B309">
        <f>INDEX(resultados!$A$2:$ZZ$403, 303, MATCH($B$2, resultados!$A$1:$ZZ$1, 0))</f>
        <v/>
      </c>
      <c r="C309">
        <f>INDEX(resultados!$A$2:$ZZ$403, 303, MATCH($B$3, resultados!$A$1:$ZZ$1, 0))</f>
        <v/>
      </c>
    </row>
    <row r="310">
      <c r="A310">
        <f>INDEX(resultados!$A$2:$ZZ$403, 304, MATCH($B$1, resultados!$A$1:$ZZ$1, 0))</f>
        <v/>
      </c>
      <c r="B310">
        <f>INDEX(resultados!$A$2:$ZZ$403, 304, MATCH($B$2, resultados!$A$1:$ZZ$1, 0))</f>
        <v/>
      </c>
      <c r="C310">
        <f>INDEX(resultados!$A$2:$ZZ$403, 304, MATCH($B$3, resultados!$A$1:$ZZ$1, 0))</f>
        <v/>
      </c>
    </row>
    <row r="311">
      <c r="A311">
        <f>INDEX(resultados!$A$2:$ZZ$403, 305, MATCH($B$1, resultados!$A$1:$ZZ$1, 0))</f>
        <v/>
      </c>
      <c r="B311">
        <f>INDEX(resultados!$A$2:$ZZ$403, 305, MATCH($B$2, resultados!$A$1:$ZZ$1, 0))</f>
        <v/>
      </c>
      <c r="C311">
        <f>INDEX(resultados!$A$2:$ZZ$403, 305, MATCH($B$3, resultados!$A$1:$ZZ$1, 0))</f>
        <v/>
      </c>
    </row>
    <row r="312">
      <c r="A312">
        <f>INDEX(resultados!$A$2:$ZZ$403, 306, MATCH($B$1, resultados!$A$1:$ZZ$1, 0))</f>
        <v/>
      </c>
      <c r="B312">
        <f>INDEX(resultados!$A$2:$ZZ$403, 306, MATCH($B$2, resultados!$A$1:$ZZ$1, 0))</f>
        <v/>
      </c>
      <c r="C312">
        <f>INDEX(resultados!$A$2:$ZZ$403, 306, MATCH($B$3, resultados!$A$1:$ZZ$1, 0))</f>
        <v/>
      </c>
    </row>
    <row r="313">
      <c r="A313">
        <f>INDEX(resultados!$A$2:$ZZ$403, 307, MATCH($B$1, resultados!$A$1:$ZZ$1, 0))</f>
        <v/>
      </c>
      <c r="B313">
        <f>INDEX(resultados!$A$2:$ZZ$403, 307, MATCH($B$2, resultados!$A$1:$ZZ$1, 0))</f>
        <v/>
      </c>
      <c r="C313">
        <f>INDEX(resultados!$A$2:$ZZ$403, 307, MATCH($B$3, resultados!$A$1:$ZZ$1, 0))</f>
        <v/>
      </c>
    </row>
    <row r="314">
      <c r="A314">
        <f>INDEX(resultados!$A$2:$ZZ$403, 308, MATCH($B$1, resultados!$A$1:$ZZ$1, 0))</f>
        <v/>
      </c>
      <c r="B314">
        <f>INDEX(resultados!$A$2:$ZZ$403, 308, MATCH($B$2, resultados!$A$1:$ZZ$1, 0))</f>
        <v/>
      </c>
      <c r="C314">
        <f>INDEX(resultados!$A$2:$ZZ$403, 308, MATCH($B$3, resultados!$A$1:$ZZ$1, 0))</f>
        <v/>
      </c>
    </row>
    <row r="315">
      <c r="A315">
        <f>INDEX(resultados!$A$2:$ZZ$403, 309, MATCH($B$1, resultados!$A$1:$ZZ$1, 0))</f>
        <v/>
      </c>
      <c r="B315">
        <f>INDEX(resultados!$A$2:$ZZ$403, 309, MATCH($B$2, resultados!$A$1:$ZZ$1, 0))</f>
        <v/>
      </c>
      <c r="C315">
        <f>INDEX(resultados!$A$2:$ZZ$403, 309, MATCH($B$3, resultados!$A$1:$ZZ$1, 0))</f>
        <v/>
      </c>
    </row>
    <row r="316">
      <c r="A316">
        <f>INDEX(resultados!$A$2:$ZZ$403, 310, MATCH($B$1, resultados!$A$1:$ZZ$1, 0))</f>
        <v/>
      </c>
      <c r="B316">
        <f>INDEX(resultados!$A$2:$ZZ$403, 310, MATCH($B$2, resultados!$A$1:$ZZ$1, 0))</f>
        <v/>
      </c>
      <c r="C316">
        <f>INDEX(resultados!$A$2:$ZZ$403, 310, MATCH($B$3, resultados!$A$1:$ZZ$1, 0))</f>
        <v/>
      </c>
    </row>
    <row r="317">
      <c r="A317">
        <f>INDEX(resultados!$A$2:$ZZ$403, 311, MATCH($B$1, resultados!$A$1:$ZZ$1, 0))</f>
        <v/>
      </c>
      <c r="B317">
        <f>INDEX(resultados!$A$2:$ZZ$403, 311, MATCH($B$2, resultados!$A$1:$ZZ$1, 0))</f>
        <v/>
      </c>
      <c r="C317">
        <f>INDEX(resultados!$A$2:$ZZ$403, 311, MATCH($B$3, resultados!$A$1:$ZZ$1, 0))</f>
        <v/>
      </c>
    </row>
    <row r="318">
      <c r="A318">
        <f>INDEX(resultados!$A$2:$ZZ$403, 312, MATCH($B$1, resultados!$A$1:$ZZ$1, 0))</f>
        <v/>
      </c>
      <c r="B318">
        <f>INDEX(resultados!$A$2:$ZZ$403, 312, MATCH($B$2, resultados!$A$1:$ZZ$1, 0))</f>
        <v/>
      </c>
      <c r="C318">
        <f>INDEX(resultados!$A$2:$ZZ$403, 312, MATCH($B$3, resultados!$A$1:$ZZ$1, 0))</f>
        <v/>
      </c>
    </row>
    <row r="319">
      <c r="A319">
        <f>INDEX(resultados!$A$2:$ZZ$403, 313, MATCH($B$1, resultados!$A$1:$ZZ$1, 0))</f>
        <v/>
      </c>
      <c r="B319">
        <f>INDEX(resultados!$A$2:$ZZ$403, 313, MATCH($B$2, resultados!$A$1:$ZZ$1, 0))</f>
        <v/>
      </c>
      <c r="C319">
        <f>INDEX(resultados!$A$2:$ZZ$403, 313, MATCH($B$3, resultados!$A$1:$ZZ$1, 0))</f>
        <v/>
      </c>
    </row>
    <row r="320">
      <c r="A320">
        <f>INDEX(resultados!$A$2:$ZZ$403, 314, MATCH($B$1, resultados!$A$1:$ZZ$1, 0))</f>
        <v/>
      </c>
      <c r="B320">
        <f>INDEX(resultados!$A$2:$ZZ$403, 314, MATCH($B$2, resultados!$A$1:$ZZ$1, 0))</f>
        <v/>
      </c>
      <c r="C320">
        <f>INDEX(resultados!$A$2:$ZZ$403, 314, MATCH($B$3, resultados!$A$1:$ZZ$1, 0))</f>
        <v/>
      </c>
    </row>
    <row r="321">
      <c r="A321">
        <f>INDEX(resultados!$A$2:$ZZ$403, 315, MATCH($B$1, resultados!$A$1:$ZZ$1, 0))</f>
        <v/>
      </c>
      <c r="B321">
        <f>INDEX(resultados!$A$2:$ZZ$403, 315, MATCH($B$2, resultados!$A$1:$ZZ$1, 0))</f>
        <v/>
      </c>
      <c r="C321">
        <f>INDEX(resultados!$A$2:$ZZ$403, 315, MATCH($B$3, resultados!$A$1:$ZZ$1, 0))</f>
        <v/>
      </c>
    </row>
    <row r="322">
      <c r="A322">
        <f>INDEX(resultados!$A$2:$ZZ$403, 316, MATCH($B$1, resultados!$A$1:$ZZ$1, 0))</f>
        <v/>
      </c>
      <c r="B322">
        <f>INDEX(resultados!$A$2:$ZZ$403, 316, MATCH($B$2, resultados!$A$1:$ZZ$1, 0))</f>
        <v/>
      </c>
      <c r="C322">
        <f>INDEX(resultados!$A$2:$ZZ$403, 316, MATCH($B$3, resultados!$A$1:$ZZ$1, 0))</f>
        <v/>
      </c>
    </row>
    <row r="323">
      <c r="A323">
        <f>INDEX(resultados!$A$2:$ZZ$403, 317, MATCH($B$1, resultados!$A$1:$ZZ$1, 0))</f>
        <v/>
      </c>
      <c r="B323">
        <f>INDEX(resultados!$A$2:$ZZ$403, 317, MATCH($B$2, resultados!$A$1:$ZZ$1, 0))</f>
        <v/>
      </c>
      <c r="C323">
        <f>INDEX(resultados!$A$2:$ZZ$403, 317, MATCH($B$3, resultados!$A$1:$ZZ$1, 0))</f>
        <v/>
      </c>
    </row>
    <row r="324">
      <c r="A324">
        <f>INDEX(resultados!$A$2:$ZZ$403, 318, MATCH($B$1, resultados!$A$1:$ZZ$1, 0))</f>
        <v/>
      </c>
      <c r="B324">
        <f>INDEX(resultados!$A$2:$ZZ$403, 318, MATCH($B$2, resultados!$A$1:$ZZ$1, 0))</f>
        <v/>
      </c>
      <c r="C324">
        <f>INDEX(resultados!$A$2:$ZZ$403, 318, MATCH($B$3, resultados!$A$1:$ZZ$1, 0))</f>
        <v/>
      </c>
    </row>
    <row r="325">
      <c r="A325">
        <f>INDEX(resultados!$A$2:$ZZ$403, 319, MATCH($B$1, resultados!$A$1:$ZZ$1, 0))</f>
        <v/>
      </c>
      <c r="B325">
        <f>INDEX(resultados!$A$2:$ZZ$403, 319, MATCH($B$2, resultados!$A$1:$ZZ$1, 0))</f>
        <v/>
      </c>
      <c r="C325">
        <f>INDEX(resultados!$A$2:$ZZ$403, 319, MATCH($B$3, resultados!$A$1:$ZZ$1, 0))</f>
        <v/>
      </c>
    </row>
    <row r="326">
      <c r="A326">
        <f>INDEX(resultados!$A$2:$ZZ$403, 320, MATCH($B$1, resultados!$A$1:$ZZ$1, 0))</f>
        <v/>
      </c>
      <c r="B326">
        <f>INDEX(resultados!$A$2:$ZZ$403, 320, MATCH($B$2, resultados!$A$1:$ZZ$1, 0))</f>
        <v/>
      </c>
      <c r="C326">
        <f>INDEX(resultados!$A$2:$ZZ$403, 320, MATCH($B$3, resultados!$A$1:$ZZ$1, 0))</f>
        <v/>
      </c>
    </row>
    <row r="327">
      <c r="A327">
        <f>INDEX(resultados!$A$2:$ZZ$403, 321, MATCH($B$1, resultados!$A$1:$ZZ$1, 0))</f>
        <v/>
      </c>
      <c r="B327">
        <f>INDEX(resultados!$A$2:$ZZ$403, 321, MATCH($B$2, resultados!$A$1:$ZZ$1, 0))</f>
        <v/>
      </c>
      <c r="C327">
        <f>INDEX(resultados!$A$2:$ZZ$403, 321, MATCH($B$3, resultados!$A$1:$ZZ$1, 0))</f>
        <v/>
      </c>
    </row>
    <row r="328">
      <c r="A328">
        <f>INDEX(resultados!$A$2:$ZZ$403, 322, MATCH($B$1, resultados!$A$1:$ZZ$1, 0))</f>
        <v/>
      </c>
      <c r="B328">
        <f>INDEX(resultados!$A$2:$ZZ$403, 322, MATCH($B$2, resultados!$A$1:$ZZ$1, 0))</f>
        <v/>
      </c>
      <c r="C328">
        <f>INDEX(resultados!$A$2:$ZZ$403, 322, MATCH($B$3, resultados!$A$1:$ZZ$1, 0))</f>
        <v/>
      </c>
    </row>
    <row r="329">
      <c r="A329">
        <f>INDEX(resultados!$A$2:$ZZ$403, 323, MATCH($B$1, resultados!$A$1:$ZZ$1, 0))</f>
        <v/>
      </c>
      <c r="B329">
        <f>INDEX(resultados!$A$2:$ZZ$403, 323, MATCH($B$2, resultados!$A$1:$ZZ$1, 0))</f>
        <v/>
      </c>
      <c r="C329">
        <f>INDEX(resultados!$A$2:$ZZ$403, 323, MATCH($B$3, resultados!$A$1:$ZZ$1, 0))</f>
        <v/>
      </c>
    </row>
    <row r="330">
      <c r="A330">
        <f>INDEX(resultados!$A$2:$ZZ$403, 324, MATCH($B$1, resultados!$A$1:$ZZ$1, 0))</f>
        <v/>
      </c>
      <c r="B330">
        <f>INDEX(resultados!$A$2:$ZZ$403, 324, MATCH($B$2, resultados!$A$1:$ZZ$1, 0))</f>
        <v/>
      </c>
      <c r="C330">
        <f>INDEX(resultados!$A$2:$ZZ$403, 324, MATCH($B$3, resultados!$A$1:$ZZ$1, 0))</f>
        <v/>
      </c>
    </row>
    <row r="331">
      <c r="A331">
        <f>INDEX(resultados!$A$2:$ZZ$403, 325, MATCH($B$1, resultados!$A$1:$ZZ$1, 0))</f>
        <v/>
      </c>
      <c r="B331">
        <f>INDEX(resultados!$A$2:$ZZ$403, 325, MATCH($B$2, resultados!$A$1:$ZZ$1, 0))</f>
        <v/>
      </c>
      <c r="C331">
        <f>INDEX(resultados!$A$2:$ZZ$403, 325, MATCH($B$3, resultados!$A$1:$ZZ$1, 0))</f>
        <v/>
      </c>
    </row>
    <row r="332">
      <c r="A332">
        <f>INDEX(resultados!$A$2:$ZZ$403, 326, MATCH($B$1, resultados!$A$1:$ZZ$1, 0))</f>
        <v/>
      </c>
      <c r="B332">
        <f>INDEX(resultados!$A$2:$ZZ$403, 326, MATCH($B$2, resultados!$A$1:$ZZ$1, 0))</f>
        <v/>
      </c>
      <c r="C332">
        <f>INDEX(resultados!$A$2:$ZZ$403, 326, MATCH($B$3, resultados!$A$1:$ZZ$1, 0))</f>
        <v/>
      </c>
    </row>
    <row r="333">
      <c r="A333">
        <f>INDEX(resultados!$A$2:$ZZ$403, 327, MATCH($B$1, resultados!$A$1:$ZZ$1, 0))</f>
        <v/>
      </c>
      <c r="B333">
        <f>INDEX(resultados!$A$2:$ZZ$403, 327, MATCH($B$2, resultados!$A$1:$ZZ$1, 0))</f>
        <v/>
      </c>
      <c r="C333">
        <f>INDEX(resultados!$A$2:$ZZ$403, 327, MATCH($B$3, resultados!$A$1:$ZZ$1, 0))</f>
        <v/>
      </c>
    </row>
    <row r="334">
      <c r="A334">
        <f>INDEX(resultados!$A$2:$ZZ$403, 328, MATCH($B$1, resultados!$A$1:$ZZ$1, 0))</f>
        <v/>
      </c>
      <c r="B334">
        <f>INDEX(resultados!$A$2:$ZZ$403, 328, MATCH($B$2, resultados!$A$1:$ZZ$1, 0))</f>
        <v/>
      </c>
      <c r="C334">
        <f>INDEX(resultados!$A$2:$ZZ$403, 328, MATCH($B$3, resultados!$A$1:$ZZ$1, 0))</f>
        <v/>
      </c>
    </row>
    <row r="335">
      <c r="A335">
        <f>INDEX(resultados!$A$2:$ZZ$403, 329, MATCH($B$1, resultados!$A$1:$ZZ$1, 0))</f>
        <v/>
      </c>
      <c r="B335">
        <f>INDEX(resultados!$A$2:$ZZ$403, 329, MATCH($B$2, resultados!$A$1:$ZZ$1, 0))</f>
        <v/>
      </c>
      <c r="C335">
        <f>INDEX(resultados!$A$2:$ZZ$403, 329, MATCH($B$3, resultados!$A$1:$ZZ$1, 0))</f>
        <v/>
      </c>
    </row>
    <row r="336">
      <c r="A336">
        <f>INDEX(resultados!$A$2:$ZZ$403, 330, MATCH($B$1, resultados!$A$1:$ZZ$1, 0))</f>
        <v/>
      </c>
      <c r="B336">
        <f>INDEX(resultados!$A$2:$ZZ$403, 330, MATCH($B$2, resultados!$A$1:$ZZ$1, 0))</f>
        <v/>
      </c>
      <c r="C336">
        <f>INDEX(resultados!$A$2:$ZZ$403, 330, MATCH($B$3, resultados!$A$1:$ZZ$1, 0))</f>
        <v/>
      </c>
    </row>
    <row r="337">
      <c r="A337">
        <f>INDEX(resultados!$A$2:$ZZ$403, 331, MATCH($B$1, resultados!$A$1:$ZZ$1, 0))</f>
        <v/>
      </c>
      <c r="B337">
        <f>INDEX(resultados!$A$2:$ZZ$403, 331, MATCH($B$2, resultados!$A$1:$ZZ$1, 0))</f>
        <v/>
      </c>
      <c r="C337">
        <f>INDEX(resultados!$A$2:$ZZ$403, 331, MATCH($B$3, resultados!$A$1:$ZZ$1, 0))</f>
        <v/>
      </c>
    </row>
    <row r="338">
      <c r="A338">
        <f>INDEX(resultados!$A$2:$ZZ$403, 332, MATCH($B$1, resultados!$A$1:$ZZ$1, 0))</f>
        <v/>
      </c>
      <c r="B338">
        <f>INDEX(resultados!$A$2:$ZZ$403, 332, MATCH($B$2, resultados!$A$1:$ZZ$1, 0))</f>
        <v/>
      </c>
      <c r="C338">
        <f>INDEX(resultados!$A$2:$ZZ$403, 332, MATCH($B$3, resultados!$A$1:$ZZ$1, 0))</f>
        <v/>
      </c>
    </row>
    <row r="339">
      <c r="A339">
        <f>INDEX(resultados!$A$2:$ZZ$403, 333, MATCH($B$1, resultados!$A$1:$ZZ$1, 0))</f>
        <v/>
      </c>
      <c r="B339">
        <f>INDEX(resultados!$A$2:$ZZ$403, 333, MATCH($B$2, resultados!$A$1:$ZZ$1, 0))</f>
        <v/>
      </c>
      <c r="C339">
        <f>INDEX(resultados!$A$2:$ZZ$403, 333, MATCH($B$3, resultados!$A$1:$ZZ$1, 0))</f>
        <v/>
      </c>
    </row>
    <row r="340">
      <c r="A340">
        <f>INDEX(resultados!$A$2:$ZZ$403, 334, MATCH($B$1, resultados!$A$1:$ZZ$1, 0))</f>
        <v/>
      </c>
      <c r="B340">
        <f>INDEX(resultados!$A$2:$ZZ$403, 334, MATCH($B$2, resultados!$A$1:$ZZ$1, 0))</f>
        <v/>
      </c>
      <c r="C340">
        <f>INDEX(resultados!$A$2:$ZZ$403, 334, MATCH($B$3, resultados!$A$1:$ZZ$1, 0))</f>
        <v/>
      </c>
    </row>
    <row r="341">
      <c r="A341">
        <f>INDEX(resultados!$A$2:$ZZ$403, 335, MATCH($B$1, resultados!$A$1:$ZZ$1, 0))</f>
        <v/>
      </c>
      <c r="B341">
        <f>INDEX(resultados!$A$2:$ZZ$403, 335, MATCH($B$2, resultados!$A$1:$ZZ$1, 0))</f>
        <v/>
      </c>
      <c r="C341">
        <f>INDEX(resultados!$A$2:$ZZ$403, 335, MATCH($B$3, resultados!$A$1:$ZZ$1, 0))</f>
        <v/>
      </c>
    </row>
    <row r="342">
      <c r="A342">
        <f>INDEX(resultados!$A$2:$ZZ$403, 336, MATCH($B$1, resultados!$A$1:$ZZ$1, 0))</f>
        <v/>
      </c>
      <c r="B342">
        <f>INDEX(resultados!$A$2:$ZZ$403, 336, MATCH($B$2, resultados!$A$1:$ZZ$1, 0))</f>
        <v/>
      </c>
      <c r="C342">
        <f>INDEX(resultados!$A$2:$ZZ$403, 336, MATCH($B$3, resultados!$A$1:$ZZ$1, 0))</f>
        <v/>
      </c>
    </row>
    <row r="343">
      <c r="A343">
        <f>INDEX(resultados!$A$2:$ZZ$403, 337, MATCH($B$1, resultados!$A$1:$ZZ$1, 0))</f>
        <v/>
      </c>
      <c r="B343">
        <f>INDEX(resultados!$A$2:$ZZ$403, 337, MATCH($B$2, resultados!$A$1:$ZZ$1, 0))</f>
        <v/>
      </c>
      <c r="C343">
        <f>INDEX(resultados!$A$2:$ZZ$403, 337, MATCH($B$3, resultados!$A$1:$ZZ$1, 0))</f>
        <v/>
      </c>
    </row>
    <row r="344">
      <c r="A344">
        <f>INDEX(resultados!$A$2:$ZZ$403, 338, MATCH($B$1, resultados!$A$1:$ZZ$1, 0))</f>
        <v/>
      </c>
      <c r="B344">
        <f>INDEX(resultados!$A$2:$ZZ$403, 338, MATCH($B$2, resultados!$A$1:$ZZ$1, 0))</f>
        <v/>
      </c>
      <c r="C344">
        <f>INDEX(resultados!$A$2:$ZZ$403, 338, MATCH($B$3, resultados!$A$1:$ZZ$1, 0))</f>
        <v/>
      </c>
    </row>
    <row r="345">
      <c r="A345">
        <f>INDEX(resultados!$A$2:$ZZ$403, 339, MATCH($B$1, resultados!$A$1:$ZZ$1, 0))</f>
        <v/>
      </c>
      <c r="B345">
        <f>INDEX(resultados!$A$2:$ZZ$403, 339, MATCH($B$2, resultados!$A$1:$ZZ$1, 0))</f>
        <v/>
      </c>
      <c r="C345">
        <f>INDEX(resultados!$A$2:$ZZ$403, 339, MATCH($B$3, resultados!$A$1:$ZZ$1, 0))</f>
        <v/>
      </c>
    </row>
    <row r="346">
      <c r="A346">
        <f>INDEX(resultados!$A$2:$ZZ$403, 340, MATCH($B$1, resultados!$A$1:$ZZ$1, 0))</f>
        <v/>
      </c>
      <c r="B346">
        <f>INDEX(resultados!$A$2:$ZZ$403, 340, MATCH($B$2, resultados!$A$1:$ZZ$1, 0))</f>
        <v/>
      </c>
      <c r="C346">
        <f>INDEX(resultados!$A$2:$ZZ$403, 340, MATCH($B$3, resultados!$A$1:$ZZ$1, 0))</f>
        <v/>
      </c>
    </row>
    <row r="347">
      <c r="A347">
        <f>INDEX(resultados!$A$2:$ZZ$403, 341, MATCH($B$1, resultados!$A$1:$ZZ$1, 0))</f>
        <v/>
      </c>
      <c r="B347">
        <f>INDEX(resultados!$A$2:$ZZ$403, 341, MATCH($B$2, resultados!$A$1:$ZZ$1, 0))</f>
        <v/>
      </c>
      <c r="C347">
        <f>INDEX(resultados!$A$2:$ZZ$403, 341, MATCH($B$3, resultados!$A$1:$ZZ$1, 0))</f>
        <v/>
      </c>
    </row>
    <row r="348">
      <c r="A348">
        <f>INDEX(resultados!$A$2:$ZZ$403, 342, MATCH($B$1, resultados!$A$1:$ZZ$1, 0))</f>
        <v/>
      </c>
      <c r="B348">
        <f>INDEX(resultados!$A$2:$ZZ$403, 342, MATCH($B$2, resultados!$A$1:$ZZ$1, 0))</f>
        <v/>
      </c>
      <c r="C348">
        <f>INDEX(resultados!$A$2:$ZZ$403, 342, MATCH($B$3, resultados!$A$1:$ZZ$1, 0))</f>
        <v/>
      </c>
    </row>
    <row r="349">
      <c r="A349">
        <f>INDEX(resultados!$A$2:$ZZ$403, 343, MATCH($B$1, resultados!$A$1:$ZZ$1, 0))</f>
        <v/>
      </c>
      <c r="B349">
        <f>INDEX(resultados!$A$2:$ZZ$403, 343, MATCH($B$2, resultados!$A$1:$ZZ$1, 0))</f>
        <v/>
      </c>
      <c r="C349">
        <f>INDEX(resultados!$A$2:$ZZ$403, 343, MATCH($B$3, resultados!$A$1:$ZZ$1, 0))</f>
        <v/>
      </c>
    </row>
    <row r="350">
      <c r="A350">
        <f>INDEX(resultados!$A$2:$ZZ$403, 344, MATCH($B$1, resultados!$A$1:$ZZ$1, 0))</f>
        <v/>
      </c>
      <c r="B350">
        <f>INDEX(resultados!$A$2:$ZZ$403, 344, MATCH($B$2, resultados!$A$1:$ZZ$1, 0))</f>
        <v/>
      </c>
      <c r="C350">
        <f>INDEX(resultados!$A$2:$ZZ$403, 344, MATCH($B$3, resultados!$A$1:$ZZ$1, 0))</f>
        <v/>
      </c>
    </row>
    <row r="351">
      <c r="A351">
        <f>INDEX(resultados!$A$2:$ZZ$403, 345, MATCH($B$1, resultados!$A$1:$ZZ$1, 0))</f>
        <v/>
      </c>
      <c r="B351">
        <f>INDEX(resultados!$A$2:$ZZ$403, 345, MATCH($B$2, resultados!$A$1:$ZZ$1, 0))</f>
        <v/>
      </c>
      <c r="C351">
        <f>INDEX(resultados!$A$2:$ZZ$403, 345, MATCH($B$3, resultados!$A$1:$ZZ$1, 0))</f>
        <v/>
      </c>
    </row>
    <row r="352">
      <c r="A352">
        <f>INDEX(resultados!$A$2:$ZZ$403, 346, MATCH($B$1, resultados!$A$1:$ZZ$1, 0))</f>
        <v/>
      </c>
      <c r="B352">
        <f>INDEX(resultados!$A$2:$ZZ$403, 346, MATCH($B$2, resultados!$A$1:$ZZ$1, 0))</f>
        <v/>
      </c>
      <c r="C352">
        <f>INDEX(resultados!$A$2:$ZZ$403, 346, MATCH($B$3, resultados!$A$1:$ZZ$1, 0))</f>
        <v/>
      </c>
    </row>
    <row r="353">
      <c r="A353">
        <f>INDEX(resultados!$A$2:$ZZ$403, 347, MATCH($B$1, resultados!$A$1:$ZZ$1, 0))</f>
        <v/>
      </c>
      <c r="B353">
        <f>INDEX(resultados!$A$2:$ZZ$403, 347, MATCH($B$2, resultados!$A$1:$ZZ$1, 0))</f>
        <v/>
      </c>
      <c r="C353">
        <f>INDEX(resultados!$A$2:$ZZ$403, 347, MATCH($B$3, resultados!$A$1:$ZZ$1, 0))</f>
        <v/>
      </c>
    </row>
    <row r="354">
      <c r="A354">
        <f>INDEX(resultados!$A$2:$ZZ$403, 348, MATCH($B$1, resultados!$A$1:$ZZ$1, 0))</f>
        <v/>
      </c>
      <c r="B354">
        <f>INDEX(resultados!$A$2:$ZZ$403, 348, MATCH($B$2, resultados!$A$1:$ZZ$1, 0))</f>
        <v/>
      </c>
      <c r="C354">
        <f>INDEX(resultados!$A$2:$ZZ$403, 348, MATCH($B$3, resultados!$A$1:$ZZ$1, 0))</f>
        <v/>
      </c>
    </row>
    <row r="355">
      <c r="A355">
        <f>INDEX(resultados!$A$2:$ZZ$403, 349, MATCH($B$1, resultados!$A$1:$ZZ$1, 0))</f>
        <v/>
      </c>
      <c r="B355">
        <f>INDEX(resultados!$A$2:$ZZ$403, 349, MATCH($B$2, resultados!$A$1:$ZZ$1, 0))</f>
        <v/>
      </c>
      <c r="C355">
        <f>INDEX(resultados!$A$2:$ZZ$403, 349, MATCH($B$3, resultados!$A$1:$ZZ$1, 0))</f>
        <v/>
      </c>
    </row>
    <row r="356">
      <c r="A356">
        <f>INDEX(resultados!$A$2:$ZZ$403, 350, MATCH($B$1, resultados!$A$1:$ZZ$1, 0))</f>
        <v/>
      </c>
      <c r="B356">
        <f>INDEX(resultados!$A$2:$ZZ$403, 350, MATCH($B$2, resultados!$A$1:$ZZ$1, 0))</f>
        <v/>
      </c>
      <c r="C356">
        <f>INDEX(resultados!$A$2:$ZZ$403, 350, MATCH($B$3, resultados!$A$1:$ZZ$1, 0))</f>
        <v/>
      </c>
    </row>
    <row r="357">
      <c r="A357">
        <f>INDEX(resultados!$A$2:$ZZ$403, 351, MATCH($B$1, resultados!$A$1:$ZZ$1, 0))</f>
        <v/>
      </c>
      <c r="B357">
        <f>INDEX(resultados!$A$2:$ZZ$403, 351, MATCH($B$2, resultados!$A$1:$ZZ$1, 0))</f>
        <v/>
      </c>
      <c r="C357">
        <f>INDEX(resultados!$A$2:$ZZ$403, 351, MATCH($B$3, resultados!$A$1:$ZZ$1, 0))</f>
        <v/>
      </c>
    </row>
    <row r="358">
      <c r="A358">
        <f>INDEX(resultados!$A$2:$ZZ$403, 352, MATCH($B$1, resultados!$A$1:$ZZ$1, 0))</f>
        <v/>
      </c>
      <c r="B358">
        <f>INDEX(resultados!$A$2:$ZZ$403, 352, MATCH($B$2, resultados!$A$1:$ZZ$1, 0))</f>
        <v/>
      </c>
      <c r="C358">
        <f>INDEX(resultados!$A$2:$ZZ$403, 352, MATCH($B$3, resultados!$A$1:$ZZ$1, 0))</f>
        <v/>
      </c>
    </row>
    <row r="359">
      <c r="A359">
        <f>INDEX(resultados!$A$2:$ZZ$403, 353, MATCH($B$1, resultados!$A$1:$ZZ$1, 0))</f>
        <v/>
      </c>
      <c r="B359">
        <f>INDEX(resultados!$A$2:$ZZ$403, 353, MATCH($B$2, resultados!$A$1:$ZZ$1, 0))</f>
        <v/>
      </c>
      <c r="C359">
        <f>INDEX(resultados!$A$2:$ZZ$403, 353, MATCH($B$3, resultados!$A$1:$ZZ$1, 0))</f>
        <v/>
      </c>
    </row>
    <row r="360">
      <c r="A360">
        <f>INDEX(resultados!$A$2:$ZZ$403, 354, MATCH($B$1, resultados!$A$1:$ZZ$1, 0))</f>
        <v/>
      </c>
      <c r="B360">
        <f>INDEX(resultados!$A$2:$ZZ$403, 354, MATCH($B$2, resultados!$A$1:$ZZ$1, 0))</f>
        <v/>
      </c>
      <c r="C360">
        <f>INDEX(resultados!$A$2:$ZZ$403, 354, MATCH($B$3, resultados!$A$1:$ZZ$1, 0))</f>
        <v/>
      </c>
    </row>
    <row r="361">
      <c r="A361">
        <f>INDEX(resultados!$A$2:$ZZ$403, 355, MATCH($B$1, resultados!$A$1:$ZZ$1, 0))</f>
        <v/>
      </c>
      <c r="B361">
        <f>INDEX(resultados!$A$2:$ZZ$403, 355, MATCH($B$2, resultados!$A$1:$ZZ$1, 0))</f>
        <v/>
      </c>
      <c r="C361">
        <f>INDEX(resultados!$A$2:$ZZ$403, 355, MATCH($B$3, resultados!$A$1:$ZZ$1, 0))</f>
        <v/>
      </c>
    </row>
    <row r="362">
      <c r="A362">
        <f>INDEX(resultados!$A$2:$ZZ$403, 356, MATCH($B$1, resultados!$A$1:$ZZ$1, 0))</f>
        <v/>
      </c>
      <c r="B362">
        <f>INDEX(resultados!$A$2:$ZZ$403, 356, MATCH($B$2, resultados!$A$1:$ZZ$1, 0))</f>
        <v/>
      </c>
      <c r="C362">
        <f>INDEX(resultados!$A$2:$ZZ$403, 356, MATCH($B$3, resultados!$A$1:$ZZ$1, 0))</f>
        <v/>
      </c>
    </row>
    <row r="363">
      <c r="A363">
        <f>INDEX(resultados!$A$2:$ZZ$403, 357, MATCH($B$1, resultados!$A$1:$ZZ$1, 0))</f>
        <v/>
      </c>
      <c r="B363">
        <f>INDEX(resultados!$A$2:$ZZ$403, 357, MATCH($B$2, resultados!$A$1:$ZZ$1, 0))</f>
        <v/>
      </c>
      <c r="C363">
        <f>INDEX(resultados!$A$2:$ZZ$403, 357, MATCH($B$3, resultados!$A$1:$ZZ$1, 0))</f>
        <v/>
      </c>
    </row>
    <row r="364">
      <c r="A364">
        <f>INDEX(resultados!$A$2:$ZZ$403, 358, MATCH($B$1, resultados!$A$1:$ZZ$1, 0))</f>
        <v/>
      </c>
      <c r="B364">
        <f>INDEX(resultados!$A$2:$ZZ$403, 358, MATCH($B$2, resultados!$A$1:$ZZ$1, 0))</f>
        <v/>
      </c>
      <c r="C364">
        <f>INDEX(resultados!$A$2:$ZZ$403, 358, MATCH($B$3, resultados!$A$1:$ZZ$1, 0))</f>
        <v/>
      </c>
    </row>
    <row r="365">
      <c r="A365">
        <f>INDEX(resultados!$A$2:$ZZ$403, 359, MATCH($B$1, resultados!$A$1:$ZZ$1, 0))</f>
        <v/>
      </c>
      <c r="B365">
        <f>INDEX(resultados!$A$2:$ZZ$403, 359, MATCH($B$2, resultados!$A$1:$ZZ$1, 0))</f>
        <v/>
      </c>
      <c r="C365">
        <f>INDEX(resultados!$A$2:$ZZ$403, 359, MATCH($B$3, resultados!$A$1:$ZZ$1, 0))</f>
        <v/>
      </c>
    </row>
    <row r="366">
      <c r="A366">
        <f>INDEX(resultados!$A$2:$ZZ$403, 360, MATCH($B$1, resultados!$A$1:$ZZ$1, 0))</f>
        <v/>
      </c>
      <c r="B366">
        <f>INDEX(resultados!$A$2:$ZZ$403, 360, MATCH($B$2, resultados!$A$1:$ZZ$1, 0))</f>
        <v/>
      </c>
      <c r="C366">
        <f>INDEX(resultados!$A$2:$ZZ$403, 360, MATCH($B$3, resultados!$A$1:$ZZ$1, 0))</f>
        <v/>
      </c>
    </row>
    <row r="367">
      <c r="A367">
        <f>INDEX(resultados!$A$2:$ZZ$403, 361, MATCH($B$1, resultados!$A$1:$ZZ$1, 0))</f>
        <v/>
      </c>
      <c r="B367">
        <f>INDEX(resultados!$A$2:$ZZ$403, 361, MATCH($B$2, resultados!$A$1:$ZZ$1, 0))</f>
        <v/>
      </c>
      <c r="C367">
        <f>INDEX(resultados!$A$2:$ZZ$403, 361, MATCH($B$3, resultados!$A$1:$ZZ$1, 0))</f>
        <v/>
      </c>
    </row>
    <row r="368">
      <c r="A368">
        <f>INDEX(resultados!$A$2:$ZZ$403, 362, MATCH($B$1, resultados!$A$1:$ZZ$1, 0))</f>
        <v/>
      </c>
      <c r="B368">
        <f>INDEX(resultados!$A$2:$ZZ$403, 362, MATCH($B$2, resultados!$A$1:$ZZ$1, 0))</f>
        <v/>
      </c>
      <c r="C368">
        <f>INDEX(resultados!$A$2:$ZZ$403, 362, MATCH($B$3, resultados!$A$1:$ZZ$1, 0))</f>
        <v/>
      </c>
    </row>
    <row r="369">
      <c r="A369">
        <f>INDEX(resultados!$A$2:$ZZ$403, 363, MATCH($B$1, resultados!$A$1:$ZZ$1, 0))</f>
        <v/>
      </c>
      <c r="B369">
        <f>INDEX(resultados!$A$2:$ZZ$403, 363, MATCH($B$2, resultados!$A$1:$ZZ$1, 0))</f>
        <v/>
      </c>
      <c r="C369">
        <f>INDEX(resultados!$A$2:$ZZ$403, 363, MATCH($B$3, resultados!$A$1:$ZZ$1, 0))</f>
        <v/>
      </c>
    </row>
    <row r="370">
      <c r="A370">
        <f>INDEX(resultados!$A$2:$ZZ$403, 364, MATCH($B$1, resultados!$A$1:$ZZ$1, 0))</f>
        <v/>
      </c>
      <c r="B370">
        <f>INDEX(resultados!$A$2:$ZZ$403, 364, MATCH($B$2, resultados!$A$1:$ZZ$1, 0))</f>
        <v/>
      </c>
      <c r="C370">
        <f>INDEX(resultados!$A$2:$ZZ$403, 364, MATCH($B$3, resultados!$A$1:$ZZ$1, 0))</f>
        <v/>
      </c>
    </row>
    <row r="371">
      <c r="A371">
        <f>INDEX(resultados!$A$2:$ZZ$403, 365, MATCH($B$1, resultados!$A$1:$ZZ$1, 0))</f>
        <v/>
      </c>
      <c r="B371">
        <f>INDEX(resultados!$A$2:$ZZ$403, 365, MATCH($B$2, resultados!$A$1:$ZZ$1, 0))</f>
        <v/>
      </c>
      <c r="C371">
        <f>INDEX(resultados!$A$2:$ZZ$403, 365, MATCH($B$3, resultados!$A$1:$ZZ$1, 0))</f>
        <v/>
      </c>
    </row>
    <row r="372">
      <c r="A372">
        <f>INDEX(resultados!$A$2:$ZZ$403, 366, MATCH($B$1, resultados!$A$1:$ZZ$1, 0))</f>
        <v/>
      </c>
      <c r="B372">
        <f>INDEX(resultados!$A$2:$ZZ$403, 366, MATCH($B$2, resultados!$A$1:$ZZ$1, 0))</f>
        <v/>
      </c>
      <c r="C372">
        <f>INDEX(resultados!$A$2:$ZZ$403, 366, MATCH($B$3, resultados!$A$1:$ZZ$1, 0))</f>
        <v/>
      </c>
    </row>
    <row r="373">
      <c r="A373">
        <f>INDEX(resultados!$A$2:$ZZ$403, 367, MATCH($B$1, resultados!$A$1:$ZZ$1, 0))</f>
        <v/>
      </c>
      <c r="B373">
        <f>INDEX(resultados!$A$2:$ZZ$403, 367, MATCH($B$2, resultados!$A$1:$ZZ$1, 0))</f>
        <v/>
      </c>
      <c r="C373">
        <f>INDEX(resultados!$A$2:$ZZ$403, 367, MATCH($B$3, resultados!$A$1:$ZZ$1, 0))</f>
        <v/>
      </c>
    </row>
    <row r="374">
      <c r="A374">
        <f>INDEX(resultados!$A$2:$ZZ$403, 368, MATCH($B$1, resultados!$A$1:$ZZ$1, 0))</f>
        <v/>
      </c>
      <c r="B374">
        <f>INDEX(resultados!$A$2:$ZZ$403, 368, MATCH($B$2, resultados!$A$1:$ZZ$1, 0))</f>
        <v/>
      </c>
      <c r="C374">
        <f>INDEX(resultados!$A$2:$ZZ$403, 368, MATCH($B$3, resultados!$A$1:$ZZ$1, 0))</f>
        <v/>
      </c>
    </row>
    <row r="375">
      <c r="A375">
        <f>INDEX(resultados!$A$2:$ZZ$403, 369, MATCH($B$1, resultados!$A$1:$ZZ$1, 0))</f>
        <v/>
      </c>
      <c r="B375">
        <f>INDEX(resultados!$A$2:$ZZ$403, 369, MATCH($B$2, resultados!$A$1:$ZZ$1, 0))</f>
        <v/>
      </c>
      <c r="C375">
        <f>INDEX(resultados!$A$2:$ZZ$403, 369, MATCH($B$3, resultados!$A$1:$ZZ$1, 0))</f>
        <v/>
      </c>
    </row>
    <row r="376">
      <c r="A376">
        <f>INDEX(resultados!$A$2:$ZZ$403, 370, MATCH($B$1, resultados!$A$1:$ZZ$1, 0))</f>
        <v/>
      </c>
      <c r="B376">
        <f>INDEX(resultados!$A$2:$ZZ$403, 370, MATCH($B$2, resultados!$A$1:$ZZ$1, 0))</f>
        <v/>
      </c>
      <c r="C376">
        <f>INDEX(resultados!$A$2:$ZZ$403, 370, MATCH($B$3, resultados!$A$1:$ZZ$1, 0))</f>
        <v/>
      </c>
    </row>
    <row r="377">
      <c r="A377">
        <f>INDEX(resultados!$A$2:$ZZ$403, 371, MATCH($B$1, resultados!$A$1:$ZZ$1, 0))</f>
        <v/>
      </c>
      <c r="B377">
        <f>INDEX(resultados!$A$2:$ZZ$403, 371, MATCH($B$2, resultados!$A$1:$ZZ$1, 0))</f>
        <v/>
      </c>
      <c r="C377">
        <f>INDEX(resultados!$A$2:$ZZ$403, 371, MATCH($B$3, resultados!$A$1:$ZZ$1, 0))</f>
        <v/>
      </c>
    </row>
    <row r="378">
      <c r="A378">
        <f>INDEX(resultados!$A$2:$ZZ$403, 372, MATCH($B$1, resultados!$A$1:$ZZ$1, 0))</f>
        <v/>
      </c>
      <c r="B378">
        <f>INDEX(resultados!$A$2:$ZZ$403, 372, MATCH($B$2, resultados!$A$1:$ZZ$1, 0))</f>
        <v/>
      </c>
      <c r="C378">
        <f>INDEX(resultados!$A$2:$ZZ$403, 372, MATCH($B$3, resultados!$A$1:$ZZ$1, 0))</f>
        <v/>
      </c>
    </row>
    <row r="379">
      <c r="A379">
        <f>INDEX(resultados!$A$2:$ZZ$403, 373, MATCH($B$1, resultados!$A$1:$ZZ$1, 0))</f>
        <v/>
      </c>
      <c r="B379">
        <f>INDEX(resultados!$A$2:$ZZ$403, 373, MATCH($B$2, resultados!$A$1:$ZZ$1, 0))</f>
        <v/>
      </c>
      <c r="C379">
        <f>INDEX(resultados!$A$2:$ZZ$403, 373, MATCH($B$3, resultados!$A$1:$ZZ$1, 0))</f>
        <v/>
      </c>
    </row>
    <row r="380">
      <c r="A380">
        <f>INDEX(resultados!$A$2:$ZZ$403, 374, MATCH($B$1, resultados!$A$1:$ZZ$1, 0))</f>
        <v/>
      </c>
      <c r="B380">
        <f>INDEX(resultados!$A$2:$ZZ$403, 374, MATCH($B$2, resultados!$A$1:$ZZ$1, 0))</f>
        <v/>
      </c>
      <c r="C380">
        <f>INDEX(resultados!$A$2:$ZZ$403, 374, MATCH($B$3, resultados!$A$1:$ZZ$1, 0))</f>
        <v/>
      </c>
    </row>
    <row r="381">
      <c r="A381">
        <f>INDEX(resultados!$A$2:$ZZ$403, 375, MATCH($B$1, resultados!$A$1:$ZZ$1, 0))</f>
        <v/>
      </c>
      <c r="B381">
        <f>INDEX(resultados!$A$2:$ZZ$403, 375, MATCH($B$2, resultados!$A$1:$ZZ$1, 0))</f>
        <v/>
      </c>
      <c r="C381">
        <f>INDEX(resultados!$A$2:$ZZ$403, 375, MATCH($B$3, resultados!$A$1:$ZZ$1, 0))</f>
        <v/>
      </c>
    </row>
    <row r="382">
      <c r="A382">
        <f>INDEX(resultados!$A$2:$ZZ$403, 376, MATCH($B$1, resultados!$A$1:$ZZ$1, 0))</f>
        <v/>
      </c>
      <c r="B382">
        <f>INDEX(resultados!$A$2:$ZZ$403, 376, MATCH($B$2, resultados!$A$1:$ZZ$1, 0))</f>
        <v/>
      </c>
      <c r="C382">
        <f>INDEX(resultados!$A$2:$ZZ$403, 376, MATCH($B$3, resultados!$A$1:$ZZ$1, 0))</f>
        <v/>
      </c>
    </row>
    <row r="383">
      <c r="A383">
        <f>INDEX(resultados!$A$2:$ZZ$403, 377, MATCH($B$1, resultados!$A$1:$ZZ$1, 0))</f>
        <v/>
      </c>
      <c r="B383">
        <f>INDEX(resultados!$A$2:$ZZ$403, 377, MATCH($B$2, resultados!$A$1:$ZZ$1, 0))</f>
        <v/>
      </c>
      <c r="C383">
        <f>INDEX(resultados!$A$2:$ZZ$403, 377, MATCH($B$3, resultados!$A$1:$ZZ$1, 0))</f>
        <v/>
      </c>
    </row>
    <row r="384">
      <c r="A384">
        <f>INDEX(resultados!$A$2:$ZZ$403, 378, MATCH($B$1, resultados!$A$1:$ZZ$1, 0))</f>
        <v/>
      </c>
      <c r="B384">
        <f>INDEX(resultados!$A$2:$ZZ$403, 378, MATCH($B$2, resultados!$A$1:$ZZ$1, 0))</f>
        <v/>
      </c>
      <c r="C384">
        <f>INDEX(resultados!$A$2:$ZZ$403, 378, MATCH($B$3, resultados!$A$1:$ZZ$1, 0))</f>
        <v/>
      </c>
    </row>
    <row r="385">
      <c r="A385">
        <f>INDEX(resultados!$A$2:$ZZ$403, 379, MATCH($B$1, resultados!$A$1:$ZZ$1, 0))</f>
        <v/>
      </c>
      <c r="B385">
        <f>INDEX(resultados!$A$2:$ZZ$403, 379, MATCH($B$2, resultados!$A$1:$ZZ$1, 0))</f>
        <v/>
      </c>
      <c r="C385">
        <f>INDEX(resultados!$A$2:$ZZ$403, 379, MATCH($B$3, resultados!$A$1:$ZZ$1, 0))</f>
        <v/>
      </c>
    </row>
    <row r="386">
      <c r="A386">
        <f>INDEX(resultados!$A$2:$ZZ$403, 380, MATCH($B$1, resultados!$A$1:$ZZ$1, 0))</f>
        <v/>
      </c>
      <c r="B386">
        <f>INDEX(resultados!$A$2:$ZZ$403, 380, MATCH($B$2, resultados!$A$1:$ZZ$1, 0))</f>
        <v/>
      </c>
      <c r="C386">
        <f>INDEX(resultados!$A$2:$ZZ$403, 380, MATCH($B$3, resultados!$A$1:$ZZ$1, 0))</f>
        <v/>
      </c>
    </row>
    <row r="387">
      <c r="A387">
        <f>INDEX(resultados!$A$2:$ZZ$403, 381, MATCH($B$1, resultados!$A$1:$ZZ$1, 0))</f>
        <v/>
      </c>
      <c r="B387">
        <f>INDEX(resultados!$A$2:$ZZ$403, 381, MATCH($B$2, resultados!$A$1:$ZZ$1, 0))</f>
        <v/>
      </c>
      <c r="C387">
        <f>INDEX(resultados!$A$2:$ZZ$403, 381, MATCH($B$3, resultados!$A$1:$ZZ$1, 0))</f>
        <v/>
      </c>
    </row>
    <row r="388">
      <c r="A388">
        <f>INDEX(resultados!$A$2:$ZZ$403, 382, MATCH($B$1, resultados!$A$1:$ZZ$1, 0))</f>
        <v/>
      </c>
      <c r="B388">
        <f>INDEX(resultados!$A$2:$ZZ$403, 382, MATCH($B$2, resultados!$A$1:$ZZ$1, 0))</f>
        <v/>
      </c>
      <c r="C388">
        <f>INDEX(resultados!$A$2:$ZZ$403, 382, MATCH($B$3, resultados!$A$1:$ZZ$1, 0))</f>
        <v/>
      </c>
    </row>
    <row r="389">
      <c r="A389">
        <f>INDEX(resultados!$A$2:$ZZ$403, 383, MATCH($B$1, resultados!$A$1:$ZZ$1, 0))</f>
        <v/>
      </c>
      <c r="B389">
        <f>INDEX(resultados!$A$2:$ZZ$403, 383, MATCH($B$2, resultados!$A$1:$ZZ$1, 0))</f>
        <v/>
      </c>
      <c r="C389">
        <f>INDEX(resultados!$A$2:$ZZ$403, 383, MATCH($B$3, resultados!$A$1:$ZZ$1, 0))</f>
        <v/>
      </c>
    </row>
    <row r="390">
      <c r="A390">
        <f>INDEX(resultados!$A$2:$ZZ$403, 384, MATCH($B$1, resultados!$A$1:$ZZ$1, 0))</f>
        <v/>
      </c>
      <c r="B390">
        <f>INDEX(resultados!$A$2:$ZZ$403, 384, MATCH($B$2, resultados!$A$1:$ZZ$1, 0))</f>
        <v/>
      </c>
      <c r="C390">
        <f>INDEX(resultados!$A$2:$ZZ$403, 384, MATCH($B$3, resultados!$A$1:$ZZ$1, 0))</f>
        <v/>
      </c>
    </row>
    <row r="391">
      <c r="A391">
        <f>INDEX(resultados!$A$2:$ZZ$403, 385, MATCH($B$1, resultados!$A$1:$ZZ$1, 0))</f>
        <v/>
      </c>
      <c r="B391">
        <f>INDEX(resultados!$A$2:$ZZ$403, 385, MATCH($B$2, resultados!$A$1:$ZZ$1, 0))</f>
        <v/>
      </c>
      <c r="C391">
        <f>INDEX(resultados!$A$2:$ZZ$403, 385, MATCH($B$3, resultados!$A$1:$ZZ$1, 0))</f>
        <v/>
      </c>
    </row>
    <row r="392">
      <c r="A392">
        <f>INDEX(resultados!$A$2:$ZZ$403, 386, MATCH($B$1, resultados!$A$1:$ZZ$1, 0))</f>
        <v/>
      </c>
      <c r="B392">
        <f>INDEX(resultados!$A$2:$ZZ$403, 386, MATCH($B$2, resultados!$A$1:$ZZ$1, 0))</f>
        <v/>
      </c>
      <c r="C392">
        <f>INDEX(resultados!$A$2:$ZZ$403, 386, MATCH($B$3, resultados!$A$1:$ZZ$1, 0))</f>
        <v/>
      </c>
    </row>
    <row r="393">
      <c r="A393">
        <f>INDEX(resultados!$A$2:$ZZ$403, 387, MATCH($B$1, resultados!$A$1:$ZZ$1, 0))</f>
        <v/>
      </c>
      <c r="B393">
        <f>INDEX(resultados!$A$2:$ZZ$403, 387, MATCH($B$2, resultados!$A$1:$ZZ$1, 0))</f>
        <v/>
      </c>
      <c r="C393">
        <f>INDEX(resultados!$A$2:$ZZ$403, 387, MATCH($B$3, resultados!$A$1:$ZZ$1, 0))</f>
        <v/>
      </c>
    </row>
    <row r="394">
      <c r="A394">
        <f>INDEX(resultados!$A$2:$ZZ$403, 388, MATCH($B$1, resultados!$A$1:$ZZ$1, 0))</f>
        <v/>
      </c>
      <c r="B394">
        <f>INDEX(resultados!$A$2:$ZZ$403, 388, MATCH($B$2, resultados!$A$1:$ZZ$1, 0))</f>
        <v/>
      </c>
      <c r="C394">
        <f>INDEX(resultados!$A$2:$ZZ$403, 388, MATCH($B$3, resultados!$A$1:$ZZ$1, 0))</f>
        <v/>
      </c>
    </row>
    <row r="395">
      <c r="A395">
        <f>INDEX(resultados!$A$2:$ZZ$403, 389, MATCH($B$1, resultados!$A$1:$ZZ$1, 0))</f>
        <v/>
      </c>
      <c r="B395">
        <f>INDEX(resultados!$A$2:$ZZ$403, 389, MATCH($B$2, resultados!$A$1:$ZZ$1, 0))</f>
        <v/>
      </c>
      <c r="C395">
        <f>INDEX(resultados!$A$2:$ZZ$403, 389, MATCH($B$3, resultados!$A$1:$ZZ$1, 0))</f>
        <v/>
      </c>
    </row>
    <row r="396">
      <c r="A396">
        <f>INDEX(resultados!$A$2:$ZZ$403, 390, MATCH($B$1, resultados!$A$1:$ZZ$1, 0))</f>
        <v/>
      </c>
      <c r="B396">
        <f>INDEX(resultados!$A$2:$ZZ$403, 390, MATCH($B$2, resultados!$A$1:$ZZ$1, 0))</f>
        <v/>
      </c>
      <c r="C396">
        <f>INDEX(resultados!$A$2:$ZZ$403, 390, MATCH($B$3, resultados!$A$1:$ZZ$1, 0))</f>
        <v/>
      </c>
    </row>
    <row r="397">
      <c r="A397">
        <f>INDEX(resultados!$A$2:$ZZ$403, 391, MATCH($B$1, resultados!$A$1:$ZZ$1, 0))</f>
        <v/>
      </c>
      <c r="B397">
        <f>INDEX(resultados!$A$2:$ZZ$403, 391, MATCH($B$2, resultados!$A$1:$ZZ$1, 0))</f>
        <v/>
      </c>
      <c r="C397">
        <f>INDEX(resultados!$A$2:$ZZ$403, 391, MATCH($B$3, resultados!$A$1:$ZZ$1, 0))</f>
        <v/>
      </c>
    </row>
    <row r="398">
      <c r="A398">
        <f>INDEX(resultados!$A$2:$ZZ$403, 392, MATCH($B$1, resultados!$A$1:$ZZ$1, 0))</f>
        <v/>
      </c>
      <c r="B398">
        <f>INDEX(resultados!$A$2:$ZZ$403, 392, MATCH($B$2, resultados!$A$1:$ZZ$1, 0))</f>
        <v/>
      </c>
      <c r="C398">
        <f>INDEX(resultados!$A$2:$ZZ$403, 392, MATCH($B$3, resultados!$A$1:$ZZ$1, 0))</f>
        <v/>
      </c>
    </row>
    <row r="399">
      <c r="A399">
        <f>INDEX(resultados!$A$2:$ZZ$403, 393, MATCH($B$1, resultados!$A$1:$ZZ$1, 0))</f>
        <v/>
      </c>
      <c r="B399">
        <f>INDEX(resultados!$A$2:$ZZ$403, 393, MATCH($B$2, resultados!$A$1:$ZZ$1, 0))</f>
        <v/>
      </c>
      <c r="C399">
        <f>INDEX(resultados!$A$2:$ZZ$403, 393, MATCH($B$3, resultados!$A$1:$ZZ$1, 0))</f>
        <v/>
      </c>
    </row>
    <row r="400">
      <c r="A400">
        <f>INDEX(resultados!$A$2:$ZZ$403, 394, MATCH($B$1, resultados!$A$1:$ZZ$1, 0))</f>
        <v/>
      </c>
      <c r="B400">
        <f>INDEX(resultados!$A$2:$ZZ$403, 394, MATCH($B$2, resultados!$A$1:$ZZ$1, 0))</f>
        <v/>
      </c>
      <c r="C400">
        <f>INDEX(resultados!$A$2:$ZZ$403, 394, MATCH($B$3, resultados!$A$1:$ZZ$1, 0))</f>
        <v/>
      </c>
    </row>
    <row r="401">
      <c r="A401">
        <f>INDEX(resultados!$A$2:$ZZ$403, 395, MATCH($B$1, resultados!$A$1:$ZZ$1, 0))</f>
        <v/>
      </c>
      <c r="B401">
        <f>INDEX(resultados!$A$2:$ZZ$403, 395, MATCH($B$2, resultados!$A$1:$ZZ$1, 0))</f>
        <v/>
      </c>
      <c r="C401">
        <f>INDEX(resultados!$A$2:$ZZ$403, 395, MATCH($B$3, resultados!$A$1:$ZZ$1, 0))</f>
        <v/>
      </c>
    </row>
    <row r="402">
      <c r="A402">
        <f>INDEX(resultados!$A$2:$ZZ$403, 396, MATCH($B$1, resultados!$A$1:$ZZ$1, 0))</f>
        <v/>
      </c>
      <c r="B402">
        <f>INDEX(resultados!$A$2:$ZZ$403, 396, MATCH($B$2, resultados!$A$1:$ZZ$1, 0))</f>
        <v/>
      </c>
      <c r="C402">
        <f>INDEX(resultados!$A$2:$ZZ$403, 396, MATCH($B$3, resultados!$A$1:$ZZ$1, 0))</f>
        <v/>
      </c>
    </row>
    <row r="403">
      <c r="A403">
        <f>INDEX(resultados!$A$2:$ZZ$403, 397, MATCH($B$1, resultados!$A$1:$ZZ$1, 0))</f>
        <v/>
      </c>
      <c r="B403">
        <f>INDEX(resultados!$A$2:$ZZ$403, 397, MATCH($B$2, resultados!$A$1:$ZZ$1, 0))</f>
        <v/>
      </c>
      <c r="C403">
        <f>INDEX(resultados!$A$2:$ZZ$403, 397, MATCH($B$3, resultados!$A$1:$ZZ$1, 0))</f>
        <v/>
      </c>
    </row>
    <row r="404">
      <c r="A404">
        <f>INDEX(resultados!$A$2:$ZZ$403, 398, MATCH($B$1, resultados!$A$1:$ZZ$1, 0))</f>
        <v/>
      </c>
      <c r="B404">
        <f>INDEX(resultados!$A$2:$ZZ$403, 398, MATCH($B$2, resultados!$A$1:$ZZ$1, 0))</f>
        <v/>
      </c>
      <c r="C404">
        <f>INDEX(resultados!$A$2:$ZZ$403, 398, MATCH($B$3, resultados!$A$1:$ZZ$1, 0))</f>
        <v/>
      </c>
    </row>
    <row r="405">
      <c r="A405">
        <f>INDEX(resultados!$A$2:$ZZ$403, 399, MATCH($B$1, resultados!$A$1:$ZZ$1, 0))</f>
        <v/>
      </c>
      <c r="B405">
        <f>INDEX(resultados!$A$2:$ZZ$403, 399, MATCH($B$2, resultados!$A$1:$ZZ$1, 0))</f>
        <v/>
      </c>
      <c r="C405">
        <f>INDEX(resultados!$A$2:$ZZ$403, 399, MATCH($B$3, resultados!$A$1:$ZZ$1, 0))</f>
        <v/>
      </c>
    </row>
    <row r="406">
      <c r="A406">
        <f>INDEX(resultados!$A$2:$ZZ$403, 400, MATCH($B$1, resultados!$A$1:$ZZ$1, 0))</f>
        <v/>
      </c>
      <c r="B406">
        <f>INDEX(resultados!$A$2:$ZZ$403, 400, MATCH($B$2, resultados!$A$1:$ZZ$1, 0))</f>
        <v/>
      </c>
      <c r="C406">
        <f>INDEX(resultados!$A$2:$ZZ$403, 400, MATCH($B$3, resultados!$A$1:$ZZ$1, 0))</f>
        <v/>
      </c>
    </row>
    <row r="407">
      <c r="A407">
        <f>INDEX(resultados!$A$2:$ZZ$403, 401, MATCH($B$1, resultados!$A$1:$ZZ$1, 0))</f>
        <v/>
      </c>
      <c r="B407">
        <f>INDEX(resultados!$A$2:$ZZ$403, 401, MATCH($B$2, resultados!$A$1:$ZZ$1, 0))</f>
        <v/>
      </c>
      <c r="C407">
        <f>INDEX(resultados!$A$2:$ZZ$403, 401, MATCH($B$3, resultados!$A$1:$ZZ$1, 0))</f>
        <v/>
      </c>
    </row>
    <row r="408">
      <c r="A408">
        <f>INDEX(resultados!$A$2:$ZZ$403, 402, MATCH($B$1, resultados!$A$1:$ZZ$1, 0))</f>
        <v/>
      </c>
      <c r="B408">
        <f>INDEX(resultados!$A$2:$ZZ$403, 402, MATCH($B$2, resultados!$A$1:$ZZ$1, 0))</f>
        <v/>
      </c>
      <c r="C408">
        <f>INDEX(resultados!$A$2:$ZZ$403, 402,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1.0441</v>
      </c>
      <c r="E2" t="n">
        <v>95.78</v>
      </c>
      <c r="F2" t="n">
        <v>86.86</v>
      </c>
      <c r="G2" t="n">
        <v>11.45</v>
      </c>
      <c r="H2" t="n">
        <v>0.24</v>
      </c>
      <c r="I2" t="n">
        <v>455</v>
      </c>
      <c r="J2" t="n">
        <v>71.52</v>
      </c>
      <c r="K2" t="n">
        <v>32.27</v>
      </c>
      <c r="L2" t="n">
        <v>1</v>
      </c>
      <c r="M2" t="n">
        <v>453</v>
      </c>
      <c r="N2" t="n">
        <v>8.25</v>
      </c>
      <c r="O2" t="n">
        <v>9054.6</v>
      </c>
      <c r="P2" t="n">
        <v>625.78</v>
      </c>
      <c r="Q2" t="n">
        <v>1227.5</v>
      </c>
      <c r="R2" t="n">
        <v>900.95</v>
      </c>
      <c r="S2" t="n">
        <v>159.11</v>
      </c>
      <c r="T2" t="n">
        <v>362506.44</v>
      </c>
      <c r="U2" t="n">
        <v>0.18</v>
      </c>
      <c r="V2" t="n">
        <v>0.67</v>
      </c>
      <c r="W2" t="n">
        <v>19.73</v>
      </c>
      <c r="X2" t="n">
        <v>21.5</v>
      </c>
      <c r="Y2" t="n">
        <v>1</v>
      </c>
      <c r="Z2" t="n">
        <v>10</v>
      </c>
      <c r="AA2" t="n">
        <v>872.665344123569</v>
      </c>
      <c r="AB2" t="n">
        <v>1194.019223107707</v>
      </c>
      <c r="AC2" t="n">
        <v>1080.063704270812</v>
      </c>
      <c r="AD2" t="n">
        <v>872665.344123569</v>
      </c>
      <c r="AE2" t="n">
        <v>1194019.223107707</v>
      </c>
      <c r="AF2" t="n">
        <v>1.789845543225687e-06</v>
      </c>
      <c r="AG2" t="n">
        <v>14</v>
      </c>
      <c r="AH2" t="n">
        <v>1080063.704270812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1.2684</v>
      </c>
      <c r="E3" t="n">
        <v>78.84</v>
      </c>
      <c r="F3" t="n">
        <v>74.05</v>
      </c>
      <c r="G3" t="n">
        <v>23.51</v>
      </c>
      <c r="H3" t="n">
        <v>0.48</v>
      </c>
      <c r="I3" t="n">
        <v>189</v>
      </c>
      <c r="J3" t="n">
        <v>72.7</v>
      </c>
      <c r="K3" t="n">
        <v>32.27</v>
      </c>
      <c r="L3" t="n">
        <v>2</v>
      </c>
      <c r="M3" t="n">
        <v>187</v>
      </c>
      <c r="N3" t="n">
        <v>8.43</v>
      </c>
      <c r="O3" t="n">
        <v>9200.25</v>
      </c>
      <c r="P3" t="n">
        <v>522.3099999999999</v>
      </c>
      <c r="Q3" t="n">
        <v>1226.69</v>
      </c>
      <c r="R3" t="n">
        <v>467.28</v>
      </c>
      <c r="S3" t="n">
        <v>159.11</v>
      </c>
      <c r="T3" t="n">
        <v>147005.24</v>
      </c>
      <c r="U3" t="n">
        <v>0.34</v>
      </c>
      <c r="V3" t="n">
        <v>0.79</v>
      </c>
      <c r="W3" t="n">
        <v>19.29</v>
      </c>
      <c r="X3" t="n">
        <v>8.720000000000001</v>
      </c>
      <c r="Y3" t="n">
        <v>1</v>
      </c>
      <c r="Z3" t="n">
        <v>10</v>
      </c>
      <c r="AA3" t="n">
        <v>615.8048370034551</v>
      </c>
      <c r="AB3" t="n">
        <v>842.5713453801584</v>
      </c>
      <c r="AC3" t="n">
        <v>762.1575187333856</v>
      </c>
      <c r="AD3" t="n">
        <v>615804.837003455</v>
      </c>
      <c r="AE3" t="n">
        <v>842571.3453801584</v>
      </c>
      <c r="AF3" t="n">
        <v>2.17435119914516e-06</v>
      </c>
      <c r="AG3" t="n">
        <v>11</v>
      </c>
      <c r="AH3" t="n">
        <v>762157.5187333856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1.3449</v>
      </c>
      <c r="E4" t="n">
        <v>74.36</v>
      </c>
      <c r="F4" t="n">
        <v>70.68000000000001</v>
      </c>
      <c r="G4" t="n">
        <v>35.94</v>
      </c>
      <c r="H4" t="n">
        <v>0.71</v>
      </c>
      <c r="I4" t="n">
        <v>118</v>
      </c>
      <c r="J4" t="n">
        <v>73.88</v>
      </c>
      <c r="K4" t="n">
        <v>32.27</v>
      </c>
      <c r="L4" t="n">
        <v>3</v>
      </c>
      <c r="M4" t="n">
        <v>116</v>
      </c>
      <c r="N4" t="n">
        <v>8.609999999999999</v>
      </c>
      <c r="O4" t="n">
        <v>9346.23</v>
      </c>
      <c r="P4" t="n">
        <v>486.33</v>
      </c>
      <c r="Q4" t="n">
        <v>1226.56</v>
      </c>
      <c r="R4" t="n">
        <v>353.12</v>
      </c>
      <c r="S4" t="n">
        <v>159.11</v>
      </c>
      <c r="T4" t="n">
        <v>90280.53</v>
      </c>
      <c r="U4" t="n">
        <v>0.45</v>
      </c>
      <c r="V4" t="n">
        <v>0.82</v>
      </c>
      <c r="W4" t="n">
        <v>19.17</v>
      </c>
      <c r="X4" t="n">
        <v>5.34</v>
      </c>
      <c r="Y4" t="n">
        <v>1</v>
      </c>
      <c r="Z4" t="n">
        <v>10</v>
      </c>
      <c r="AA4" t="n">
        <v>556.5244945884037</v>
      </c>
      <c r="AB4" t="n">
        <v>761.4613656237539</v>
      </c>
      <c r="AC4" t="n">
        <v>688.788561606361</v>
      </c>
      <c r="AD4" t="n">
        <v>556524.4945884037</v>
      </c>
      <c r="AE4" t="n">
        <v>761461.3656237539</v>
      </c>
      <c r="AF4" t="n">
        <v>2.305491113000888e-06</v>
      </c>
      <c r="AG4" t="n">
        <v>11</v>
      </c>
      <c r="AH4" t="n">
        <v>688788.5616063609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1.3836</v>
      </c>
      <c r="E5" t="n">
        <v>72.27</v>
      </c>
      <c r="F5" t="n">
        <v>69.12</v>
      </c>
      <c r="G5" t="n">
        <v>49.37</v>
      </c>
      <c r="H5" t="n">
        <v>0.93</v>
      </c>
      <c r="I5" t="n">
        <v>84</v>
      </c>
      <c r="J5" t="n">
        <v>75.06999999999999</v>
      </c>
      <c r="K5" t="n">
        <v>32.27</v>
      </c>
      <c r="L5" t="n">
        <v>4</v>
      </c>
      <c r="M5" t="n">
        <v>82</v>
      </c>
      <c r="N5" t="n">
        <v>8.800000000000001</v>
      </c>
      <c r="O5" t="n">
        <v>9492.549999999999</v>
      </c>
      <c r="P5" t="n">
        <v>462.68</v>
      </c>
      <c r="Q5" t="n">
        <v>1226.48</v>
      </c>
      <c r="R5" t="n">
        <v>300.58</v>
      </c>
      <c r="S5" t="n">
        <v>159.11</v>
      </c>
      <c r="T5" t="n">
        <v>64179.14</v>
      </c>
      <c r="U5" t="n">
        <v>0.53</v>
      </c>
      <c r="V5" t="n">
        <v>0.84</v>
      </c>
      <c r="W5" t="n">
        <v>19.11</v>
      </c>
      <c r="X5" t="n">
        <v>3.79</v>
      </c>
      <c r="Y5" t="n">
        <v>1</v>
      </c>
      <c r="Z5" t="n">
        <v>10</v>
      </c>
      <c r="AA5" t="n">
        <v>525.8839122701039</v>
      </c>
      <c r="AB5" t="n">
        <v>719.537569128767</v>
      </c>
      <c r="AC5" t="n">
        <v>650.8659134084378</v>
      </c>
      <c r="AD5" t="n">
        <v>525883.9122701039</v>
      </c>
      <c r="AE5" t="n">
        <v>719537.569128767</v>
      </c>
      <c r="AF5" t="n">
        <v>2.371832481186726e-06</v>
      </c>
      <c r="AG5" t="n">
        <v>11</v>
      </c>
      <c r="AH5" t="n">
        <v>650865.9134084377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1.4063</v>
      </c>
      <c r="E6" t="n">
        <v>71.11</v>
      </c>
      <c r="F6" t="n">
        <v>68.25</v>
      </c>
      <c r="G6" t="n">
        <v>63</v>
      </c>
      <c r="H6" t="n">
        <v>1.15</v>
      </c>
      <c r="I6" t="n">
        <v>65</v>
      </c>
      <c r="J6" t="n">
        <v>76.26000000000001</v>
      </c>
      <c r="K6" t="n">
        <v>32.27</v>
      </c>
      <c r="L6" t="n">
        <v>5</v>
      </c>
      <c r="M6" t="n">
        <v>63</v>
      </c>
      <c r="N6" t="n">
        <v>8.99</v>
      </c>
      <c r="O6" t="n">
        <v>9639.200000000001</v>
      </c>
      <c r="P6" t="n">
        <v>444.21</v>
      </c>
      <c r="Q6" t="n">
        <v>1226.41</v>
      </c>
      <c r="R6" t="n">
        <v>271.31</v>
      </c>
      <c r="S6" t="n">
        <v>159.11</v>
      </c>
      <c r="T6" t="n">
        <v>49640.49</v>
      </c>
      <c r="U6" t="n">
        <v>0.59</v>
      </c>
      <c r="V6" t="n">
        <v>0.85</v>
      </c>
      <c r="W6" t="n">
        <v>19.08</v>
      </c>
      <c r="X6" t="n">
        <v>2.92</v>
      </c>
      <c r="Y6" t="n">
        <v>1</v>
      </c>
      <c r="Z6" t="n">
        <v>10</v>
      </c>
      <c r="AA6" t="n">
        <v>496.8829616337718</v>
      </c>
      <c r="AB6" t="n">
        <v>679.8571890364932</v>
      </c>
      <c r="AC6" t="n">
        <v>614.9725731004071</v>
      </c>
      <c r="AD6" t="n">
        <v>496882.9616337718</v>
      </c>
      <c r="AE6" t="n">
        <v>679857.1890364932</v>
      </c>
      <c r="AF6" t="n">
        <v>2.410745893533459e-06</v>
      </c>
      <c r="AG6" t="n">
        <v>10</v>
      </c>
      <c r="AH6" t="n">
        <v>614972.5731004071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1.4222</v>
      </c>
      <c r="E7" t="n">
        <v>70.31</v>
      </c>
      <c r="F7" t="n">
        <v>67.66</v>
      </c>
      <c r="G7" t="n">
        <v>78.06999999999999</v>
      </c>
      <c r="H7" t="n">
        <v>1.36</v>
      </c>
      <c r="I7" t="n">
        <v>52</v>
      </c>
      <c r="J7" t="n">
        <v>77.45</v>
      </c>
      <c r="K7" t="n">
        <v>32.27</v>
      </c>
      <c r="L7" t="n">
        <v>6</v>
      </c>
      <c r="M7" t="n">
        <v>50</v>
      </c>
      <c r="N7" t="n">
        <v>9.18</v>
      </c>
      <c r="O7" t="n">
        <v>9786.190000000001</v>
      </c>
      <c r="P7" t="n">
        <v>426.02</v>
      </c>
      <c r="Q7" t="n">
        <v>1226.37</v>
      </c>
      <c r="R7" t="n">
        <v>251.29</v>
      </c>
      <c r="S7" t="n">
        <v>159.11</v>
      </c>
      <c r="T7" t="n">
        <v>39695.35</v>
      </c>
      <c r="U7" t="n">
        <v>0.63</v>
      </c>
      <c r="V7" t="n">
        <v>0.86</v>
      </c>
      <c r="W7" t="n">
        <v>19.06</v>
      </c>
      <c r="X7" t="n">
        <v>2.33</v>
      </c>
      <c r="Y7" t="n">
        <v>1</v>
      </c>
      <c r="Z7" t="n">
        <v>10</v>
      </c>
      <c r="AA7" t="n">
        <v>480.1096512765525</v>
      </c>
      <c r="AB7" t="n">
        <v>656.9072058195183</v>
      </c>
      <c r="AC7" t="n">
        <v>594.2129040711567</v>
      </c>
      <c r="AD7" t="n">
        <v>480109.6512765525</v>
      </c>
      <c r="AE7" t="n">
        <v>656907.2058195183</v>
      </c>
      <c r="AF7" t="n">
        <v>2.43800242464857e-06</v>
      </c>
      <c r="AG7" t="n">
        <v>10</v>
      </c>
      <c r="AH7" t="n">
        <v>594212.9040711566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1.432</v>
      </c>
      <c r="E8" t="n">
        <v>69.83</v>
      </c>
      <c r="F8" t="n">
        <v>67.3</v>
      </c>
      <c r="G8" t="n">
        <v>91.78</v>
      </c>
      <c r="H8" t="n">
        <v>1.56</v>
      </c>
      <c r="I8" t="n">
        <v>44</v>
      </c>
      <c r="J8" t="n">
        <v>78.65000000000001</v>
      </c>
      <c r="K8" t="n">
        <v>32.27</v>
      </c>
      <c r="L8" t="n">
        <v>7</v>
      </c>
      <c r="M8" t="n">
        <v>25</v>
      </c>
      <c r="N8" t="n">
        <v>9.380000000000001</v>
      </c>
      <c r="O8" t="n">
        <v>9933.52</v>
      </c>
      <c r="P8" t="n">
        <v>410.76</v>
      </c>
      <c r="Q8" t="n">
        <v>1226.5</v>
      </c>
      <c r="R8" t="n">
        <v>238.04</v>
      </c>
      <c r="S8" t="n">
        <v>159.11</v>
      </c>
      <c r="T8" t="n">
        <v>33111</v>
      </c>
      <c r="U8" t="n">
        <v>0.67</v>
      </c>
      <c r="V8" t="n">
        <v>0.87</v>
      </c>
      <c r="W8" t="n">
        <v>19.08</v>
      </c>
      <c r="X8" t="n">
        <v>1.97</v>
      </c>
      <c r="Y8" t="n">
        <v>1</v>
      </c>
      <c r="Z8" t="n">
        <v>10</v>
      </c>
      <c r="AA8" t="n">
        <v>467.502058466793</v>
      </c>
      <c r="AB8" t="n">
        <v>639.656941129466</v>
      </c>
      <c r="AC8" t="n">
        <v>578.6089804322244</v>
      </c>
      <c r="AD8" t="n">
        <v>467502.058466793</v>
      </c>
      <c r="AE8" t="n">
        <v>639656.9411294659</v>
      </c>
      <c r="AF8" t="n">
        <v>2.454802047600023e-06</v>
      </c>
      <c r="AG8" t="n">
        <v>10</v>
      </c>
      <c r="AH8" t="n">
        <v>578608.9804322243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1.4338</v>
      </c>
      <c r="E9" t="n">
        <v>69.75</v>
      </c>
      <c r="F9" t="n">
        <v>67.25</v>
      </c>
      <c r="G9" t="n">
        <v>96.06999999999999</v>
      </c>
      <c r="H9" t="n">
        <v>1.75</v>
      </c>
      <c r="I9" t="n">
        <v>42</v>
      </c>
      <c r="J9" t="n">
        <v>79.84</v>
      </c>
      <c r="K9" t="n">
        <v>32.27</v>
      </c>
      <c r="L9" t="n">
        <v>8</v>
      </c>
      <c r="M9" t="n">
        <v>0</v>
      </c>
      <c r="N9" t="n">
        <v>9.57</v>
      </c>
      <c r="O9" t="n">
        <v>10081.19</v>
      </c>
      <c r="P9" t="n">
        <v>411.46</v>
      </c>
      <c r="Q9" t="n">
        <v>1226.66</v>
      </c>
      <c r="R9" t="n">
        <v>235.44</v>
      </c>
      <c r="S9" t="n">
        <v>159.11</v>
      </c>
      <c r="T9" t="n">
        <v>31817.4</v>
      </c>
      <c r="U9" t="n">
        <v>0.68</v>
      </c>
      <c r="V9" t="n">
        <v>0.87</v>
      </c>
      <c r="W9" t="n">
        <v>19.1</v>
      </c>
      <c r="X9" t="n">
        <v>1.92</v>
      </c>
      <c r="Y9" t="n">
        <v>1</v>
      </c>
      <c r="Z9" t="n">
        <v>10</v>
      </c>
      <c r="AA9" t="n">
        <v>467.3624062361225</v>
      </c>
      <c r="AB9" t="n">
        <v>639.4658627864409</v>
      </c>
      <c r="AC9" t="n">
        <v>578.4361383380775</v>
      </c>
      <c r="AD9" t="n">
        <v>467362.4062361225</v>
      </c>
      <c r="AE9" t="n">
        <v>639465.8627864409</v>
      </c>
      <c r="AF9" t="n">
        <v>2.457887692631923e-06</v>
      </c>
      <c r="AG9" t="n">
        <v>10</v>
      </c>
      <c r="AH9" t="n">
        <v>578436.1383380775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1.2238</v>
      </c>
      <c r="E2" t="n">
        <v>81.70999999999999</v>
      </c>
      <c r="F2" t="n">
        <v>77.18000000000001</v>
      </c>
      <c r="G2" t="n">
        <v>18.16</v>
      </c>
      <c r="H2" t="n">
        <v>0.43</v>
      </c>
      <c r="I2" t="n">
        <v>255</v>
      </c>
      <c r="J2" t="n">
        <v>39.78</v>
      </c>
      <c r="K2" t="n">
        <v>19.54</v>
      </c>
      <c r="L2" t="n">
        <v>1</v>
      </c>
      <c r="M2" t="n">
        <v>253</v>
      </c>
      <c r="N2" t="n">
        <v>4.24</v>
      </c>
      <c r="O2" t="n">
        <v>5140</v>
      </c>
      <c r="P2" t="n">
        <v>351.06</v>
      </c>
      <c r="Q2" t="n">
        <v>1226.84</v>
      </c>
      <c r="R2" t="n">
        <v>573.4</v>
      </c>
      <c r="S2" t="n">
        <v>159.11</v>
      </c>
      <c r="T2" t="n">
        <v>199733.66</v>
      </c>
      <c r="U2" t="n">
        <v>0.28</v>
      </c>
      <c r="V2" t="n">
        <v>0.76</v>
      </c>
      <c r="W2" t="n">
        <v>19.39</v>
      </c>
      <c r="X2" t="n">
        <v>11.84</v>
      </c>
      <c r="Y2" t="n">
        <v>1</v>
      </c>
      <c r="Z2" t="n">
        <v>10</v>
      </c>
      <c r="AA2" t="n">
        <v>480.6803514779899</v>
      </c>
      <c r="AB2" t="n">
        <v>657.6880630126409</v>
      </c>
      <c r="AC2" t="n">
        <v>594.9192373497077</v>
      </c>
      <c r="AD2" t="n">
        <v>480680.3514779899</v>
      </c>
      <c r="AE2" t="n">
        <v>657688.0630126409</v>
      </c>
      <c r="AF2" t="n">
        <v>2.251682130294691e-06</v>
      </c>
      <c r="AG2" t="n">
        <v>12</v>
      </c>
      <c r="AH2" t="n">
        <v>594919.2373497077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1.3681</v>
      </c>
      <c r="E3" t="n">
        <v>73.09</v>
      </c>
      <c r="F3" t="n">
        <v>70.20999999999999</v>
      </c>
      <c r="G3" t="n">
        <v>39.37</v>
      </c>
      <c r="H3" t="n">
        <v>0.84</v>
      </c>
      <c r="I3" t="n">
        <v>107</v>
      </c>
      <c r="J3" t="n">
        <v>40.89</v>
      </c>
      <c r="K3" t="n">
        <v>19.54</v>
      </c>
      <c r="L3" t="n">
        <v>2</v>
      </c>
      <c r="M3" t="n">
        <v>103</v>
      </c>
      <c r="N3" t="n">
        <v>4.35</v>
      </c>
      <c r="O3" t="n">
        <v>5277.26</v>
      </c>
      <c r="P3" t="n">
        <v>293.06</v>
      </c>
      <c r="Q3" t="n">
        <v>1226.52</v>
      </c>
      <c r="R3" t="n">
        <v>337.1</v>
      </c>
      <c r="S3" t="n">
        <v>159.11</v>
      </c>
      <c r="T3" t="n">
        <v>82322.5</v>
      </c>
      <c r="U3" t="n">
        <v>0.47</v>
      </c>
      <c r="V3" t="n">
        <v>0.83</v>
      </c>
      <c r="W3" t="n">
        <v>19.15</v>
      </c>
      <c r="X3" t="n">
        <v>4.87</v>
      </c>
      <c r="Y3" t="n">
        <v>1</v>
      </c>
      <c r="Z3" t="n">
        <v>10</v>
      </c>
      <c r="AA3" t="n">
        <v>385.1686928538721</v>
      </c>
      <c r="AB3" t="n">
        <v>527.004798006131</v>
      </c>
      <c r="AC3" t="n">
        <v>476.7081997403046</v>
      </c>
      <c r="AD3" t="n">
        <v>385168.6928538721</v>
      </c>
      <c r="AE3" t="n">
        <v>527004.798006131</v>
      </c>
      <c r="AF3" t="n">
        <v>2.517181175401346e-06</v>
      </c>
      <c r="AG3" t="n">
        <v>11</v>
      </c>
      <c r="AH3" t="n">
        <v>476708.1997403046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1.3931</v>
      </c>
      <c r="E4" t="n">
        <v>71.78</v>
      </c>
      <c r="F4" t="n">
        <v>69.16</v>
      </c>
      <c r="G4" t="n">
        <v>50</v>
      </c>
      <c r="H4" t="n">
        <v>1.22</v>
      </c>
      <c r="I4" t="n">
        <v>83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281.18</v>
      </c>
      <c r="Q4" t="n">
        <v>1226.99</v>
      </c>
      <c r="R4" t="n">
        <v>298.3</v>
      </c>
      <c r="S4" t="n">
        <v>159.11</v>
      </c>
      <c r="T4" t="n">
        <v>63045.38</v>
      </c>
      <c r="U4" t="n">
        <v>0.53</v>
      </c>
      <c r="V4" t="n">
        <v>0.84</v>
      </c>
      <c r="W4" t="n">
        <v>19.22</v>
      </c>
      <c r="X4" t="n">
        <v>3.83</v>
      </c>
      <c r="Y4" t="n">
        <v>1</v>
      </c>
      <c r="Z4" t="n">
        <v>10</v>
      </c>
      <c r="AA4" t="n">
        <v>362.5208427624797</v>
      </c>
      <c r="AB4" t="n">
        <v>496.0170103584585</v>
      </c>
      <c r="AC4" t="n">
        <v>448.6778430540928</v>
      </c>
      <c r="AD4" t="n">
        <v>362520.8427624797</v>
      </c>
      <c r="AE4" t="n">
        <v>496017.0103584586</v>
      </c>
      <c r="AF4" t="n">
        <v>2.563178930963829e-06</v>
      </c>
      <c r="AG4" t="n">
        <v>10</v>
      </c>
      <c r="AH4" t="n">
        <v>448677.8430540928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0.7101</v>
      </c>
      <c r="E2" t="n">
        <v>140.82</v>
      </c>
      <c r="F2" t="n">
        <v>111.49</v>
      </c>
      <c r="G2" t="n">
        <v>7.13</v>
      </c>
      <c r="H2" t="n">
        <v>0.12</v>
      </c>
      <c r="I2" t="n">
        <v>938</v>
      </c>
      <c r="J2" t="n">
        <v>141.81</v>
      </c>
      <c r="K2" t="n">
        <v>47.83</v>
      </c>
      <c r="L2" t="n">
        <v>1</v>
      </c>
      <c r="M2" t="n">
        <v>936</v>
      </c>
      <c r="N2" t="n">
        <v>22.98</v>
      </c>
      <c r="O2" t="n">
        <v>17723.39</v>
      </c>
      <c r="P2" t="n">
        <v>1280.09</v>
      </c>
      <c r="Q2" t="n">
        <v>1228.86</v>
      </c>
      <c r="R2" t="n">
        <v>1737.38</v>
      </c>
      <c r="S2" t="n">
        <v>159.11</v>
      </c>
      <c r="T2" t="n">
        <v>778308.98</v>
      </c>
      <c r="U2" t="n">
        <v>0.09</v>
      </c>
      <c r="V2" t="n">
        <v>0.52</v>
      </c>
      <c r="W2" t="n">
        <v>20.57</v>
      </c>
      <c r="X2" t="n">
        <v>46.1</v>
      </c>
      <c r="Y2" t="n">
        <v>1</v>
      </c>
      <c r="Z2" t="n">
        <v>10</v>
      </c>
      <c r="AA2" t="n">
        <v>2362.315260217094</v>
      </c>
      <c r="AB2" t="n">
        <v>3232.223957023157</v>
      </c>
      <c r="AC2" t="n">
        <v>2923.74503901956</v>
      </c>
      <c r="AD2" t="n">
        <v>2362315.260217094</v>
      </c>
      <c r="AE2" t="n">
        <v>3232223.957023157</v>
      </c>
      <c r="AF2" t="n">
        <v>1.092628987384676e-06</v>
      </c>
      <c r="AG2" t="n">
        <v>20</v>
      </c>
      <c r="AH2" t="n">
        <v>2923745.03901956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1.0745</v>
      </c>
      <c r="E3" t="n">
        <v>93.06999999999999</v>
      </c>
      <c r="F3" t="n">
        <v>81.11</v>
      </c>
      <c r="G3" t="n">
        <v>14.44</v>
      </c>
      <c r="H3" t="n">
        <v>0.25</v>
      </c>
      <c r="I3" t="n">
        <v>337</v>
      </c>
      <c r="J3" t="n">
        <v>143.17</v>
      </c>
      <c r="K3" t="n">
        <v>47.83</v>
      </c>
      <c r="L3" t="n">
        <v>2</v>
      </c>
      <c r="M3" t="n">
        <v>335</v>
      </c>
      <c r="N3" t="n">
        <v>23.34</v>
      </c>
      <c r="O3" t="n">
        <v>17891.86</v>
      </c>
      <c r="P3" t="n">
        <v>928.15</v>
      </c>
      <c r="Q3" t="n">
        <v>1227.27</v>
      </c>
      <c r="R3" t="n">
        <v>705.78</v>
      </c>
      <c r="S3" t="n">
        <v>159.11</v>
      </c>
      <c r="T3" t="n">
        <v>265512.73</v>
      </c>
      <c r="U3" t="n">
        <v>0.23</v>
      </c>
      <c r="V3" t="n">
        <v>0.72</v>
      </c>
      <c r="W3" t="n">
        <v>19.55</v>
      </c>
      <c r="X3" t="n">
        <v>15.76</v>
      </c>
      <c r="Y3" t="n">
        <v>1</v>
      </c>
      <c r="Z3" t="n">
        <v>10</v>
      </c>
      <c r="AA3" t="n">
        <v>1167.819800468121</v>
      </c>
      <c r="AB3" t="n">
        <v>1597.862571573941</v>
      </c>
      <c r="AC3" t="n">
        <v>1445.364810357127</v>
      </c>
      <c r="AD3" t="n">
        <v>1167819.800468121</v>
      </c>
      <c r="AE3" t="n">
        <v>1597862.571573941</v>
      </c>
      <c r="AF3" t="n">
        <v>1.653330301288318e-06</v>
      </c>
      <c r="AG3" t="n">
        <v>13</v>
      </c>
      <c r="AH3" t="n">
        <v>1445364.810357127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1.2046</v>
      </c>
      <c r="E4" t="n">
        <v>83.02</v>
      </c>
      <c r="F4" t="n">
        <v>74.84</v>
      </c>
      <c r="G4" t="n">
        <v>21.8</v>
      </c>
      <c r="H4" t="n">
        <v>0.37</v>
      </c>
      <c r="I4" t="n">
        <v>206</v>
      </c>
      <c r="J4" t="n">
        <v>144.54</v>
      </c>
      <c r="K4" t="n">
        <v>47.83</v>
      </c>
      <c r="L4" t="n">
        <v>3</v>
      </c>
      <c r="M4" t="n">
        <v>204</v>
      </c>
      <c r="N4" t="n">
        <v>23.71</v>
      </c>
      <c r="O4" t="n">
        <v>18060.85</v>
      </c>
      <c r="P4" t="n">
        <v>851.97</v>
      </c>
      <c r="Q4" t="n">
        <v>1226.75</v>
      </c>
      <c r="R4" t="n">
        <v>494.01</v>
      </c>
      <c r="S4" t="n">
        <v>159.11</v>
      </c>
      <c r="T4" t="n">
        <v>160285.28</v>
      </c>
      <c r="U4" t="n">
        <v>0.32</v>
      </c>
      <c r="V4" t="n">
        <v>0.78</v>
      </c>
      <c r="W4" t="n">
        <v>19.31</v>
      </c>
      <c r="X4" t="n">
        <v>9.5</v>
      </c>
      <c r="Y4" t="n">
        <v>1</v>
      </c>
      <c r="Z4" t="n">
        <v>10</v>
      </c>
      <c r="AA4" t="n">
        <v>971.2205106569984</v>
      </c>
      <c r="AB4" t="n">
        <v>1328.86674990583</v>
      </c>
      <c r="AC4" t="n">
        <v>1202.041572371015</v>
      </c>
      <c r="AD4" t="n">
        <v>971220.5106569984</v>
      </c>
      <c r="AE4" t="n">
        <v>1328866.74990583</v>
      </c>
      <c r="AF4" t="n">
        <v>1.853514826367526e-06</v>
      </c>
      <c r="AG4" t="n">
        <v>12</v>
      </c>
      <c r="AH4" t="n">
        <v>1202041.572371015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1.2714</v>
      </c>
      <c r="E5" t="n">
        <v>78.65000000000001</v>
      </c>
      <c r="F5" t="n">
        <v>72.15000000000001</v>
      </c>
      <c r="G5" t="n">
        <v>29.25</v>
      </c>
      <c r="H5" t="n">
        <v>0.49</v>
      </c>
      <c r="I5" t="n">
        <v>148</v>
      </c>
      <c r="J5" t="n">
        <v>145.92</v>
      </c>
      <c r="K5" t="n">
        <v>47.83</v>
      </c>
      <c r="L5" t="n">
        <v>4</v>
      </c>
      <c r="M5" t="n">
        <v>146</v>
      </c>
      <c r="N5" t="n">
        <v>24.09</v>
      </c>
      <c r="O5" t="n">
        <v>18230.35</v>
      </c>
      <c r="P5" t="n">
        <v>816.67</v>
      </c>
      <c r="Q5" t="n">
        <v>1226.73</v>
      </c>
      <c r="R5" t="n">
        <v>402.97</v>
      </c>
      <c r="S5" t="n">
        <v>159.11</v>
      </c>
      <c r="T5" t="n">
        <v>115053.47</v>
      </c>
      <c r="U5" t="n">
        <v>0.39</v>
      </c>
      <c r="V5" t="n">
        <v>0.8100000000000001</v>
      </c>
      <c r="W5" t="n">
        <v>19.22</v>
      </c>
      <c r="X5" t="n">
        <v>6.82</v>
      </c>
      <c r="Y5" t="n">
        <v>1</v>
      </c>
      <c r="Z5" t="n">
        <v>10</v>
      </c>
      <c r="AA5" t="n">
        <v>884.4319323421253</v>
      </c>
      <c r="AB5" t="n">
        <v>1210.118788213572</v>
      </c>
      <c r="AC5" t="n">
        <v>1094.626749478854</v>
      </c>
      <c r="AD5" t="n">
        <v>884431.9323421252</v>
      </c>
      <c r="AE5" t="n">
        <v>1210118.788213572</v>
      </c>
      <c r="AF5" t="n">
        <v>1.956299809267536e-06</v>
      </c>
      <c r="AG5" t="n">
        <v>11</v>
      </c>
      <c r="AH5" t="n">
        <v>1094626.749478854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1.3136</v>
      </c>
      <c r="E6" t="n">
        <v>76.13</v>
      </c>
      <c r="F6" t="n">
        <v>70.56999999999999</v>
      </c>
      <c r="G6" t="n">
        <v>36.82</v>
      </c>
      <c r="H6" t="n">
        <v>0.6</v>
      </c>
      <c r="I6" t="n">
        <v>115</v>
      </c>
      <c r="J6" t="n">
        <v>147.3</v>
      </c>
      <c r="K6" t="n">
        <v>47.83</v>
      </c>
      <c r="L6" t="n">
        <v>5</v>
      </c>
      <c r="M6" t="n">
        <v>113</v>
      </c>
      <c r="N6" t="n">
        <v>24.47</v>
      </c>
      <c r="O6" t="n">
        <v>18400.38</v>
      </c>
      <c r="P6" t="n">
        <v>793.98</v>
      </c>
      <c r="Q6" t="n">
        <v>1226.46</v>
      </c>
      <c r="R6" t="n">
        <v>349.16</v>
      </c>
      <c r="S6" t="n">
        <v>159.11</v>
      </c>
      <c r="T6" t="n">
        <v>88311.92999999999</v>
      </c>
      <c r="U6" t="n">
        <v>0.46</v>
      </c>
      <c r="V6" t="n">
        <v>0.83</v>
      </c>
      <c r="W6" t="n">
        <v>19.18</v>
      </c>
      <c r="X6" t="n">
        <v>5.24</v>
      </c>
      <c r="Y6" t="n">
        <v>1</v>
      </c>
      <c r="Z6" t="n">
        <v>10</v>
      </c>
      <c r="AA6" t="n">
        <v>840.0283273938784</v>
      </c>
      <c r="AB6" t="n">
        <v>1149.363816974586</v>
      </c>
      <c r="AC6" t="n">
        <v>1039.67014742478</v>
      </c>
      <c r="AD6" t="n">
        <v>840028.3273938784</v>
      </c>
      <c r="AE6" t="n">
        <v>1149363.816974586</v>
      </c>
      <c r="AF6" t="n">
        <v>2.021232837387002e-06</v>
      </c>
      <c r="AG6" t="n">
        <v>11</v>
      </c>
      <c r="AH6" t="n">
        <v>1039670.147424779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1.3402</v>
      </c>
      <c r="E7" t="n">
        <v>74.61</v>
      </c>
      <c r="F7" t="n">
        <v>69.64</v>
      </c>
      <c r="G7" t="n">
        <v>43.98</v>
      </c>
      <c r="H7" t="n">
        <v>0.71</v>
      </c>
      <c r="I7" t="n">
        <v>95</v>
      </c>
      <c r="J7" t="n">
        <v>148.68</v>
      </c>
      <c r="K7" t="n">
        <v>47.83</v>
      </c>
      <c r="L7" t="n">
        <v>6</v>
      </c>
      <c r="M7" t="n">
        <v>93</v>
      </c>
      <c r="N7" t="n">
        <v>24.85</v>
      </c>
      <c r="O7" t="n">
        <v>18570.94</v>
      </c>
      <c r="P7" t="n">
        <v>778.85</v>
      </c>
      <c r="Q7" t="n">
        <v>1226.45</v>
      </c>
      <c r="R7" t="n">
        <v>318.26</v>
      </c>
      <c r="S7" t="n">
        <v>159.11</v>
      </c>
      <c r="T7" t="n">
        <v>72964.07000000001</v>
      </c>
      <c r="U7" t="n">
        <v>0.5</v>
      </c>
      <c r="V7" t="n">
        <v>0.84</v>
      </c>
      <c r="W7" t="n">
        <v>19.13</v>
      </c>
      <c r="X7" t="n">
        <v>4.31</v>
      </c>
      <c r="Y7" t="n">
        <v>1</v>
      </c>
      <c r="Z7" t="n">
        <v>10</v>
      </c>
      <c r="AA7" t="n">
        <v>813.1236228099551</v>
      </c>
      <c r="AB7" t="n">
        <v>1112.551613211067</v>
      </c>
      <c r="AC7" t="n">
        <v>1006.371248722198</v>
      </c>
      <c r="AD7" t="n">
        <v>813123.6228099552</v>
      </c>
      <c r="AE7" t="n">
        <v>1112551.613211067</v>
      </c>
      <c r="AF7" t="n">
        <v>2.062162186865149e-06</v>
      </c>
      <c r="AG7" t="n">
        <v>11</v>
      </c>
      <c r="AH7" t="n">
        <v>1006371.248722198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1.3604</v>
      </c>
      <c r="E8" t="n">
        <v>73.51000000000001</v>
      </c>
      <c r="F8" t="n">
        <v>68.97</v>
      </c>
      <c r="G8" t="n">
        <v>51.73</v>
      </c>
      <c r="H8" t="n">
        <v>0.83</v>
      </c>
      <c r="I8" t="n">
        <v>80</v>
      </c>
      <c r="J8" t="n">
        <v>150.07</v>
      </c>
      <c r="K8" t="n">
        <v>47.83</v>
      </c>
      <c r="L8" t="n">
        <v>7</v>
      </c>
      <c r="M8" t="n">
        <v>78</v>
      </c>
      <c r="N8" t="n">
        <v>25.24</v>
      </c>
      <c r="O8" t="n">
        <v>18742.03</v>
      </c>
      <c r="P8" t="n">
        <v>766.86</v>
      </c>
      <c r="Q8" t="n">
        <v>1226.46</v>
      </c>
      <c r="R8" t="n">
        <v>296.01</v>
      </c>
      <c r="S8" t="n">
        <v>159.11</v>
      </c>
      <c r="T8" t="n">
        <v>61913.53</v>
      </c>
      <c r="U8" t="n">
        <v>0.54</v>
      </c>
      <c r="V8" t="n">
        <v>0.85</v>
      </c>
      <c r="W8" t="n">
        <v>19.09</v>
      </c>
      <c r="X8" t="n">
        <v>3.64</v>
      </c>
      <c r="Y8" t="n">
        <v>1</v>
      </c>
      <c r="Z8" t="n">
        <v>10</v>
      </c>
      <c r="AA8" t="n">
        <v>793.1752213796244</v>
      </c>
      <c r="AB8" t="n">
        <v>1085.257330312729</v>
      </c>
      <c r="AC8" t="n">
        <v>981.6818938759108</v>
      </c>
      <c r="AD8" t="n">
        <v>793175.2213796244</v>
      </c>
      <c r="AE8" t="n">
        <v>1085257.330312729</v>
      </c>
      <c r="AF8" t="n">
        <v>2.093243873310961e-06</v>
      </c>
      <c r="AG8" t="n">
        <v>11</v>
      </c>
      <c r="AH8" t="n">
        <v>981681.8938759108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1.3759</v>
      </c>
      <c r="E9" t="n">
        <v>72.68000000000001</v>
      </c>
      <c r="F9" t="n">
        <v>68.45999999999999</v>
      </c>
      <c r="G9" t="n">
        <v>59.53</v>
      </c>
      <c r="H9" t="n">
        <v>0.9399999999999999</v>
      </c>
      <c r="I9" t="n">
        <v>69</v>
      </c>
      <c r="J9" t="n">
        <v>151.46</v>
      </c>
      <c r="K9" t="n">
        <v>47.83</v>
      </c>
      <c r="L9" t="n">
        <v>8</v>
      </c>
      <c r="M9" t="n">
        <v>67</v>
      </c>
      <c r="N9" t="n">
        <v>25.63</v>
      </c>
      <c r="O9" t="n">
        <v>18913.66</v>
      </c>
      <c r="P9" t="n">
        <v>755.59</v>
      </c>
      <c r="Q9" t="n">
        <v>1226.42</v>
      </c>
      <c r="R9" t="n">
        <v>278.31</v>
      </c>
      <c r="S9" t="n">
        <v>159.11</v>
      </c>
      <c r="T9" t="n">
        <v>53116.37</v>
      </c>
      <c r="U9" t="n">
        <v>0.57</v>
      </c>
      <c r="V9" t="n">
        <v>0.85</v>
      </c>
      <c r="W9" t="n">
        <v>19.08</v>
      </c>
      <c r="X9" t="n">
        <v>3.13</v>
      </c>
      <c r="Y9" t="n">
        <v>1</v>
      </c>
      <c r="Z9" t="n">
        <v>10</v>
      </c>
      <c r="AA9" t="n">
        <v>776.9668854899339</v>
      </c>
      <c r="AB9" t="n">
        <v>1063.080370087141</v>
      </c>
      <c r="AC9" t="n">
        <v>961.6214716086943</v>
      </c>
      <c r="AD9" t="n">
        <v>776966.8854899339</v>
      </c>
      <c r="AE9" t="n">
        <v>1063080.370087141</v>
      </c>
      <c r="AF9" t="n">
        <v>2.1170936822174e-06</v>
      </c>
      <c r="AG9" t="n">
        <v>11</v>
      </c>
      <c r="AH9" t="n">
        <v>961621.4716086943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1.3874</v>
      </c>
      <c r="E10" t="n">
        <v>72.08</v>
      </c>
      <c r="F10" t="n">
        <v>68.09</v>
      </c>
      <c r="G10" t="n">
        <v>66.97</v>
      </c>
      <c r="H10" t="n">
        <v>1.04</v>
      </c>
      <c r="I10" t="n">
        <v>61</v>
      </c>
      <c r="J10" t="n">
        <v>152.85</v>
      </c>
      <c r="K10" t="n">
        <v>47.83</v>
      </c>
      <c r="L10" t="n">
        <v>9</v>
      </c>
      <c r="M10" t="n">
        <v>59</v>
      </c>
      <c r="N10" t="n">
        <v>26.03</v>
      </c>
      <c r="O10" t="n">
        <v>19085.83</v>
      </c>
      <c r="P10" t="n">
        <v>747.03</v>
      </c>
      <c r="Q10" t="n">
        <v>1226.36</v>
      </c>
      <c r="R10" t="n">
        <v>265.87</v>
      </c>
      <c r="S10" t="n">
        <v>159.11</v>
      </c>
      <c r="T10" t="n">
        <v>46936.19</v>
      </c>
      <c r="U10" t="n">
        <v>0.6</v>
      </c>
      <c r="V10" t="n">
        <v>0.86</v>
      </c>
      <c r="W10" t="n">
        <v>19.07</v>
      </c>
      <c r="X10" t="n">
        <v>2.76</v>
      </c>
      <c r="Y10" t="n">
        <v>1</v>
      </c>
      <c r="Z10" t="n">
        <v>10</v>
      </c>
      <c r="AA10" t="n">
        <v>765.0736357914582</v>
      </c>
      <c r="AB10" t="n">
        <v>1046.807501156541</v>
      </c>
      <c r="AC10" t="n">
        <v>946.9016624497156</v>
      </c>
      <c r="AD10" t="n">
        <v>765073.6357914582</v>
      </c>
      <c r="AE10" t="n">
        <v>1046807.501156541</v>
      </c>
      <c r="AF10" t="n">
        <v>2.134788701728629e-06</v>
      </c>
      <c r="AG10" t="n">
        <v>11</v>
      </c>
      <c r="AH10" t="n">
        <v>946901.6624497155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1.3977</v>
      </c>
      <c r="E11" t="n">
        <v>71.55</v>
      </c>
      <c r="F11" t="n">
        <v>67.76000000000001</v>
      </c>
      <c r="G11" t="n">
        <v>75.29000000000001</v>
      </c>
      <c r="H11" t="n">
        <v>1.15</v>
      </c>
      <c r="I11" t="n">
        <v>54</v>
      </c>
      <c r="J11" t="n">
        <v>154.25</v>
      </c>
      <c r="K11" t="n">
        <v>47.83</v>
      </c>
      <c r="L11" t="n">
        <v>10</v>
      </c>
      <c r="M11" t="n">
        <v>52</v>
      </c>
      <c r="N11" t="n">
        <v>26.43</v>
      </c>
      <c r="O11" t="n">
        <v>19258.55</v>
      </c>
      <c r="P11" t="n">
        <v>738.77</v>
      </c>
      <c r="Q11" t="n">
        <v>1226.33</v>
      </c>
      <c r="R11" t="n">
        <v>254.73</v>
      </c>
      <c r="S11" t="n">
        <v>159.11</v>
      </c>
      <c r="T11" t="n">
        <v>41403.17</v>
      </c>
      <c r="U11" t="n">
        <v>0.62</v>
      </c>
      <c r="V11" t="n">
        <v>0.86</v>
      </c>
      <c r="W11" t="n">
        <v>19.06</v>
      </c>
      <c r="X11" t="n">
        <v>2.43</v>
      </c>
      <c r="Y11" t="n">
        <v>1</v>
      </c>
      <c r="Z11" t="n">
        <v>10</v>
      </c>
      <c r="AA11" t="n">
        <v>744.2263735448225</v>
      </c>
      <c r="AB11" t="n">
        <v>1018.283357234394</v>
      </c>
      <c r="AC11" t="n">
        <v>921.0998227896109</v>
      </c>
      <c r="AD11" t="n">
        <v>744226.3735448226</v>
      </c>
      <c r="AE11" t="n">
        <v>1018283.357234394</v>
      </c>
      <c r="AF11" t="n">
        <v>2.150637284421295e-06</v>
      </c>
      <c r="AG11" t="n">
        <v>10</v>
      </c>
      <c r="AH11" t="n">
        <v>921099.8227896109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1.405</v>
      </c>
      <c r="E12" t="n">
        <v>71.17</v>
      </c>
      <c r="F12" t="n">
        <v>67.53</v>
      </c>
      <c r="G12" t="n">
        <v>82.69</v>
      </c>
      <c r="H12" t="n">
        <v>1.25</v>
      </c>
      <c r="I12" t="n">
        <v>49</v>
      </c>
      <c r="J12" t="n">
        <v>155.66</v>
      </c>
      <c r="K12" t="n">
        <v>47.83</v>
      </c>
      <c r="L12" t="n">
        <v>11</v>
      </c>
      <c r="M12" t="n">
        <v>47</v>
      </c>
      <c r="N12" t="n">
        <v>26.83</v>
      </c>
      <c r="O12" t="n">
        <v>19431.82</v>
      </c>
      <c r="P12" t="n">
        <v>731.23</v>
      </c>
      <c r="Q12" t="n">
        <v>1226.34</v>
      </c>
      <c r="R12" t="n">
        <v>247.07</v>
      </c>
      <c r="S12" t="n">
        <v>159.11</v>
      </c>
      <c r="T12" t="n">
        <v>37600.01</v>
      </c>
      <c r="U12" t="n">
        <v>0.64</v>
      </c>
      <c r="V12" t="n">
        <v>0.86</v>
      </c>
      <c r="W12" t="n">
        <v>19.05</v>
      </c>
      <c r="X12" t="n">
        <v>2.2</v>
      </c>
      <c r="Y12" t="n">
        <v>1</v>
      </c>
      <c r="Z12" t="n">
        <v>10</v>
      </c>
      <c r="AA12" t="n">
        <v>735.597245979592</v>
      </c>
      <c r="AB12" t="n">
        <v>1006.476604209405</v>
      </c>
      <c r="AC12" t="n">
        <v>910.4198897024451</v>
      </c>
      <c r="AD12" t="n">
        <v>735597.245979592</v>
      </c>
      <c r="AE12" t="n">
        <v>1006476.604209405</v>
      </c>
      <c r="AF12" t="n">
        <v>2.161869775067553e-06</v>
      </c>
      <c r="AG12" t="n">
        <v>10</v>
      </c>
      <c r="AH12" t="n">
        <v>910419.889702445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1.4114</v>
      </c>
      <c r="E13" t="n">
        <v>70.84999999999999</v>
      </c>
      <c r="F13" t="n">
        <v>67.33</v>
      </c>
      <c r="G13" t="n">
        <v>89.77</v>
      </c>
      <c r="H13" t="n">
        <v>1.35</v>
      </c>
      <c r="I13" t="n">
        <v>45</v>
      </c>
      <c r="J13" t="n">
        <v>157.07</v>
      </c>
      <c r="K13" t="n">
        <v>47.83</v>
      </c>
      <c r="L13" t="n">
        <v>12</v>
      </c>
      <c r="M13" t="n">
        <v>43</v>
      </c>
      <c r="N13" t="n">
        <v>27.24</v>
      </c>
      <c r="O13" t="n">
        <v>19605.66</v>
      </c>
      <c r="P13" t="n">
        <v>724.14</v>
      </c>
      <c r="Q13" t="n">
        <v>1226.4</v>
      </c>
      <c r="R13" t="n">
        <v>240.12</v>
      </c>
      <c r="S13" t="n">
        <v>159.11</v>
      </c>
      <c r="T13" t="n">
        <v>34143.11</v>
      </c>
      <c r="U13" t="n">
        <v>0.66</v>
      </c>
      <c r="V13" t="n">
        <v>0.87</v>
      </c>
      <c r="W13" t="n">
        <v>19.04</v>
      </c>
      <c r="X13" t="n">
        <v>2</v>
      </c>
      <c r="Y13" t="n">
        <v>1</v>
      </c>
      <c r="Z13" t="n">
        <v>10</v>
      </c>
      <c r="AA13" t="n">
        <v>727.8139379352835</v>
      </c>
      <c r="AB13" t="n">
        <v>995.8271387678659</v>
      </c>
      <c r="AC13" t="n">
        <v>900.7867942960274</v>
      </c>
      <c r="AD13" t="n">
        <v>727813.9379352835</v>
      </c>
      <c r="AE13" t="n">
        <v>995827.138767866</v>
      </c>
      <c r="AF13" t="n">
        <v>2.17171743809989e-06</v>
      </c>
      <c r="AG13" t="n">
        <v>10</v>
      </c>
      <c r="AH13" t="n">
        <v>900786.7942960274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1.4169</v>
      </c>
      <c r="E14" t="n">
        <v>70.56999999999999</v>
      </c>
      <c r="F14" t="n">
        <v>67.16</v>
      </c>
      <c r="G14" t="n">
        <v>98.28</v>
      </c>
      <c r="H14" t="n">
        <v>1.45</v>
      </c>
      <c r="I14" t="n">
        <v>41</v>
      </c>
      <c r="J14" t="n">
        <v>158.48</v>
      </c>
      <c r="K14" t="n">
        <v>47.83</v>
      </c>
      <c r="L14" t="n">
        <v>13</v>
      </c>
      <c r="M14" t="n">
        <v>39</v>
      </c>
      <c r="N14" t="n">
        <v>27.65</v>
      </c>
      <c r="O14" t="n">
        <v>19780.06</v>
      </c>
      <c r="P14" t="n">
        <v>717.1799999999999</v>
      </c>
      <c r="Q14" t="n">
        <v>1226.36</v>
      </c>
      <c r="R14" t="n">
        <v>234.2</v>
      </c>
      <c r="S14" t="n">
        <v>159.11</v>
      </c>
      <c r="T14" t="n">
        <v>31201.53</v>
      </c>
      <c r="U14" t="n">
        <v>0.68</v>
      </c>
      <c r="V14" t="n">
        <v>0.87</v>
      </c>
      <c r="W14" t="n">
        <v>19.05</v>
      </c>
      <c r="X14" t="n">
        <v>1.83</v>
      </c>
      <c r="Y14" t="n">
        <v>1</v>
      </c>
      <c r="Z14" t="n">
        <v>10</v>
      </c>
      <c r="AA14" t="n">
        <v>720.6535099347639</v>
      </c>
      <c r="AB14" t="n">
        <v>986.0299252817663</v>
      </c>
      <c r="AC14" t="n">
        <v>891.9246131145655</v>
      </c>
      <c r="AD14" t="n">
        <v>720653.5099347639</v>
      </c>
      <c r="AE14" t="n">
        <v>986029.9252817663</v>
      </c>
      <c r="AF14" t="n">
        <v>2.180180273518303e-06</v>
      </c>
      <c r="AG14" t="n">
        <v>10</v>
      </c>
      <c r="AH14" t="n">
        <v>891924.6131145655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1.4216</v>
      </c>
      <c r="E15" t="n">
        <v>70.34</v>
      </c>
      <c r="F15" t="n">
        <v>67.02</v>
      </c>
      <c r="G15" t="n">
        <v>105.82</v>
      </c>
      <c r="H15" t="n">
        <v>1.55</v>
      </c>
      <c r="I15" t="n">
        <v>38</v>
      </c>
      <c r="J15" t="n">
        <v>159.9</v>
      </c>
      <c r="K15" t="n">
        <v>47.83</v>
      </c>
      <c r="L15" t="n">
        <v>14</v>
      </c>
      <c r="M15" t="n">
        <v>36</v>
      </c>
      <c r="N15" t="n">
        <v>28.07</v>
      </c>
      <c r="O15" t="n">
        <v>19955.16</v>
      </c>
      <c r="P15" t="n">
        <v>711.05</v>
      </c>
      <c r="Q15" t="n">
        <v>1226.3</v>
      </c>
      <c r="R15" t="n">
        <v>229.38</v>
      </c>
      <c r="S15" t="n">
        <v>159.11</v>
      </c>
      <c r="T15" t="n">
        <v>28809.03</v>
      </c>
      <c r="U15" t="n">
        <v>0.6899999999999999</v>
      </c>
      <c r="V15" t="n">
        <v>0.87</v>
      </c>
      <c r="W15" t="n">
        <v>19.04</v>
      </c>
      <c r="X15" t="n">
        <v>1.69</v>
      </c>
      <c r="Y15" t="n">
        <v>1</v>
      </c>
      <c r="Z15" t="n">
        <v>10</v>
      </c>
      <c r="AA15" t="n">
        <v>714.4807753549828</v>
      </c>
      <c r="AB15" t="n">
        <v>977.5841175078799</v>
      </c>
      <c r="AC15" t="n">
        <v>884.2848613808533</v>
      </c>
      <c r="AD15" t="n">
        <v>714480.7753549828</v>
      </c>
      <c r="AE15" t="n">
        <v>977584.1175078799</v>
      </c>
      <c r="AF15" t="n">
        <v>2.187412151057675e-06</v>
      </c>
      <c r="AG15" t="n">
        <v>10</v>
      </c>
      <c r="AH15" t="n">
        <v>884284.8613808532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1.4261</v>
      </c>
      <c r="E16" t="n">
        <v>70.12</v>
      </c>
      <c r="F16" t="n">
        <v>66.88</v>
      </c>
      <c r="G16" t="n">
        <v>114.65</v>
      </c>
      <c r="H16" t="n">
        <v>1.65</v>
      </c>
      <c r="I16" t="n">
        <v>35</v>
      </c>
      <c r="J16" t="n">
        <v>161.32</v>
      </c>
      <c r="K16" t="n">
        <v>47.83</v>
      </c>
      <c r="L16" t="n">
        <v>15</v>
      </c>
      <c r="M16" t="n">
        <v>33</v>
      </c>
      <c r="N16" t="n">
        <v>28.5</v>
      </c>
      <c r="O16" t="n">
        <v>20130.71</v>
      </c>
      <c r="P16" t="n">
        <v>704.42</v>
      </c>
      <c r="Q16" t="n">
        <v>1226.41</v>
      </c>
      <c r="R16" t="n">
        <v>224.97</v>
      </c>
      <c r="S16" t="n">
        <v>159.11</v>
      </c>
      <c r="T16" t="n">
        <v>26617.75</v>
      </c>
      <c r="U16" t="n">
        <v>0.71</v>
      </c>
      <c r="V16" t="n">
        <v>0.87</v>
      </c>
      <c r="W16" t="n">
        <v>19.03</v>
      </c>
      <c r="X16" t="n">
        <v>1.55</v>
      </c>
      <c r="Y16" t="n">
        <v>1</v>
      </c>
      <c r="Z16" t="n">
        <v>10</v>
      </c>
      <c r="AA16" t="n">
        <v>708.1285620629518</v>
      </c>
      <c r="AB16" t="n">
        <v>968.8927390418511</v>
      </c>
      <c r="AC16" t="n">
        <v>876.422975877196</v>
      </c>
      <c r="AD16" t="n">
        <v>708128.5620629519</v>
      </c>
      <c r="AE16" t="n">
        <v>968892.7390418511</v>
      </c>
      <c r="AF16" t="n">
        <v>2.194336289127286e-06</v>
      </c>
      <c r="AG16" t="n">
        <v>10</v>
      </c>
      <c r="AH16" t="n">
        <v>876422.9758771959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1.4292</v>
      </c>
      <c r="E17" t="n">
        <v>69.97</v>
      </c>
      <c r="F17" t="n">
        <v>66.79000000000001</v>
      </c>
      <c r="G17" t="n">
        <v>121.43</v>
      </c>
      <c r="H17" t="n">
        <v>1.74</v>
      </c>
      <c r="I17" t="n">
        <v>33</v>
      </c>
      <c r="J17" t="n">
        <v>162.75</v>
      </c>
      <c r="K17" t="n">
        <v>47.83</v>
      </c>
      <c r="L17" t="n">
        <v>16</v>
      </c>
      <c r="M17" t="n">
        <v>31</v>
      </c>
      <c r="N17" t="n">
        <v>28.92</v>
      </c>
      <c r="O17" t="n">
        <v>20306.85</v>
      </c>
      <c r="P17" t="n">
        <v>698.46</v>
      </c>
      <c r="Q17" t="n">
        <v>1226.37</v>
      </c>
      <c r="R17" t="n">
        <v>221.82</v>
      </c>
      <c r="S17" t="n">
        <v>159.11</v>
      </c>
      <c r="T17" t="n">
        <v>25055.28</v>
      </c>
      <c r="U17" t="n">
        <v>0.72</v>
      </c>
      <c r="V17" t="n">
        <v>0.87</v>
      </c>
      <c r="W17" t="n">
        <v>19.03</v>
      </c>
      <c r="X17" t="n">
        <v>1.46</v>
      </c>
      <c r="Y17" t="n">
        <v>1</v>
      </c>
      <c r="Z17" t="n">
        <v>10</v>
      </c>
      <c r="AA17" t="n">
        <v>702.9443890633581</v>
      </c>
      <c r="AB17" t="n">
        <v>961.7995248342354</v>
      </c>
      <c r="AC17" t="n">
        <v>870.0067280781666</v>
      </c>
      <c r="AD17" t="n">
        <v>702944.3890633581</v>
      </c>
      <c r="AE17" t="n">
        <v>961799.5248342354</v>
      </c>
      <c r="AF17" t="n">
        <v>2.199106250908574e-06</v>
      </c>
      <c r="AG17" t="n">
        <v>10</v>
      </c>
      <c r="AH17" t="n">
        <v>870006.7280781666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1.4324</v>
      </c>
      <c r="E18" t="n">
        <v>69.81</v>
      </c>
      <c r="F18" t="n">
        <v>66.69</v>
      </c>
      <c r="G18" t="n">
        <v>129.08</v>
      </c>
      <c r="H18" t="n">
        <v>1.83</v>
      </c>
      <c r="I18" t="n">
        <v>31</v>
      </c>
      <c r="J18" t="n">
        <v>164.19</v>
      </c>
      <c r="K18" t="n">
        <v>47.83</v>
      </c>
      <c r="L18" t="n">
        <v>17</v>
      </c>
      <c r="M18" t="n">
        <v>29</v>
      </c>
      <c r="N18" t="n">
        <v>29.36</v>
      </c>
      <c r="O18" t="n">
        <v>20483.57</v>
      </c>
      <c r="P18" t="n">
        <v>691.76</v>
      </c>
      <c r="Q18" t="n">
        <v>1226.26</v>
      </c>
      <c r="R18" t="n">
        <v>218.39</v>
      </c>
      <c r="S18" t="n">
        <v>159.11</v>
      </c>
      <c r="T18" t="n">
        <v>23347.85</v>
      </c>
      <c r="U18" t="n">
        <v>0.73</v>
      </c>
      <c r="V18" t="n">
        <v>0.87</v>
      </c>
      <c r="W18" t="n">
        <v>19.03</v>
      </c>
      <c r="X18" t="n">
        <v>1.36</v>
      </c>
      <c r="Y18" t="n">
        <v>1</v>
      </c>
      <c r="Z18" t="n">
        <v>10</v>
      </c>
      <c r="AA18" t="n">
        <v>697.2649056583473</v>
      </c>
      <c r="AB18" t="n">
        <v>954.0286050783757</v>
      </c>
      <c r="AC18" t="n">
        <v>862.9774539972516</v>
      </c>
      <c r="AD18" t="n">
        <v>697264.9056583473</v>
      </c>
      <c r="AE18" t="n">
        <v>954028.6050783757</v>
      </c>
      <c r="AF18" t="n">
        <v>2.204030082424743e-06</v>
      </c>
      <c r="AG18" t="n">
        <v>10</v>
      </c>
      <c r="AH18" t="n">
        <v>862977.4539972516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1.4353</v>
      </c>
      <c r="E19" t="n">
        <v>69.67</v>
      </c>
      <c r="F19" t="n">
        <v>66.61</v>
      </c>
      <c r="G19" t="n">
        <v>137.81</v>
      </c>
      <c r="H19" t="n">
        <v>1.93</v>
      </c>
      <c r="I19" t="n">
        <v>29</v>
      </c>
      <c r="J19" t="n">
        <v>165.62</v>
      </c>
      <c r="K19" t="n">
        <v>47.83</v>
      </c>
      <c r="L19" t="n">
        <v>18</v>
      </c>
      <c r="M19" t="n">
        <v>27</v>
      </c>
      <c r="N19" t="n">
        <v>29.8</v>
      </c>
      <c r="O19" t="n">
        <v>20660.89</v>
      </c>
      <c r="P19" t="n">
        <v>687.54</v>
      </c>
      <c r="Q19" t="n">
        <v>1226.34</v>
      </c>
      <c r="R19" t="n">
        <v>215.82</v>
      </c>
      <c r="S19" t="n">
        <v>159.11</v>
      </c>
      <c r="T19" t="n">
        <v>22073</v>
      </c>
      <c r="U19" t="n">
        <v>0.74</v>
      </c>
      <c r="V19" t="n">
        <v>0.88</v>
      </c>
      <c r="W19" t="n">
        <v>19.02</v>
      </c>
      <c r="X19" t="n">
        <v>1.28</v>
      </c>
      <c r="Y19" t="n">
        <v>1</v>
      </c>
      <c r="Z19" t="n">
        <v>10</v>
      </c>
      <c r="AA19" t="n">
        <v>693.2910538515442</v>
      </c>
      <c r="AB19" t="n">
        <v>948.5914057223391</v>
      </c>
      <c r="AC19" t="n">
        <v>858.0591733165979</v>
      </c>
      <c r="AD19" t="n">
        <v>693291.0538515443</v>
      </c>
      <c r="AE19" t="n">
        <v>948591.4057223392</v>
      </c>
      <c r="AF19" t="n">
        <v>2.20849230473627e-06</v>
      </c>
      <c r="AG19" t="n">
        <v>10</v>
      </c>
      <c r="AH19" t="n">
        <v>858059.1733165979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1.4383</v>
      </c>
      <c r="E20" t="n">
        <v>69.53</v>
      </c>
      <c r="F20" t="n">
        <v>66.52</v>
      </c>
      <c r="G20" t="n">
        <v>147.82</v>
      </c>
      <c r="H20" t="n">
        <v>2.02</v>
      </c>
      <c r="I20" t="n">
        <v>27</v>
      </c>
      <c r="J20" t="n">
        <v>167.07</v>
      </c>
      <c r="K20" t="n">
        <v>47.83</v>
      </c>
      <c r="L20" t="n">
        <v>19</v>
      </c>
      <c r="M20" t="n">
        <v>25</v>
      </c>
      <c r="N20" t="n">
        <v>30.24</v>
      </c>
      <c r="O20" t="n">
        <v>20838.81</v>
      </c>
      <c r="P20" t="n">
        <v>680.35</v>
      </c>
      <c r="Q20" t="n">
        <v>1226.35</v>
      </c>
      <c r="R20" t="n">
        <v>212.83</v>
      </c>
      <c r="S20" t="n">
        <v>159.11</v>
      </c>
      <c r="T20" t="n">
        <v>20588.03</v>
      </c>
      <c r="U20" t="n">
        <v>0.75</v>
      </c>
      <c r="V20" t="n">
        <v>0.88</v>
      </c>
      <c r="W20" t="n">
        <v>19.02</v>
      </c>
      <c r="X20" t="n">
        <v>1.19</v>
      </c>
      <c r="Y20" t="n">
        <v>1</v>
      </c>
      <c r="Z20" t="n">
        <v>10</v>
      </c>
      <c r="AA20" t="n">
        <v>687.4681978925298</v>
      </c>
      <c r="AB20" t="n">
        <v>940.6243173129408</v>
      </c>
      <c r="AC20" t="n">
        <v>850.8524526431137</v>
      </c>
      <c r="AD20" t="n">
        <v>687468.1978925298</v>
      </c>
      <c r="AE20" t="n">
        <v>940624.3173129407</v>
      </c>
      <c r="AF20" t="n">
        <v>2.213108396782678e-06</v>
      </c>
      <c r="AG20" t="n">
        <v>10</v>
      </c>
      <c r="AH20" t="n">
        <v>850852.4526431137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1.4397</v>
      </c>
      <c r="E21" t="n">
        <v>69.45999999999999</v>
      </c>
      <c r="F21" t="n">
        <v>66.48</v>
      </c>
      <c r="G21" t="n">
        <v>153.42</v>
      </c>
      <c r="H21" t="n">
        <v>2.1</v>
      </c>
      <c r="I21" t="n">
        <v>26</v>
      </c>
      <c r="J21" t="n">
        <v>168.51</v>
      </c>
      <c r="K21" t="n">
        <v>47.83</v>
      </c>
      <c r="L21" t="n">
        <v>20</v>
      </c>
      <c r="M21" t="n">
        <v>24</v>
      </c>
      <c r="N21" t="n">
        <v>30.69</v>
      </c>
      <c r="O21" t="n">
        <v>21017.33</v>
      </c>
      <c r="P21" t="n">
        <v>672.63</v>
      </c>
      <c r="Q21" t="n">
        <v>1226.29</v>
      </c>
      <c r="R21" t="n">
        <v>211.26</v>
      </c>
      <c r="S21" t="n">
        <v>159.11</v>
      </c>
      <c r="T21" t="n">
        <v>19809.92</v>
      </c>
      <c r="U21" t="n">
        <v>0.75</v>
      </c>
      <c r="V21" t="n">
        <v>0.88</v>
      </c>
      <c r="W21" t="n">
        <v>19.02</v>
      </c>
      <c r="X21" t="n">
        <v>1.15</v>
      </c>
      <c r="Y21" t="n">
        <v>1</v>
      </c>
      <c r="Z21" t="n">
        <v>10</v>
      </c>
      <c r="AA21" t="n">
        <v>682.1247034648393</v>
      </c>
      <c r="AB21" t="n">
        <v>933.3131124986378</v>
      </c>
      <c r="AC21" t="n">
        <v>844.2390189549476</v>
      </c>
      <c r="AD21" t="n">
        <v>682124.7034648393</v>
      </c>
      <c r="AE21" t="n">
        <v>933313.1124986378</v>
      </c>
      <c r="AF21" t="n">
        <v>2.215262573071001e-06</v>
      </c>
      <c r="AG21" t="n">
        <v>10</v>
      </c>
      <c r="AH21" t="n">
        <v>844239.0189549476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1.4431</v>
      </c>
      <c r="E22" t="n">
        <v>69.29000000000001</v>
      </c>
      <c r="F22" t="n">
        <v>66.37</v>
      </c>
      <c r="G22" t="n">
        <v>165.93</v>
      </c>
      <c r="H22" t="n">
        <v>2.19</v>
      </c>
      <c r="I22" t="n">
        <v>24</v>
      </c>
      <c r="J22" t="n">
        <v>169.97</v>
      </c>
      <c r="K22" t="n">
        <v>47.83</v>
      </c>
      <c r="L22" t="n">
        <v>21</v>
      </c>
      <c r="M22" t="n">
        <v>22</v>
      </c>
      <c r="N22" t="n">
        <v>31.14</v>
      </c>
      <c r="O22" t="n">
        <v>21196.47</v>
      </c>
      <c r="P22" t="n">
        <v>667.08</v>
      </c>
      <c r="Q22" t="n">
        <v>1226.36</v>
      </c>
      <c r="R22" t="n">
        <v>207.88</v>
      </c>
      <c r="S22" t="n">
        <v>159.11</v>
      </c>
      <c r="T22" t="n">
        <v>18130.97</v>
      </c>
      <c r="U22" t="n">
        <v>0.77</v>
      </c>
      <c r="V22" t="n">
        <v>0.88</v>
      </c>
      <c r="W22" t="n">
        <v>19.01</v>
      </c>
      <c r="X22" t="n">
        <v>1.05</v>
      </c>
      <c r="Y22" t="n">
        <v>1</v>
      </c>
      <c r="Z22" t="n">
        <v>10</v>
      </c>
      <c r="AA22" t="n">
        <v>677.1207865003303</v>
      </c>
      <c r="AB22" t="n">
        <v>926.4665325505605</v>
      </c>
      <c r="AC22" t="n">
        <v>838.0458669878795</v>
      </c>
      <c r="AD22" t="n">
        <v>677120.7865003303</v>
      </c>
      <c r="AE22" t="n">
        <v>926466.5325505605</v>
      </c>
      <c r="AF22" t="n">
        <v>2.22049414405693e-06</v>
      </c>
      <c r="AG22" t="n">
        <v>10</v>
      </c>
      <c r="AH22" t="n">
        <v>838045.8669878795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1.4446</v>
      </c>
      <c r="E23" t="n">
        <v>69.22</v>
      </c>
      <c r="F23" t="n">
        <v>66.33</v>
      </c>
      <c r="G23" t="n">
        <v>173.04</v>
      </c>
      <c r="H23" t="n">
        <v>2.28</v>
      </c>
      <c r="I23" t="n">
        <v>23</v>
      </c>
      <c r="J23" t="n">
        <v>171.42</v>
      </c>
      <c r="K23" t="n">
        <v>47.83</v>
      </c>
      <c r="L23" t="n">
        <v>22</v>
      </c>
      <c r="M23" t="n">
        <v>21</v>
      </c>
      <c r="N23" t="n">
        <v>31.6</v>
      </c>
      <c r="O23" t="n">
        <v>21376.23</v>
      </c>
      <c r="P23" t="n">
        <v>662.65</v>
      </c>
      <c r="Q23" t="n">
        <v>1226.34</v>
      </c>
      <c r="R23" t="n">
        <v>206.26</v>
      </c>
      <c r="S23" t="n">
        <v>159.11</v>
      </c>
      <c r="T23" t="n">
        <v>17322.89</v>
      </c>
      <c r="U23" t="n">
        <v>0.77</v>
      </c>
      <c r="V23" t="n">
        <v>0.88</v>
      </c>
      <c r="W23" t="n">
        <v>19.01</v>
      </c>
      <c r="X23" t="n">
        <v>1</v>
      </c>
      <c r="Y23" t="n">
        <v>1</v>
      </c>
      <c r="Z23" t="n">
        <v>10</v>
      </c>
      <c r="AA23" t="n">
        <v>673.748596253268</v>
      </c>
      <c r="AB23" t="n">
        <v>921.8525530839959</v>
      </c>
      <c r="AC23" t="n">
        <v>833.8722392458428</v>
      </c>
      <c r="AD23" t="n">
        <v>673748.5962532681</v>
      </c>
      <c r="AE23" t="n">
        <v>921852.5530839958</v>
      </c>
      <c r="AF23" t="n">
        <v>2.222802190080134e-06</v>
      </c>
      <c r="AG23" t="n">
        <v>10</v>
      </c>
      <c r="AH23" t="n">
        <v>833872.2392458428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1.4458</v>
      </c>
      <c r="E24" t="n">
        <v>69.17</v>
      </c>
      <c r="F24" t="n">
        <v>66.3</v>
      </c>
      <c r="G24" t="n">
        <v>180.83</v>
      </c>
      <c r="H24" t="n">
        <v>2.36</v>
      </c>
      <c r="I24" t="n">
        <v>22</v>
      </c>
      <c r="J24" t="n">
        <v>172.89</v>
      </c>
      <c r="K24" t="n">
        <v>47.83</v>
      </c>
      <c r="L24" t="n">
        <v>23</v>
      </c>
      <c r="M24" t="n">
        <v>20</v>
      </c>
      <c r="N24" t="n">
        <v>32.06</v>
      </c>
      <c r="O24" t="n">
        <v>21556.61</v>
      </c>
      <c r="P24" t="n">
        <v>657.11</v>
      </c>
      <c r="Q24" t="n">
        <v>1226.29</v>
      </c>
      <c r="R24" t="n">
        <v>205.46</v>
      </c>
      <c r="S24" t="n">
        <v>159.11</v>
      </c>
      <c r="T24" t="n">
        <v>16929.39</v>
      </c>
      <c r="U24" t="n">
        <v>0.77</v>
      </c>
      <c r="V24" t="n">
        <v>0.88</v>
      </c>
      <c r="W24" t="n">
        <v>19.01</v>
      </c>
      <c r="X24" t="n">
        <v>0.98</v>
      </c>
      <c r="Y24" t="n">
        <v>1</v>
      </c>
      <c r="Z24" t="n">
        <v>10</v>
      </c>
      <c r="AA24" t="n">
        <v>669.8590280929714</v>
      </c>
      <c r="AB24" t="n">
        <v>916.5306743314416</v>
      </c>
      <c r="AC24" t="n">
        <v>829.0582731321284</v>
      </c>
      <c r="AD24" t="n">
        <v>669859.0280929713</v>
      </c>
      <c r="AE24" t="n">
        <v>916530.6743314415</v>
      </c>
      <c r="AF24" t="n">
        <v>2.224648626898696e-06</v>
      </c>
      <c r="AG24" t="n">
        <v>10</v>
      </c>
      <c r="AH24" t="n">
        <v>829058.2731321284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1.4476</v>
      </c>
      <c r="E25" t="n">
        <v>69.08</v>
      </c>
      <c r="F25" t="n">
        <v>66.25</v>
      </c>
      <c r="G25" t="n">
        <v>189.28</v>
      </c>
      <c r="H25" t="n">
        <v>2.44</v>
      </c>
      <c r="I25" t="n">
        <v>21</v>
      </c>
      <c r="J25" t="n">
        <v>174.35</v>
      </c>
      <c r="K25" t="n">
        <v>47.83</v>
      </c>
      <c r="L25" t="n">
        <v>24</v>
      </c>
      <c r="M25" t="n">
        <v>18</v>
      </c>
      <c r="N25" t="n">
        <v>32.53</v>
      </c>
      <c r="O25" t="n">
        <v>21737.62</v>
      </c>
      <c r="P25" t="n">
        <v>650.59</v>
      </c>
      <c r="Q25" t="n">
        <v>1226.3</v>
      </c>
      <c r="R25" t="n">
        <v>203.61</v>
      </c>
      <c r="S25" t="n">
        <v>159.11</v>
      </c>
      <c r="T25" t="n">
        <v>16006.42</v>
      </c>
      <c r="U25" t="n">
        <v>0.78</v>
      </c>
      <c r="V25" t="n">
        <v>0.88</v>
      </c>
      <c r="W25" t="n">
        <v>19.01</v>
      </c>
      <c r="X25" t="n">
        <v>0.92</v>
      </c>
      <c r="Y25" t="n">
        <v>1</v>
      </c>
      <c r="Z25" t="n">
        <v>10</v>
      </c>
      <c r="AA25" t="n">
        <v>665.1004211514761</v>
      </c>
      <c r="AB25" t="n">
        <v>910.0197383791658</v>
      </c>
      <c r="AC25" t="n">
        <v>823.1687317689821</v>
      </c>
      <c r="AD25" t="n">
        <v>665100.4211514761</v>
      </c>
      <c r="AE25" t="n">
        <v>910019.7383791658</v>
      </c>
      <c r="AF25" t="n">
        <v>2.227418282126541e-06</v>
      </c>
      <c r="AG25" t="n">
        <v>10</v>
      </c>
      <c r="AH25" t="n">
        <v>823168.731768982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1.4492</v>
      </c>
      <c r="E26" t="n">
        <v>69</v>
      </c>
      <c r="F26" t="n">
        <v>66.2</v>
      </c>
      <c r="G26" t="n">
        <v>198.59</v>
      </c>
      <c r="H26" t="n">
        <v>2.52</v>
      </c>
      <c r="I26" t="n">
        <v>20</v>
      </c>
      <c r="J26" t="n">
        <v>175.83</v>
      </c>
      <c r="K26" t="n">
        <v>47.83</v>
      </c>
      <c r="L26" t="n">
        <v>25</v>
      </c>
      <c r="M26" t="n">
        <v>15</v>
      </c>
      <c r="N26" t="n">
        <v>33</v>
      </c>
      <c r="O26" t="n">
        <v>21919.27</v>
      </c>
      <c r="P26" t="n">
        <v>648.39</v>
      </c>
      <c r="Q26" t="n">
        <v>1226.33</v>
      </c>
      <c r="R26" t="n">
        <v>201.61</v>
      </c>
      <c r="S26" t="n">
        <v>159.11</v>
      </c>
      <c r="T26" t="n">
        <v>15013.96</v>
      </c>
      <c r="U26" t="n">
        <v>0.79</v>
      </c>
      <c r="V26" t="n">
        <v>0.88</v>
      </c>
      <c r="W26" t="n">
        <v>19.01</v>
      </c>
      <c r="X26" t="n">
        <v>0.87</v>
      </c>
      <c r="Y26" t="n">
        <v>1</v>
      </c>
      <c r="Z26" t="n">
        <v>10</v>
      </c>
      <c r="AA26" t="n">
        <v>663.0263283487649</v>
      </c>
      <c r="AB26" t="n">
        <v>907.1818731039798</v>
      </c>
      <c r="AC26" t="n">
        <v>820.6017083726908</v>
      </c>
      <c r="AD26" t="n">
        <v>663026.3283487649</v>
      </c>
      <c r="AE26" t="n">
        <v>907181.8731039797</v>
      </c>
      <c r="AF26" t="n">
        <v>2.229880197884625e-06</v>
      </c>
      <c r="AG26" t="n">
        <v>10</v>
      </c>
      <c r="AH26" t="n">
        <v>820601.7083726908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1.4508</v>
      </c>
      <c r="E27" t="n">
        <v>68.93000000000001</v>
      </c>
      <c r="F27" t="n">
        <v>66.15000000000001</v>
      </c>
      <c r="G27" t="n">
        <v>208.89</v>
      </c>
      <c r="H27" t="n">
        <v>2.6</v>
      </c>
      <c r="I27" t="n">
        <v>19</v>
      </c>
      <c r="J27" t="n">
        <v>177.3</v>
      </c>
      <c r="K27" t="n">
        <v>47.83</v>
      </c>
      <c r="L27" t="n">
        <v>26</v>
      </c>
      <c r="M27" t="n">
        <v>7</v>
      </c>
      <c r="N27" t="n">
        <v>33.48</v>
      </c>
      <c r="O27" t="n">
        <v>22101.56</v>
      </c>
      <c r="P27" t="n">
        <v>641.58</v>
      </c>
      <c r="Q27" t="n">
        <v>1226.27</v>
      </c>
      <c r="R27" t="n">
        <v>199.81</v>
      </c>
      <c r="S27" t="n">
        <v>159.11</v>
      </c>
      <c r="T27" t="n">
        <v>14116.79</v>
      </c>
      <c r="U27" t="n">
        <v>0.8</v>
      </c>
      <c r="V27" t="n">
        <v>0.88</v>
      </c>
      <c r="W27" t="n">
        <v>19.02</v>
      </c>
      <c r="X27" t="n">
        <v>0.82</v>
      </c>
      <c r="Y27" t="n">
        <v>1</v>
      </c>
      <c r="Z27" t="n">
        <v>10</v>
      </c>
      <c r="AA27" t="n">
        <v>658.1900687814961</v>
      </c>
      <c r="AB27" t="n">
        <v>900.5646894033285</v>
      </c>
      <c r="AC27" t="n">
        <v>814.6160593971542</v>
      </c>
      <c r="AD27" t="n">
        <v>658190.068781496</v>
      </c>
      <c r="AE27" t="n">
        <v>900564.6894033286</v>
      </c>
      <c r="AF27" t="n">
        <v>2.232342113642709e-06</v>
      </c>
      <c r="AG27" t="n">
        <v>10</v>
      </c>
      <c r="AH27" t="n">
        <v>814616.0593971543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1.4508</v>
      </c>
      <c r="E28" t="n">
        <v>68.93000000000001</v>
      </c>
      <c r="F28" t="n">
        <v>66.15000000000001</v>
      </c>
      <c r="G28" t="n">
        <v>208.89</v>
      </c>
      <c r="H28" t="n">
        <v>2.68</v>
      </c>
      <c r="I28" t="n">
        <v>19</v>
      </c>
      <c r="J28" t="n">
        <v>178.79</v>
      </c>
      <c r="K28" t="n">
        <v>47.83</v>
      </c>
      <c r="L28" t="n">
        <v>27</v>
      </c>
      <c r="M28" t="n">
        <v>4</v>
      </c>
      <c r="N28" t="n">
        <v>33.96</v>
      </c>
      <c r="O28" t="n">
        <v>22284.51</v>
      </c>
      <c r="P28" t="n">
        <v>644.86</v>
      </c>
      <c r="Q28" t="n">
        <v>1226.38</v>
      </c>
      <c r="R28" t="n">
        <v>199.69</v>
      </c>
      <c r="S28" t="n">
        <v>159.11</v>
      </c>
      <c r="T28" t="n">
        <v>14059.84</v>
      </c>
      <c r="U28" t="n">
        <v>0.8</v>
      </c>
      <c r="V28" t="n">
        <v>0.88</v>
      </c>
      <c r="W28" t="n">
        <v>19.02</v>
      </c>
      <c r="X28" t="n">
        <v>0.82</v>
      </c>
      <c r="Y28" t="n">
        <v>1</v>
      </c>
      <c r="Z28" t="n">
        <v>10</v>
      </c>
      <c r="AA28" t="n">
        <v>660.1585963910492</v>
      </c>
      <c r="AB28" t="n">
        <v>903.2581157240284</v>
      </c>
      <c r="AC28" t="n">
        <v>817.0524288900539</v>
      </c>
      <c r="AD28" t="n">
        <v>660158.5963910492</v>
      </c>
      <c r="AE28" t="n">
        <v>903258.1157240283</v>
      </c>
      <c r="AF28" t="n">
        <v>2.232342113642709e-06</v>
      </c>
      <c r="AG28" t="n">
        <v>10</v>
      </c>
      <c r="AH28" t="n">
        <v>817052.4288900539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1.4505</v>
      </c>
      <c r="E29" t="n">
        <v>68.94</v>
      </c>
      <c r="F29" t="n">
        <v>66.17</v>
      </c>
      <c r="G29" t="n">
        <v>208.94</v>
      </c>
      <c r="H29" t="n">
        <v>2.75</v>
      </c>
      <c r="I29" t="n">
        <v>19</v>
      </c>
      <c r="J29" t="n">
        <v>180.28</v>
      </c>
      <c r="K29" t="n">
        <v>47.83</v>
      </c>
      <c r="L29" t="n">
        <v>28</v>
      </c>
      <c r="M29" t="n">
        <v>0</v>
      </c>
      <c r="N29" t="n">
        <v>34.45</v>
      </c>
      <c r="O29" t="n">
        <v>22468.11</v>
      </c>
      <c r="P29" t="n">
        <v>649.5599999999999</v>
      </c>
      <c r="Q29" t="n">
        <v>1226.42</v>
      </c>
      <c r="R29" t="n">
        <v>200.11</v>
      </c>
      <c r="S29" t="n">
        <v>159.11</v>
      </c>
      <c r="T29" t="n">
        <v>14266.53</v>
      </c>
      <c r="U29" t="n">
        <v>0.8</v>
      </c>
      <c r="V29" t="n">
        <v>0.88</v>
      </c>
      <c r="W29" t="n">
        <v>19.02</v>
      </c>
      <c r="X29" t="n">
        <v>0.84</v>
      </c>
      <c r="Y29" t="n">
        <v>1</v>
      </c>
      <c r="Z29" t="n">
        <v>10</v>
      </c>
      <c r="AA29" t="n">
        <v>663.1474278107945</v>
      </c>
      <c r="AB29" t="n">
        <v>907.3475667304599</v>
      </c>
      <c r="AC29" t="n">
        <v>820.7515884320122</v>
      </c>
      <c r="AD29" t="n">
        <v>663147.4278107946</v>
      </c>
      <c r="AE29" t="n">
        <v>907347.5667304599</v>
      </c>
      <c r="AF29" t="n">
        <v>2.231880504438068e-06</v>
      </c>
      <c r="AG29" t="n">
        <v>10</v>
      </c>
      <c r="AH29" t="n">
        <v>820751.5884320122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0.5711000000000001</v>
      </c>
      <c r="E2" t="n">
        <v>175.12</v>
      </c>
      <c r="F2" t="n">
        <v>128.29</v>
      </c>
      <c r="G2" t="n">
        <v>6.16</v>
      </c>
      <c r="H2" t="n">
        <v>0.1</v>
      </c>
      <c r="I2" t="n">
        <v>1249</v>
      </c>
      <c r="J2" t="n">
        <v>176.73</v>
      </c>
      <c r="K2" t="n">
        <v>52.44</v>
      </c>
      <c r="L2" t="n">
        <v>1</v>
      </c>
      <c r="M2" t="n">
        <v>1247</v>
      </c>
      <c r="N2" t="n">
        <v>33.29</v>
      </c>
      <c r="O2" t="n">
        <v>22031.19</v>
      </c>
      <c r="P2" t="n">
        <v>1696.73</v>
      </c>
      <c r="Q2" t="n">
        <v>1229.81</v>
      </c>
      <c r="R2" t="n">
        <v>2311.4</v>
      </c>
      <c r="S2" t="n">
        <v>159.11</v>
      </c>
      <c r="T2" t="n">
        <v>1063765.43</v>
      </c>
      <c r="U2" t="n">
        <v>0.07000000000000001</v>
      </c>
      <c r="V2" t="n">
        <v>0.46</v>
      </c>
      <c r="W2" t="n">
        <v>21.04</v>
      </c>
      <c r="X2" t="n">
        <v>62.87</v>
      </c>
      <c r="Y2" t="n">
        <v>1</v>
      </c>
      <c r="Z2" t="n">
        <v>10</v>
      </c>
      <c r="AA2" t="n">
        <v>3783.208660579722</v>
      </c>
      <c r="AB2" t="n">
        <v>5176.352992792126</v>
      </c>
      <c r="AC2" t="n">
        <v>4682.329128216906</v>
      </c>
      <c r="AD2" t="n">
        <v>3783208.660579722</v>
      </c>
      <c r="AE2" t="n">
        <v>5176352.992792127</v>
      </c>
      <c r="AF2" t="n">
        <v>8.467915171699418e-07</v>
      </c>
      <c r="AG2" t="n">
        <v>25</v>
      </c>
      <c r="AH2" t="n">
        <v>4682329.128216906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0.9882</v>
      </c>
      <c r="E3" t="n">
        <v>101.2</v>
      </c>
      <c r="F3" t="n">
        <v>84.38</v>
      </c>
      <c r="G3" t="n">
        <v>12.5</v>
      </c>
      <c r="H3" t="n">
        <v>0.2</v>
      </c>
      <c r="I3" t="n">
        <v>405</v>
      </c>
      <c r="J3" t="n">
        <v>178.21</v>
      </c>
      <c r="K3" t="n">
        <v>52.44</v>
      </c>
      <c r="L3" t="n">
        <v>2</v>
      </c>
      <c r="M3" t="n">
        <v>403</v>
      </c>
      <c r="N3" t="n">
        <v>33.77</v>
      </c>
      <c r="O3" t="n">
        <v>22213.89</v>
      </c>
      <c r="P3" t="n">
        <v>1115.27</v>
      </c>
      <c r="Q3" t="n">
        <v>1227.28</v>
      </c>
      <c r="R3" t="n">
        <v>817.05</v>
      </c>
      <c r="S3" t="n">
        <v>159.11</v>
      </c>
      <c r="T3" t="n">
        <v>320807.05</v>
      </c>
      <c r="U3" t="n">
        <v>0.19</v>
      </c>
      <c r="V3" t="n">
        <v>0.6899999999999999</v>
      </c>
      <c r="W3" t="n">
        <v>19.64</v>
      </c>
      <c r="X3" t="n">
        <v>19.03</v>
      </c>
      <c r="Y3" t="n">
        <v>1</v>
      </c>
      <c r="Z3" t="n">
        <v>10</v>
      </c>
      <c r="AA3" t="n">
        <v>1495.182403662667</v>
      </c>
      <c r="AB3" t="n">
        <v>2045.774527483491</v>
      </c>
      <c r="AC3" t="n">
        <v>1850.528677843049</v>
      </c>
      <c r="AD3" t="n">
        <v>1495182.403662667</v>
      </c>
      <c r="AE3" t="n">
        <v>2045774.527483491</v>
      </c>
      <c r="AF3" t="n">
        <v>1.46524142403666e-06</v>
      </c>
      <c r="AG3" t="n">
        <v>15</v>
      </c>
      <c r="AH3" t="n">
        <v>1850528.677843049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1.1396</v>
      </c>
      <c r="E4" t="n">
        <v>87.75</v>
      </c>
      <c r="F4" t="n">
        <v>76.66</v>
      </c>
      <c r="G4" t="n">
        <v>18.85</v>
      </c>
      <c r="H4" t="n">
        <v>0.3</v>
      </c>
      <c r="I4" t="n">
        <v>244</v>
      </c>
      <c r="J4" t="n">
        <v>179.7</v>
      </c>
      <c r="K4" t="n">
        <v>52.44</v>
      </c>
      <c r="L4" t="n">
        <v>3</v>
      </c>
      <c r="M4" t="n">
        <v>242</v>
      </c>
      <c r="N4" t="n">
        <v>34.26</v>
      </c>
      <c r="O4" t="n">
        <v>22397.24</v>
      </c>
      <c r="P4" t="n">
        <v>1010.48</v>
      </c>
      <c r="Q4" t="n">
        <v>1226.89</v>
      </c>
      <c r="R4" t="n">
        <v>555.14</v>
      </c>
      <c r="S4" t="n">
        <v>159.11</v>
      </c>
      <c r="T4" t="n">
        <v>190660.4</v>
      </c>
      <c r="U4" t="n">
        <v>0.29</v>
      </c>
      <c r="V4" t="n">
        <v>0.76</v>
      </c>
      <c r="W4" t="n">
        <v>19.39</v>
      </c>
      <c r="X4" t="n">
        <v>11.31</v>
      </c>
      <c r="Y4" t="n">
        <v>1</v>
      </c>
      <c r="Z4" t="n">
        <v>10</v>
      </c>
      <c r="AA4" t="n">
        <v>1188.36132191184</v>
      </c>
      <c r="AB4" t="n">
        <v>1625.968387441204</v>
      </c>
      <c r="AC4" t="n">
        <v>1470.78824660478</v>
      </c>
      <c r="AD4" t="n">
        <v>1188361.32191184</v>
      </c>
      <c r="AE4" t="n">
        <v>1625968.387441204</v>
      </c>
      <c r="AF4" t="n">
        <v>1.689727916243855e-06</v>
      </c>
      <c r="AG4" t="n">
        <v>13</v>
      </c>
      <c r="AH4" t="n">
        <v>1470788.24660478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1.2194</v>
      </c>
      <c r="E5" t="n">
        <v>82.01000000000001</v>
      </c>
      <c r="F5" t="n">
        <v>73.37</v>
      </c>
      <c r="G5" t="n">
        <v>25.15</v>
      </c>
      <c r="H5" t="n">
        <v>0.39</v>
      </c>
      <c r="I5" t="n">
        <v>175</v>
      </c>
      <c r="J5" t="n">
        <v>181.19</v>
      </c>
      <c r="K5" t="n">
        <v>52.44</v>
      </c>
      <c r="L5" t="n">
        <v>4</v>
      </c>
      <c r="M5" t="n">
        <v>173</v>
      </c>
      <c r="N5" t="n">
        <v>34.75</v>
      </c>
      <c r="O5" t="n">
        <v>22581.25</v>
      </c>
      <c r="P5" t="n">
        <v>964.01</v>
      </c>
      <c r="Q5" t="n">
        <v>1226.91</v>
      </c>
      <c r="R5" t="n">
        <v>444.06</v>
      </c>
      <c r="S5" t="n">
        <v>159.11</v>
      </c>
      <c r="T5" t="n">
        <v>135465.12</v>
      </c>
      <c r="U5" t="n">
        <v>0.36</v>
      </c>
      <c r="V5" t="n">
        <v>0.79</v>
      </c>
      <c r="W5" t="n">
        <v>19.27</v>
      </c>
      <c r="X5" t="n">
        <v>8.029999999999999</v>
      </c>
      <c r="Y5" t="n">
        <v>1</v>
      </c>
      <c r="Z5" t="n">
        <v>10</v>
      </c>
      <c r="AA5" t="n">
        <v>1064.717021298017</v>
      </c>
      <c r="AB5" t="n">
        <v>1456.792800539809</v>
      </c>
      <c r="AC5" t="n">
        <v>1317.758540277826</v>
      </c>
      <c r="AD5" t="n">
        <v>1064717.021298017</v>
      </c>
      <c r="AE5" t="n">
        <v>1456792.800539809</v>
      </c>
      <c r="AF5" t="n">
        <v>1.808050387037344e-06</v>
      </c>
      <c r="AG5" t="n">
        <v>12</v>
      </c>
      <c r="AH5" t="n">
        <v>1317758.540277826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1.2684</v>
      </c>
      <c r="E6" t="n">
        <v>78.84</v>
      </c>
      <c r="F6" t="n">
        <v>71.58</v>
      </c>
      <c r="G6" t="n">
        <v>31.58</v>
      </c>
      <c r="H6" t="n">
        <v>0.49</v>
      </c>
      <c r="I6" t="n">
        <v>136</v>
      </c>
      <c r="J6" t="n">
        <v>182.69</v>
      </c>
      <c r="K6" t="n">
        <v>52.44</v>
      </c>
      <c r="L6" t="n">
        <v>5</v>
      </c>
      <c r="M6" t="n">
        <v>134</v>
      </c>
      <c r="N6" t="n">
        <v>35.25</v>
      </c>
      <c r="O6" t="n">
        <v>22766.06</v>
      </c>
      <c r="P6" t="n">
        <v>937.47</v>
      </c>
      <c r="Q6" t="n">
        <v>1226.53</v>
      </c>
      <c r="R6" t="n">
        <v>384.02</v>
      </c>
      <c r="S6" t="n">
        <v>159.11</v>
      </c>
      <c r="T6" t="n">
        <v>105637.15</v>
      </c>
      <c r="U6" t="n">
        <v>0.41</v>
      </c>
      <c r="V6" t="n">
        <v>0.8100000000000001</v>
      </c>
      <c r="W6" t="n">
        <v>19.2</v>
      </c>
      <c r="X6" t="n">
        <v>6.25</v>
      </c>
      <c r="Y6" t="n">
        <v>1</v>
      </c>
      <c r="Z6" t="n">
        <v>10</v>
      </c>
      <c r="AA6" t="n">
        <v>993.9929452519489</v>
      </c>
      <c r="AB6" t="n">
        <v>1360.024999567552</v>
      </c>
      <c r="AC6" t="n">
        <v>1230.226122415899</v>
      </c>
      <c r="AD6" t="n">
        <v>993992.9452519489</v>
      </c>
      <c r="AE6" t="n">
        <v>1360024.999567552</v>
      </c>
      <c r="AF6" t="n">
        <v>1.880704535770188e-06</v>
      </c>
      <c r="AG6" t="n">
        <v>11</v>
      </c>
      <c r="AH6" t="n">
        <v>1230226.122415899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1.3033</v>
      </c>
      <c r="E7" t="n">
        <v>76.73</v>
      </c>
      <c r="F7" t="n">
        <v>70.36</v>
      </c>
      <c r="G7" t="n">
        <v>38.03</v>
      </c>
      <c r="H7" t="n">
        <v>0.58</v>
      </c>
      <c r="I7" t="n">
        <v>111</v>
      </c>
      <c r="J7" t="n">
        <v>184.19</v>
      </c>
      <c r="K7" t="n">
        <v>52.44</v>
      </c>
      <c r="L7" t="n">
        <v>6</v>
      </c>
      <c r="M7" t="n">
        <v>109</v>
      </c>
      <c r="N7" t="n">
        <v>35.75</v>
      </c>
      <c r="O7" t="n">
        <v>22951.43</v>
      </c>
      <c r="P7" t="n">
        <v>917.98</v>
      </c>
      <c r="Q7" t="n">
        <v>1226.64</v>
      </c>
      <c r="R7" t="n">
        <v>342.37</v>
      </c>
      <c r="S7" t="n">
        <v>159.11</v>
      </c>
      <c r="T7" t="n">
        <v>84937.16</v>
      </c>
      <c r="U7" t="n">
        <v>0.46</v>
      </c>
      <c r="V7" t="n">
        <v>0.83</v>
      </c>
      <c r="W7" t="n">
        <v>19.16</v>
      </c>
      <c r="X7" t="n">
        <v>5.03</v>
      </c>
      <c r="Y7" t="n">
        <v>1</v>
      </c>
      <c r="Z7" t="n">
        <v>10</v>
      </c>
      <c r="AA7" t="n">
        <v>953.5388517415246</v>
      </c>
      <c r="AB7" t="n">
        <v>1304.673924117942</v>
      </c>
      <c r="AC7" t="n">
        <v>1180.157675921478</v>
      </c>
      <c r="AD7" t="n">
        <v>953538.8517415245</v>
      </c>
      <c r="AE7" t="n">
        <v>1304673.924117942</v>
      </c>
      <c r="AF7" t="n">
        <v>1.932452082520723e-06</v>
      </c>
      <c r="AG7" t="n">
        <v>11</v>
      </c>
      <c r="AH7" t="n">
        <v>1180157.675921478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1.3269</v>
      </c>
      <c r="E8" t="n">
        <v>75.37</v>
      </c>
      <c r="F8" t="n">
        <v>69.59999999999999</v>
      </c>
      <c r="G8" t="n">
        <v>44.43</v>
      </c>
      <c r="H8" t="n">
        <v>0.67</v>
      </c>
      <c r="I8" t="n">
        <v>94</v>
      </c>
      <c r="J8" t="n">
        <v>185.7</v>
      </c>
      <c r="K8" t="n">
        <v>52.44</v>
      </c>
      <c r="L8" t="n">
        <v>7</v>
      </c>
      <c r="M8" t="n">
        <v>92</v>
      </c>
      <c r="N8" t="n">
        <v>36.26</v>
      </c>
      <c r="O8" t="n">
        <v>23137.49</v>
      </c>
      <c r="P8" t="n">
        <v>905.28</v>
      </c>
      <c r="Q8" t="n">
        <v>1226.49</v>
      </c>
      <c r="R8" t="n">
        <v>316.91</v>
      </c>
      <c r="S8" t="n">
        <v>159.11</v>
      </c>
      <c r="T8" t="n">
        <v>72295.92999999999</v>
      </c>
      <c r="U8" t="n">
        <v>0.5</v>
      </c>
      <c r="V8" t="n">
        <v>0.84</v>
      </c>
      <c r="W8" t="n">
        <v>19.13</v>
      </c>
      <c r="X8" t="n">
        <v>4.27</v>
      </c>
      <c r="Y8" t="n">
        <v>1</v>
      </c>
      <c r="Z8" t="n">
        <v>10</v>
      </c>
      <c r="AA8" t="n">
        <v>927.9078987624233</v>
      </c>
      <c r="AB8" t="n">
        <v>1269.604523494095</v>
      </c>
      <c r="AC8" t="n">
        <v>1148.435249672958</v>
      </c>
      <c r="AD8" t="n">
        <v>927907.8987624233</v>
      </c>
      <c r="AE8" t="n">
        <v>1269604.523494095</v>
      </c>
      <c r="AF8" t="n">
        <v>1.967444692930828e-06</v>
      </c>
      <c r="AG8" t="n">
        <v>11</v>
      </c>
      <c r="AH8" t="n">
        <v>1148435.249672958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1.3445</v>
      </c>
      <c r="E9" t="n">
        <v>74.38</v>
      </c>
      <c r="F9" t="n">
        <v>69.04000000000001</v>
      </c>
      <c r="G9" t="n">
        <v>50.52</v>
      </c>
      <c r="H9" t="n">
        <v>0.76</v>
      </c>
      <c r="I9" t="n">
        <v>82</v>
      </c>
      <c r="J9" t="n">
        <v>187.22</v>
      </c>
      <c r="K9" t="n">
        <v>52.44</v>
      </c>
      <c r="L9" t="n">
        <v>8</v>
      </c>
      <c r="M9" t="n">
        <v>80</v>
      </c>
      <c r="N9" t="n">
        <v>36.78</v>
      </c>
      <c r="O9" t="n">
        <v>23324.24</v>
      </c>
      <c r="P9" t="n">
        <v>894.52</v>
      </c>
      <c r="Q9" t="n">
        <v>1226.47</v>
      </c>
      <c r="R9" t="n">
        <v>297.65</v>
      </c>
      <c r="S9" t="n">
        <v>159.11</v>
      </c>
      <c r="T9" t="n">
        <v>62724.06</v>
      </c>
      <c r="U9" t="n">
        <v>0.53</v>
      </c>
      <c r="V9" t="n">
        <v>0.84</v>
      </c>
      <c r="W9" t="n">
        <v>19.11</v>
      </c>
      <c r="X9" t="n">
        <v>3.71</v>
      </c>
      <c r="Y9" t="n">
        <v>1</v>
      </c>
      <c r="Z9" t="n">
        <v>10</v>
      </c>
      <c r="AA9" t="n">
        <v>908.5653927968386</v>
      </c>
      <c r="AB9" t="n">
        <v>1243.139253500844</v>
      </c>
      <c r="AC9" t="n">
        <v>1124.495787903623</v>
      </c>
      <c r="AD9" t="n">
        <v>908565.3927968387</v>
      </c>
      <c r="AE9" t="n">
        <v>1243139.253500844</v>
      </c>
      <c r="AF9" t="n">
        <v>1.993540876965482e-06</v>
      </c>
      <c r="AG9" t="n">
        <v>11</v>
      </c>
      <c r="AH9" t="n">
        <v>1124495.787903623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1.36</v>
      </c>
      <c r="E10" t="n">
        <v>73.53</v>
      </c>
      <c r="F10" t="n">
        <v>68.55</v>
      </c>
      <c r="G10" t="n">
        <v>57.13</v>
      </c>
      <c r="H10" t="n">
        <v>0.85</v>
      </c>
      <c r="I10" t="n">
        <v>72</v>
      </c>
      <c r="J10" t="n">
        <v>188.74</v>
      </c>
      <c r="K10" t="n">
        <v>52.44</v>
      </c>
      <c r="L10" t="n">
        <v>9</v>
      </c>
      <c r="M10" t="n">
        <v>70</v>
      </c>
      <c r="N10" t="n">
        <v>37.3</v>
      </c>
      <c r="O10" t="n">
        <v>23511.69</v>
      </c>
      <c r="P10" t="n">
        <v>885.09</v>
      </c>
      <c r="Q10" t="n">
        <v>1226.49</v>
      </c>
      <c r="R10" t="n">
        <v>281.66</v>
      </c>
      <c r="S10" t="n">
        <v>159.11</v>
      </c>
      <c r="T10" t="n">
        <v>54777.36</v>
      </c>
      <c r="U10" t="n">
        <v>0.5600000000000001</v>
      </c>
      <c r="V10" t="n">
        <v>0.85</v>
      </c>
      <c r="W10" t="n">
        <v>19.08</v>
      </c>
      <c r="X10" t="n">
        <v>3.22</v>
      </c>
      <c r="Y10" t="n">
        <v>1</v>
      </c>
      <c r="Z10" t="n">
        <v>10</v>
      </c>
      <c r="AA10" t="n">
        <v>891.9846807288233</v>
      </c>
      <c r="AB10" t="n">
        <v>1220.452791759995</v>
      </c>
      <c r="AC10" t="n">
        <v>1103.974490230672</v>
      </c>
      <c r="AD10" t="n">
        <v>891984.6807288233</v>
      </c>
      <c r="AE10" t="n">
        <v>1220452.791759995</v>
      </c>
      <c r="AF10" t="n">
        <v>2.016523311768729e-06</v>
      </c>
      <c r="AG10" t="n">
        <v>11</v>
      </c>
      <c r="AH10" t="n">
        <v>1103974.490230672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1.372</v>
      </c>
      <c r="E11" t="n">
        <v>72.89</v>
      </c>
      <c r="F11" t="n">
        <v>68.19</v>
      </c>
      <c r="G11" t="n">
        <v>63.93</v>
      </c>
      <c r="H11" t="n">
        <v>0.93</v>
      </c>
      <c r="I11" t="n">
        <v>64</v>
      </c>
      <c r="J11" t="n">
        <v>190.26</v>
      </c>
      <c r="K11" t="n">
        <v>52.44</v>
      </c>
      <c r="L11" t="n">
        <v>10</v>
      </c>
      <c r="M11" t="n">
        <v>62</v>
      </c>
      <c r="N11" t="n">
        <v>37.82</v>
      </c>
      <c r="O11" t="n">
        <v>23699.85</v>
      </c>
      <c r="P11" t="n">
        <v>877.48</v>
      </c>
      <c r="Q11" t="n">
        <v>1226.35</v>
      </c>
      <c r="R11" t="n">
        <v>269.42</v>
      </c>
      <c r="S11" t="n">
        <v>159.11</v>
      </c>
      <c r="T11" t="n">
        <v>48698.61</v>
      </c>
      <c r="U11" t="n">
        <v>0.59</v>
      </c>
      <c r="V11" t="n">
        <v>0.85</v>
      </c>
      <c r="W11" t="n">
        <v>19.07</v>
      </c>
      <c r="X11" t="n">
        <v>2.86</v>
      </c>
      <c r="Y11" t="n">
        <v>1</v>
      </c>
      <c r="Z11" t="n">
        <v>10</v>
      </c>
      <c r="AA11" t="n">
        <v>879.2677678287466</v>
      </c>
      <c r="AB11" t="n">
        <v>1203.052950499508</v>
      </c>
      <c r="AC11" t="n">
        <v>1088.235265399255</v>
      </c>
      <c r="AD11" t="n">
        <v>879267.7678287466</v>
      </c>
      <c r="AE11" t="n">
        <v>1203052.950499508</v>
      </c>
      <c r="AF11" t="n">
        <v>2.034316164519629e-06</v>
      </c>
      <c r="AG11" t="n">
        <v>11</v>
      </c>
      <c r="AH11" t="n">
        <v>1088235.265399255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1.3808</v>
      </c>
      <c r="E12" t="n">
        <v>72.42</v>
      </c>
      <c r="F12" t="n">
        <v>67.94</v>
      </c>
      <c r="G12" t="n">
        <v>70.28</v>
      </c>
      <c r="H12" t="n">
        <v>1.02</v>
      </c>
      <c r="I12" t="n">
        <v>58</v>
      </c>
      <c r="J12" t="n">
        <v>191.79</v>
      </c>
      <c r="K12" t="n">
        <v>52.44</v>
      </c>
      <c r="L12" t="n">
        <v>11</v>
      </c>
      <c r="M12" t="n">
        <v>56</v>
      </c>
      <c r="N12" t="n">
        <v>38.35</v>
      </c>
      <c r="O12" t="n">
        <v>23888.73</v>
      </c>
      <c r="P12" t="n">
        <v>870.97</v>
      </c>
      <c r="Q12" t="n">
        <v>1226.5</v>
      </c>
      <c r="R12" t="n">
        <v>260.76</v>
      </c>
      <c r="S12" t="n">
        <v>159.11</v>
      </c>
      <c r="T12" t="n">
        <v>44400.62</v>
      </c>
      <c r="U12" t="n">
        <v>0.61</v>
      </c>
      <c r="V12" t="n">
        <v>0.86</v>
      </c>
      <c r="W12" t="n">
        <v>19.06</v>
      </c>
      <c r="X12" t="n">
        <v>2.61</v>
      </c>
      <c r="Y12" t="n">
        <v>1</v>
      </c>
      <c r="Z12" t="n">
        <v>10</v>
      </c>
      <c r="AA12" t="n">
        <v>869.5387472221679</v>
      </c>
      <c r="AB12" t="n">
        <v>1189.74127529149</v>
      </c>
      <c r="AC12" t="n">
        <v>1076.194037790038</v>
      </c>
      <c r="AD12" t="n">
        <v>869538.7472221679</v>
      </c>
      <c r="AE12" t="n">
        <v>1189741.27529149</v>
      </c>
      <c r="AF12" t="n">
        <v>2.047364256536956e-06</v>
      </c>
      <c r="AG12" t="n">
        <v>11</v>
      </c>
      <c r="AH12" t="n">
        <v>1076194.037790037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1.3883</v>
      </c>
      <c r="E13" t="n">
        <v>72.03</v>
      </c>
      <c r="F13" t="n">
        <v>67.73</v>
      </c>
      <c r="G13" t="n">
        <v>76.67</v>
      </c>
      <c r="H13" t="n">
        <v>1.1</v>
      </c>
      <c r="I13" t="n">
        <v>53</v>
      </c>
      <c r="J13" t="n">
        <v>193.33</v>
      </c>
      <c r="K13" t="n">
        <v>52.44</v>
      </c>
      <c r="L13" t="n">
        <v>12</v>
      </c>
      <c r="M13" t="n">
        <v>51</v>
      </c>
      <c r="N13" t="n">
        <v>38.89</v>
      </c>
      <c r="O13" t="n">
        <v>24078.33</v>
      </c>
      <c r="P13" t="n">
        <v>865.02</v>
      </c>
      <c r="Q13" t="n">
        <v>1226.45</v>
      </c>
      <c r="R13" t="n">
        <v>253.22</v>
      </c>
      <c r="S13" t="n">
        <v>159.11</v>
      </c>
      <c r="T13" t="n">
        <v>40655.8</v>
      </c>
      <c r="U13" t="n">
        <v>0.63</v>
      </c>
      <c r="V13" t="n">
        <v>0.86</v>
      </c>
      <c r="W13" t="n">
        <v>19.07</v>
      </c>
      <c r="X13" t="n">
        <v>2.4</v>
      </c>
      <c r="Y13" t="n">
        <v>1</v>
      </c>
      <c r="Z13" t="n">
        <v>10</v>
      </c>
      <c r="AA13" t="n">
        <v>861.1015924807145</v>
      </c>
      <c r="AB13" t="n">
        <v>1178.197187953237</v>
      </c>
      <c r="AC13" t="n">
        <v>1065.751701945118</v>
      </c>
      <c r="AD13" t="n">
        <v>861101.5924807145</v>
      </c>
      <c r="AE13" t="n">
        <v>1178197.187953237</v>
      </c>
      <c r="AF13" t="n">
        <v>2.058484789506269e-06</v>
      </c>
      <c r="AG13" t="n">
        <v>11</v>
      </c>
      <c r="AH13" t="n">
        <v>1065751.701945118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1.3951</v>
      </c>
      <c r="E14" t="n">
        <v>71.68000000000001</v>
      </c>
      <c r="F14" t="n">
        <v>67.52</v>
      </c>
      <c r="G14" t="n">
        <v>82.68000000000001</v>
      </c>
      <c r="H14" t="n">
        <v>1.18</v>
      </c>
      <c r="I14" t="n">
        <v>49</v>
      </c>
      <c r="J14" t="n">
        <v>194.88</v>
      </c>
      <c r="K14" t="n">
        <v>52.44</v>
      </c>
      <c r="L14" t="n">
        <v>13</v>
      </c>
      <c r="M14" t="n">
        <v>47</v>
      </c>
      <c r="N14" t="n">
        <v>39.43</v>
      </c>
      <c r="O14" t="n">
        <v>24268.67</v>
      </c>
      <c r="P14" t="n">
        <v>859.4400000000001</v>
      </c>
      <c r="Q14" t="n">
        <v>1226.32</v>
      </c>
      <c r="R14" t="n">
        <v>246.45</v>
      </c>
      <c r="S14" t="n">
        <v>159.11</v>
      </c>
      <c r="T14" t="n">
        <v>37287.96</v>
      </c>
      <c r="U14" t="n">
        <v>0.65</v>
      </c>
      <c r="V14" t="n">
        <v>0.86</v>
      </c>
      <c r="W14" t="n">
        <v>19.05</v>
      </c>
      <c r="X14" t="n">
        <v>2.19</v>
      </c>
      <c r="Y14" t="n">
        <v>1</v>
      </c>
      <c r="Z14" t="n">
        <v>10</v>
      </c>
      <c r="AA14" t="n">
        <v>843.0130193287911</v>
      </c>
      <c r="AB14" t="n">
        <v>1153.447604155249</v>
      </c>
      <c r="AC14" t="n">
        <v>1043.364183688551</v>
      </c>
      <c r="AD14" t="n">
        <v>843013.0193287911</v>
      </c>
      <c r="AE14" t="n">
        <v>1153447.604155249</v>
      </c>
      <c r="AF14" t="n">
        <v>2.068567406065113e-06</v>
      </c>
      <c r="AG14" t="n">
        <v>10</v>
      </c>
      <c r="AH14" t="n">
        <v>1043364.183688551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1.4012</v>
      </c>
      <c r="E15" t="n">
        <v>71.37</v>
      </c>
      <c r="F15" t="n">
        <v>67.34999999999999</v>
      </c>
      <c r="G15" t="n">
        <v>89.8</v>
      </c>
      <c r="H15" t="n">
        <v>1.27</v>
      </c>
      <c r="I15" t="n">
        <v>45</v>
      </c>
      <c r="J15" t="n">
        <v>196.42</v>
      </c>
      <c r="K15" t="n">
        <v>52.44</v>
      </c>
      <c r="L15" t="n">
        <v>14</v>
      </c>
      <c r="M15" t="n">
        <v>43</v>
      </c>
      <c r="N15" t="n">
        <v>39.98</v>
      </c>
      <c r="O15" t="n">
        <v>24459.75</v>
      </c>
      <c r="P15" t="n">
        <v>853.9400000000001</v>
      </c>
      <c r="Q15" t="n">
        <v>1226.3</v>
      </c>
      <c r="R15" t="n">
        <v>240.69</v>
      </c>
      <c r="S15" t="n">
        <v>159.11</v>
      </c>
      <c r="T15" t="n">
        <v>34430.39</v>
      </c>
      <c r="U15" t="n">
        <v>0.66</v>
      </c>
      <c r="V15" t="n">
        <v>0.87</v>
      </c>
      <c r="W15" t="n">
        <v>19.05</v>
      </c>
      <c r="X15" t="n">
        <v>2.02</v>
      </c>
      <c r="Y15" t="n">
        <v>1</v>
      </c>
      <c r="Z15" t="n">
        <v>10</v>
      </c>
      <c r="AA15" t="n">
        <v>835.8762640085815</v>
      </c>
      <c r="AB15" t="n">
        <v>1143.682780674714</v>
      </c>
      <c r="AC15" t="n">
        <v>1034.531301255983</v>
      </c>
      <c r="AD15" t="n">
        <v>835876.2640085815</v>
      </c>
      <c r="AE15" t="n">
        <v>1143682.780674714</v>
      </c>
      <c r="AF15" t="n">
        <v>2.077612106213487e-06</v>
      </c>
      <c r="AG15" t="n">
        <v>10</v>
      </c>
      <c r="AH15" t="n">
        <v>1034531.301255983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1.4067</v>
      </c>
      <c r="E16" t="n">
        <v>71.09</v>
      </c>
      <c r="F16" t="n">
        <v>67.17</v>
      </c>
      <c r="G16" t="n">
        <v>95.95999999999999</v>
      </c>
      <c r="H16" t="n">
        <v>1.35</v>
      </c>
      <c r="I16" t="n">
        <v>42</v>
      </c>
      <c r="J16" t="n">
        <v>197.98</v>
      </c>
      <c r="K16" t="n">
        <v>52.44</v>
      </c>
      <c r="L16" t="n">
        <v>15</v>
      </c>
      <c r="M16" t="n">
        <v>40</v>
      </c>
      <c r="N16" t="n">
        <v>40.54</v>
      </c>
      <c r="O16" t="n">
        <v>24651.58</v>
      </c>
      <c r="P16" t="n">
        <v>849.53</v>
      </c>
      <c r="Q16" t="n">
        <v>1226.37</v>
      </c>
      <c r="R16" t="n">
        <v>234.88</v>
      </c>
      <c r="S16" t="n">
        <v>159.11</v>
      </c>
      <c r="T16" t="n">
        <v>31537.4</v>
      </c>
      <c r="U16" t="n">
        <v>0.68</v>
      </c>
      <c r="V16" t="n">
        <v>0.87</v>
      </c>
      <c r="W16" t="n">
        <v>19.04</v>
      </c>
      <c r="X16" t="n">
        <v>1.85</v>
      </c>
      <c r="Y16" t="n">
        <v>1</v>
      </c>
      <c r="Z16" t="n">
        <v>10</v>
      </c>
      <c r="AA16" t="n">
        <v>829.7552004765218</v>
      </c>
      <c r="AB16" t="n">
        <v>1135.307671507886</v>
      </c>
      <c r="AC16" t="n">
        <v>1026.955500753497</v>
      </c>
      <c r="AD16" t="n">
        <v>829755.2004765219</v>
      </c>
      <c r="AE16" t="n">
        <v>1135307.671507886</v>
      </c>
      <c r="AF16" t="n">
        <v>2.085767163724317e-06</v>
      </c>
      <c r="AG16" t="n">
        <v>10</v>
      </c>
      <c r="AH16" t="n">
        <v>1026955.500753497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1.4109</v>
      </c>
      <c r="E17" t="n">
        <v>70.88</v>
      </c>
      <c r="F17" t="n">
        <v>67.06999999999999</v>
      </c>
      <c r="G17" t="n">
        <v>103.18</v>
      </c>
      <c r="H17" t="n">
        <v>1.42</v>
      </c>
      <c r="I17" t="n">
        <v>39</v>
      </c>
      <c r="J17" t="n">
        <v>199.54</v>
      </c>
      <c r="K17" t="n">
        <v>52.44</v>
      </c>
      <c r="L17" t="n">
        <v>16</v>
      </c>
      <c r="M17" t="n">
        <v>37</v>
      </c>
      <c r="N17" t="n">
        <v>41.1</v>
      </c>
      <c r="O17" t="n">
        <v>24844.17</v>
      </c>
      <c r="P17" t="n">
        <v>843.72</v>
      </c>
      <c r="Q17" t="n">
        <v>1226.33</v>
      </c>
      <c r="R17" t="n">
        <v>230.96</v>
      </c>
      <c r="S17" t="n">
        <v>159.11</v>
      </c>
      <c r="T17" t="n">
        <v>29595.28</v>
      </c>
      <c r="U17" t="n">
        <v>0.6899999999999999</v>
      </c>
      <c r="V17" t="n">
        <v>0.87</v>
      </c>
      <c r="W17" t="n">
        <v>19.05</v>
      </c>
      <c r="X17" t="n">
        <v>1.74</v>
      </c>
      <c r="Y17" t="n">
        <v>1</v>
      </c>
      <c r="Z17" t="n">
        <v>10</v>
      </c>
      <c r="AA17" t="n">
        <v>823.7164525473205</v>
      </c>
      <c r="AB17" t="n">
        <v>1127.045190180396</v>
      </c>
      <c r="AC17" t="n">
        <v>1019.481579047438</v>
      </c>
      <c r="AD17" t="n">
        <v>823716.4525473205</v>
      </c>
      <c r="AE17" t="n">
        <v>1127045.190180396</v>
      </c>
      <c r="AF17" t="n">
        <v>2.091994662187132e-06</v>
      </c>
      <c r="AG17" t="n">
        <v>10</v>
      </c>
      <c r="AH17" t="n">
        <v>1019481.579047438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1.414</v>
      </c>
      <c r="E18" t="n">
        <v>70.72</v>
      </c>
      <c r="F18" t="n">
        <v>66.98</v>
      </c>
      <c r="G18" t="n">
        <v>108.62</v>
      </c>
      <c r="H18" t="n">
        <v>1.5</v>
      </c>
      <c r="I18" t="n">
        <v>37</v>
      </c>
      <c r="J18" t="n">
        <v>201.11</v>
      </c>
      <c r="K18" t="n">
        <v>52.44</v>
      </c>
      <c r="L18" t="n">
        <v>17</v>
      </c>
      <c r="M18" t="n">
        <v>35</v>
      </c>
      <c r="N18" t="n">
        <v>41.67</v>
      </c>
      <c r="O18" t="n">
        <v>25037.53</v>
      </c>
      <c r="P18" t="n">
        <v>839.7</v>
      </c>
      <c r="Q18" t="n">
        <v>1226.25</v>
      </c>
      <c r="R18" t="n">
        <v>228.4</v>
      </c>
      <c r="S18" t="n">
        <v>159.11</v>
      </c>
      <c r="T18" t="n">
        <v>28321.76</v>
      </c>
      <c r="U18" t="n">
        <v>0.7</v>
      </c>
      <c r="V18" t="n">
        <v>0.87</v>
      </c>
      <c r="W18" t="n">
        <v>19.04</v>
      </c>
      <c r="X18" t="n">
        <v>1.66</v>
      </c>
      <c r="Y18" t="n">
        <v>1</v>
      </c>
      <c r="Z18" t="n">
        <v>10</v>
      </c>
      <c r="AA18" t="n">
        <v>819.3998022197001</v>
      </c>
      <c r="AB18" t="n">
        <v>1121.138958764974</v>
      </c>
      <c r="AC18" t="n">
        <v>1014.139030068856</v>
      </c>
      <c r="AD18" t="n">
        <v>819399.8022197001</v>
      </c>
      <c r="AE18" t="n">
        <v>1121138.958764974</v>
      </c>
      <c r="AF18" t="n">
        <v>2.096591149147781e-06</v>
      </c>
      <c r="AG18" t="n">
        <v>10</v>
      </c>
      <c r="AH18" t="n">
        <v>1014139.030068855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1.4174</v>
      </c>
      <c r="E19" t="n">
        <v>70.55</v>
      </c>
      <c r="F19" t="n">
        <v>66.88</v>
      </c>
      <c r="G19" t="n">
        <v>114.66</v>
      </c>
      <c r="H19" t="n">
        <v>1.58</v>
      </c>
      <c r="I19" t="n">
        <v>35</v>
      </c>
      <c r="J19" t="n">
        <v>202.68</v>
      </c>
      <c r="K19" t="n">
        <v>52.44</v>
      </c>
      <c r="L19" t="n">
        <v>18</v>
      </c>
      <c r="M19" t="n">
        <v>33</v>
      </c>
      <c r="N19" t="n">
        <v>42.24</v>
      </c>
      <c r="O19" t="n">
        <v>25231.66</v>
      </c>
      <c r="P19" t="n">
        <v>836.21</v>
      </c>
      <c r="Q19" t="n">
        <v>1226.35</v>
      </c>
      <c r="R19" t="n">
        <v>224.94</v>
      </c>
      <c r="S19" t="n">
        <v>159.11</v>
      </c>
      <c r="T19" t="n">
        <v>26601.23</v>
      </c>
      <c r="U19" t="n">
        <v>0.71</v>
      </c>
      <c r="V19" t="n">
        <v>0.87</v>
      </c>
      <c r="W19" t="n">
        <v>19.04</v>
      </c>
      <c r="X19" t="n">
        <v>1.56</v>
      </c>
      <c r="Y19" t="n">
        <v>1</v>
      </c>
      <c r="Z19" t="n">
        <v>10</v>
      </c>
      <c r="AA19" t="n">
        <v>815.2478929190301</v>
      </c>
      <c r="AB19" t="n">
        <v>1115.458133290486</v>
      </c>
      <c r="AC19" t="n">
        <v>1009.000374604564</v>
      </c>
      <c r="AD19" t="n">
        <v>815247.89291903</v>
      </c>
      <c r="AE19" t="n">
        <v>1115458.133290486</v>
      </c>
      <c r="AF19" t="n">
        <v>2.101632457427203e-06</v>
      </c>
      <c r="AG19" t="n">
        <v>10</v>
      </c>
      <c r="AH19" t="n">
        <v>1009000.374604564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1.4209</v>
      </c>
      <c r="E20" t="n">
        <v>70.38</v>
      </c>
      <c r="F20" t="n">
        <v>66.78</v>
      </c>
      <c r="G20" t="n">
        <v>121.43</v>
      </c>
      <c r="H20" t="n">
        <v>1.65</v>
      </c>
      <c r="I20" t="n">
        <v>33</v>
      </c>
      <c r="J20" t="n">
        <v>204.26</v>
      </c>
      <c r="K20" t="n">
        <v>52.44</v>
      </c>
      <c r="L20" t="n">
        <v>19</v>
      </c>
      <c r="M20" t="n">
        <v>31</v>
      </c>
      <c r="N20" t="n">
        <v>42.82</v>
      </c>
      <c r="O20" t="n">
        <v>25426.72</v>
      </c>
      <c r="P20" t="n">
        <v>832.03</v>
      </c>
      <c r="Q20" t="n">
        <v>1226.26</v>
      </c>
      <c r="R20" t="n">
        <v>221.77</v>
      </c>
      <c r="S20" t="n">
        <v>159.11</v>
      </c>
      <c r="T20" t="n">
        <v>25027.8</v>
      </c>
      <c r="U20" t="n">
        <v>0.72</v>
      </c>
      <c r="V20" t="n">
        <v>0.87</v>
      </c>
      <c r="W20" t="n">
        <v>19.03</v>
      </c>
      <c r="X20" t="n">
        <v>1.46</v>
      </c>
      <c r="Y20" t="n">
        <v>1</v>
      </c>
      <c r="Z20" t="n">
        <v>10</v>
      </c>
      <c r="AA20" t="n">
        <v>810.6433271679318</v>
      </c>
      <c r="AB20" t="n">
        <v>1109.15796329073</v>
      </c>
      <c r="AC20" t="n">
        <v>1003.30148398724</v>
      </c>
      <c r="AD20" t="n">
        <v>810643.3271679318</v>
      </c>
      <c r="AE20" t="n">
        <v>1109157.96329073</v>
      </c>
      <c r="AF20" t="n">
        <v>2.106822039479549e-06</v>
      </c>
      <c r="AG20" t="n">
        <v>10</v>
      </c>
      <c r="AH20" t="n">
        <v>1003301.48398724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1.4243</v>
      </c>
      <c r="E21" t="n">
        <v>70.20999999999999</v>
      </c>
      <c r="F21" t="n">
        <v>66.69</v>
      </c>
      <c r="G21" t="n">
        <v>129.07</v>
      </c>
      <c r="H21" t="n">
        <v>1.73</v>
      </c>
      <c r="I21" t="n">
        <v>31</v>
      </c>
      <c r="J21" t="n">
        <v>205.85</v>
      </c>
      <c r="K21" t="n">
        <v>52.44</v>
      </c>
      <c r="L21" t="n">
        <v>20</v>
      </c>
      <c r="M21" t="n">
        <v>29</v>
      </c>
      <c r="N21" t="n">
        <v>43.41</v>
      </c>
      <c r="O21" t="n">
        <v>25622.45</v>
      </c>
      <c r="P21" t="n">
        <v>827.52</v>
      </c>
      <c r="Q21" t="n">
        <v>1226.31</v>
      </c>
      <c r="R21" t="n">
        <v>218.39</v>
      </c>
      <c r="S21" t="n">
        <v>159.11</v>
      </c>
      <c r="T21" t="n">
        <v>23349.75</v>
      </c>
      <c r="U21" t="n">
        <v>0.73</v>
      </c>
      <c r="V21" t="n">
        <v>0.87</v>
      </c>
      <c r="W21" t="n">
        <v>19.03</v>
      </c>
      <c r="X21" t="n">
        <v>1.36</v>
      </c>
      <c r="Y21" t="n">
        <v>1</v>
      </c>
      <c r="Z21" t="n">
        <v>10</v>
      </c>
      <c r="AA21" t="n">
        <v>805.9381445849851</v>
      </c>
      <c r="AB21" t="n">
        <v>1102.720124902737</v>
      </c>
      <c r="AC21" t="n">
        <v>997.4780638594342</v>
      </c>
      <c r="AD21" t="n">
        <v>805938.1445849851</v>
      </c>
      <c r="AE21" t="n">
        <v>1102720.124902737</v>
      </c>
      <c r="AF21" t="n">
        <v>2.111863347758971e-06</v>
      </c>
      <c r="AG21" t="n">
        <v>10</v>
      </c>
      <c r="AH21" t="n">
        <v>997478.0638594342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1.428</v>
      </c>
      <c r="E22" t="n">
        <v>70.03</v>
      </c>
      <c r="F22" t="n">
        <v>66.58</v>
      </c>
      <c r="G22" t="n">
        <v>137.75</v>
      </c>
      <c r="H22" t="n">
        <v>1.8</v>
      </c>
      <c r="I22" t="n">
        <v>29</v>
      </c>
      <c r="J22" t="n">
        <v>207.45</v>
      </c>
      <c r="K22" t="n">
        <v>52.44</v>
      </c>
      <c r="L22" t="n">
        <v>21</v>
      </c>
      <c r="M22" t="n">
        <v>27</v>
      </c>
      <c r="N22" t="n">
        <v>44</v>
      </c>
      <c r="O22" t="n">
        <v>25818.99</v>
      </c>
      <c r="P22" t="n">
        <v>821.55</v>
      </c>
      <c r="Q22" t="n">
        <v>1226.34</v>
      </c>
      <c r="R22" t="n">
        <v>214.84</v>
      </c>
      <c r="S22" t="n">
        <v>159.11</v>
      </c>
      <c r="T22" t="n">
        <v>21585.55</v>
      </c>
      <c r="U22" t="n">
        <v>0.74</v>
      </c>
      <c r="V22" t="n">
        <v>0.88</v>
      </c>
      <c r="W22" t="n">
        <v>19.02</v>
      </c>
      <c r="X22" t="n">
        <v>1.25</v>
      </c>
      <c r="Y22" t="n">
        <v>1</v>
      </c>
      <c r="Z22" t="n">
        <v>10</v>
      </c>
      <c r="AA22" t="n">
        <v>800.1604767622275</v>
      </c>
      <c r="AB22" t="n">
        <v>1094.814864894925</v>
      </c>
      <c r="AC22" t="n">
        <v>990.3272707716658</v>
      </c>
      <c r="AD22" t="n">
        <v>800160.4767622275</v>
      </c>
      <c r="AE22" t="n">
        <v>1094814.864894924</v>
      </c>
      <c r="AF22" t="n">
        <v>2.117349477357165e-06</v>
      </c>
      <c r="AG22" t="n">
        <v>10</v>
      </c>
      <c r="AH22" t="n">
        <v>990327.2707716657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1.4293</v>
      </c>
      <c r="E23" t="n">
        <v>69.95999999999999</v>
      </c>
      <c r="F23" t="n">
        <v>66.55</v>
      </c>
      <c r="G23" t="n">
        <v>142.6</v>
      </c>
      <c r="H23" t="n">
        <v>1.87</v>
      </c>
      <c r="I23" t="n">
        <v>28</v>
      </c>
      <c r="J23" t="n">
        <v>209.05</v>
      </c>
      <c r="K23" t="n">
        <v>52.44</v>
      </c>
      <c r="L23" t="n">
        <v>22</v>
      </c>
      <c r="M23" t="n">
        <v>26</v>
      </c>
      <c r="N23" t="n">
        <v>44.6</v>
      </c>
      <c r="O23" t="n">
        <v>26016.35</v>
      </c>
      <c r="P23" t="n">
        <v>819.59</v>
      </c>
      <c r="Q23" t="n">
        <v>1226.27</v>
      </c>
      <c r="R23" t="n">
        <v>213.97</v>
      </c>
      <c r="S23" t="n">
        <v>159.11</v>
      </c>
      <c r="T23" t="n">
        <v>21153.11</v>
      </c>
      <c r="U23" t="n">
        <v>0.74</v>
      </c>
      <c r="V23" t="n">
        <v>0.88</v>
      </c>
      <c r="W23" t="n">
        <v>19.01</v>
      </c>
      <c r="X23" t="n">
        <v>1.22</v>
      </c>
      <c r="Y23" t="n">
        <v>1</v>
      </c>
      <c r="Z23" t="n">
        <v>10</v>
      </c>
      <c r="AA23" t="n">
        <v>798.2466119413853</v>
      </c>
      <c r="AB23" t="n">
        <v>1092.196230613291</v>
      </c>
      <c r="AC23" t="n">
        <v>987.9585552705953</v>
      </c>
      <c r="AD23" t="n">
        <v>798246.6119413852</v>
      </c>
      <c r="AE23" t="n">
        <v>1092196.230613291</v>
      </c>
      <c r="AF23" t="n">
        <v>2.119277036405179e-06</v>
      </c>
      <c r="AG23" t="n">
        <v>10</v>
      </c>
      <c r="AH23" t="n">
        <v>987958.5552705952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1.4305</v>
      </c>
      <c r="E24" t="n">
        <v>69.90000000000001</v>
      </c>
      <c r="F24" t="n">
        <v>66.52</v>
      </c>
      <c r="G24" t="n">
        <v>147.83</v>
      </c>
      <c r="H24" t="n">
        <v>1.94</v>
      </c>
      <c r="I24" t="n">
        <v>27</v>
      </c>
      <c r="J24" t="n">
        <v>210.65</v>
      </c>
      <c r="K24" t="n">
        <v>52.44</v>
      </c>
      <c r="L24" t="n">
        <v>23</v>
      </c>
      <c r="M24" t="n">
        <v>25</v>
      </c>
      <c r="N24" t="n">
        <v>45.21</v>
      </c>
      <c r="O24" t="n">
        <v>26214.54</v>
      </c>
      <c r="P24" t="n">
        <v>817.27</v>
      </c>
      <c r="Q24" t="n">
        <v>1226.3</v>
      </c>
      <c r="R24" t="n">
        <v>212.61</v>
      </c>
      <c r="S24" t="n">
        <v>159.11</v>
      </c>
      <c r="T24" t="n">
        <v>20476.78</v>
      </c>
      <c r="U24" t="n">
        <v>0.75</v>
      </c>
      <c r="V24" t="n">
        <v>0.88</v>
      </c>
      <c r="W24" t="n">
        <v>19.03</v>
      </c>
      <c r="X24" t="n">
        <v>1.2</v>
      </c>
      <c r="Y24" t="n">
        <v>1</v>
      </c>
      <c r="Z24" t="n">
        <v>10</v>
      </c>
      <c r="AA24" t="n">
        <v>796.1654372423837</v>
      </c>
      <c r="AB24" t="n">
        <v>1089.34867557517</v>
      </c>
      <c r="AC24" t="n">
        <v>985.3827668887436</v>
      </c>
      <c r="AD24" t="n">
        <v>796165.4372423837</v>
      </c>
      <c r="AE24" t="n">
        <v>1089348.67557517</v>
      </c>
      <c r="AF24" t="n">
        <v>2.121056321680269e-06</v>
      </c>
      <c r="AG24" t="n">
        <v>10</v>
      </c>
      <c r="AH24" t="n">
        <v>985382.7668887436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1.4323</v>
      </c>
      <c r="E25" t="n">
        <v>69.81999999999999</v>
      </c>
      <c r="F25" t="n">
        <v>66.47</v>
      </c>
      <c r="G25" t="n">
        <v>153.4</v>
      </c>
      <c r="H25" t="n">
        <v>2.01</v>
      </c>
      <c r="I25" t="n">
        <v>26</v>
      </c>
      <c r="J25" t="n">
        <v>212.27</v>
      </c>
      <c r="K25" t="n">
        <v>52.44</v>
      </c>
      <c r="L25" t="n">
        <v>24</v>
      </c>
      <c r="M25" t="n">
        <v>24</v>
      </c>
      <c r="N25" t="n">
        <v>45.82</v>
      </c>
      <c r="O25" t="n">
        <v>26413.56</v>
      </c>
      <c r="P25" t="n">
        <v>812.28</v>
      </c>
      <c r="Q25" t="n">
        <v>1226.28</v>
      </c>
      <c r="R25" t="n">
        <v>211.1</v>
      </c>
      <c r="S25" t="n">
        <v>159.11</v>
      </c>
      <c r="T25" t="n">
        <v>19730.64</v>
      </c>
      <c r="U25" t="n">
        <v>0.75</v>
      </c>
      <c r="V25" t="n">
        <v>0.88</v>
      </c>
      <c r="W25" t="n">
        <v>19.02</v>
      </c>
      <c r="X25" t="n">
        <v>1.15</v>
      </c>
      <c r="Y25" t="n">
        <v>1</v>
      </c>
      <c r="Z25" t="n">
        <v>10</v>
      </c>
      <c r="AA25" t="n">
        <v>792.1177155066327</v>
      </c>
      <c r="AB25" t="n">
        <v>1083.810404123436</v>
      </c>
      <c r="AC25" t="n">
        <v>980.3730602913499</v>
      </c>
      <c r="AD25" t="n">
        <v>792117.7155066327</v>
      </c>
      <c r="AE25" t="n">
        <v>1083810.404123435</v>
      </c>
      <c r="AF25" t="n">
        <v>2.123725249592904e-06</v>
      </c>
      <c r="AG25" t="n">
        <v>10</v>
      </c>
      <c r="AH25" t="n">
        <v>980373.0602913499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1.434</v>
      </c>
      <c r="E26" t="n">
        <v>69.73999999999999</v>
      </c>
      <c r="F26" t="n">
        <v>66.43000000000001</v>
      </c>
      <c r="G26" t="n">
        <v>159.43</v>
      </c>
      <c r="H26" t="n">
        <v>2.08</v>
      </c>
      <c r="I26" t="n">
        <v>25</v>
      </c>
      <c r="J26" t="n">
        <v>213.89</v>
      </c>
      <c r="K26" t="n">
        <v>52.44</v>
      </c>
      <c r="L26" t="n">
        <v>25</v>
      </c>
      <c r="M26" t="n">
        <v>23</v>
      </c>
      <c r="N26" t="n">
        <v>46.44</v>
      </c>
      <c r="O26" t="n">
        <v>26613.43</v>
      </c>
      <c r="P26" t="n">
        <v>807.38</v>
      </c>
      <c r="Q26" t="n">
        <v>1226.3</v>
      </c>
      <c r="R26" t="n">
        <v>209.68</v>
      </c>
      <c r="S26" t="n">
        <v>159.11</v>
      </c>
      <c r="T26" t="n">
        <v>19021.69</v>
      </c>
      <c r="U26" t="n">
        <v>0.76</v>
      </c>
      <c r="V26" t="n">
        <v>0.88</v>
      </c>
      <c r="W26" t="n">
        <v>19.01</v>
      </c>
      <c r="X26" t="n">
        <v>1.1</v>
      </c>
      <c r="Y26" t="n">
        <v>1</v>
      </c>
      <c r="Z26" t="n">
        <v>10</v>
      </c>
      <c r="AA26" t="n">
        <v>788.2115098261982</v>
      </c>
      <c r="AB26" t="n">
        <v>1078.465761181832</v>
      </c>
      <c r="AC26" t="n">
        <v>975.53850257084</v>
      </c>
      <c r="AD26" t="n">
        <v>788211.5098261981</v>
      </c>
      <c r="AE26" t="n">
        <v>1078465.761181833</v>
      </c>
      <c r="AF26" t="n">
        <v>2.126245903732615e-06</v>
      </c>
      <c r="AG26" t="n">
        <v>10</v>
      </c>
      <c r="AH26" t="n">
        <v>975538.5025708401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1.4357</v>
      </c>
      <c r="E27" t="n">
        <v>69.65000000000001</v>
      </c>
      <c r="F27" t="n">
        <v>66.38</v>
      </c>
      <c r="G27" t="n">
        <v>165.95</v>
      </c>
      <c r="H27" t="n">
        <v>2.14</v>
      </c>
      <c r="I27" t="n">
        <v>24</v>
      </c>
      <c r="J27" t="n">
        <v>215.51</v>
      </c>
      <c r="K27" t="n">
        <v>52.44</v>
      </c>
      <c r="L27" t="n">
        <v>26</v>
      </c>
      <c r="M27" t="n">
        <v>22</v>
      </c>
      <c r="N27" t="n">
        <v>47.07</v>
      </c>
      <c r="O27" t="n">
        <v>26814.17</v>
      </c>
      <c r="P27" t="n">
        <v>805.52</v>
      </c>
      <c r="Q27" t="n">
        <v>1226.36</v>
      </c>
      <c r="R27" t="n">
        <v>208.08</v>
      </c>
      <c r="S27" t="n">
        <v>159.11</v>
      </c>
      <c r="T27" t="n">
        <v>18229.28</v>
      </c>
      <c r="U27" t="n">
        <v>0.76</v>
      </c>
      <c r="V27" t="n">
        <v>0.88</v>
      </c>
      <c r="W27" t="n">
        <v>19.01</v>
      </c>
      <c r="X27" t="n">
        <v>1.05</v>
      </c>
      <c r="Y27" t="n">
        <v>1</v>
      </c>
      <c r="Z27" t="n">
        <v>10</v>
      </c>
      <c r="AA27" t="n">
        <v>786.1292015013755</v>
      </c>
      <c r="AB27" t="n">
        <v>1075.61665506685</v>
      </c>
      <c r="AC27" t="n">
        <v>972.9613111447262</v>
      </c>
      <c r="AD27" t="n">
        <v>786129.2015013755</v>
      </c>
      <c r="AE27" t="n">
        <v>1075616.65506685</v>
      </c>
      <c r="AF27" t="n">
        <v>2.128766557872326e-06</v>
      </c>
      <c r="AG27" t="n">
        <v>10</v>
      </c>
      <c r="AH27" t="n">
        <v>972961.3111447262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1.4375</v>
      </c>
      <c r="E28" t="n">
        <v>69.56</v>
      </c>
      <c r="F28" t="n">
        <v>66.33</v>
      </c>
      <c r="G28" t="n">
        <v>173.02</v>
      </c>
      <c r="H28" t="n">
        <v>2.21</v>
      </c>
      <c r="I28" t="n">
        <v>23</v>
      </c>
      <c r="J28" t="n">
        <v>217.15</v>
      </c>
      <c r="K28" t="n">
        <v>52.44</v>
      </c>
      <c r="L28" t="n">
        <v>27</v>
      </c>
      <c r="M28" t="n">
        <v>21</v>
      </c>
      <c r="N28" t="n">
        <v>47.71</v>
      </c>
      <c r="O28" t="n">
        <v>27015.77</v>
      </c>
      <c r="P28" t="n">
        <v>801.24</v>
      </c>
      <c r="Q28" t="n">
        <v>1226.3</v>
      </c>
      <c r="R28" t="n">
        <v>206.52</v>
      </c>
      <c r="S28" t="n">
        <v>159.11</v>
      </c>
      <c r="T28" t="n">
        <v>17452.85</v>
      </c>
      <c r="U28" t="n">
        <v>0.77</v>
      </c>
      <c r="V28" t="n">
        <v>0.88</v>
      </c>
      <c r="W28" t="n">
        <v>19</v>
      </c>
      <c r="X28" t="n">
        <v>1</v>
      </c>
      <c r="Y28" t="n">
        <v>1</v>
      </c>
      <c r="Z28" t="n">
        <v>10</v>
      </c>
      <c r="AA28" t="n">
        <v>782.5387457625403</v>
      </c>
      <c r="AB28" t="n">
        <v>1070.704035125248</v>
      </c>
      <c r="AC28" t="n">
        <v>968.517544755445</v>
      </c>
      <c r="AD28" t="n">
        <v>782538.7457625403</v>
      </c>
      <c r="AE28" t="n">
        <v>1070704.035125248</v>
      </c>
      <c r="AF28" t="n">
        <v>2.131435485784961e-06</v>
      </c>
      <c r="AG28" t="n">
        <v>10</v>
      </c>
      <c r="AH28" t="n">
        <v>968517.544755445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1.4389</v>
      </c>
      <c r="E29" t="n">
        <v>69.5</v>
      </c>
      <c r="F29" t="n">
        <v>66.29000000000001</v>
      </c>
      <c r="G29" t="n">
        <v>180.8</v>
      </c>
      <c r="H29" t="n">
        <v>2.27</v>
      </c>
      <c r="I29" t="n">
        <v>22</v>
      </c>
      <c r="J29" t="n">
        <v>218.79</v>
      </c>
      <c r="K29" t="n">
        <v>52.44</v>
      </c>
      <c r="L29" t="n">
        <v>28</v>
      </c>
      <c r="M29" t="n">
        <v>20</v>
      </c>
      <c r="N29" t="n">
        <v>48.35</v>
      </c>
      <c r="O29" t="n">
        <v>27218.26</v>
      </c>
      <c r="P29" t="n">
        <v>799.91</v>
      </c>
      <c r="Q29" t="n">
        <v>1226.29</v>
      </c>
      <c r="R29" t="n">
        <v>205.14</v>
      </c>
      <c r="S29" t="n">
        <v>159.11</v>
      </c>
      <c r="T29" t="n">
        <v>16771.06</v>
      </c>
      <c r="U29" t="n">
        <v>0.78</v>
      </c>
      <c r="V29" t="n">
        <v>0.88</v>
      </c>
      <c r="W29" t="n">
        <v>19.01</v>
      </c>
      <c r="X29" t="n">
        <v>0.97</v>
      </c>
      <c r="Y29" t="n">
        <v>1</v>
      </c>
      <c r="Z29" t="n">
        <v>10</v>
      </c>
      <c r="AA29" t="n">
        <v>780.9587372758551</v>
      </c>
      <c r="AB29" t="n">
        <v>1068.542197808711</v>
      </c>
      <c r="AC29" t="n">
        <v>966.5620301582402</v>
      </c>
      <c r="AD29" t="n">
        <v>780958.7372758552</v>
      </c>
      <c r="AE29" t="n">
        <v>1068542.197808711</v>
      </c>
      <c r="AF29" t="n">
        <v>2.1335113186059e-06</v>
      </c>
      <c r="AG29" t="n">
        <v>10</v>
      </c>
      <c r="AH29" t="n">
        <v>966562.0301582402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1.4409</v>
      </c>
      <c r="E30" t="n">
        <v>69.40000000000001</v>
      </c>
      <c r="F30" t="n">
        <v>66.23</v>
      </c>
      <c r="G30" t="n">
        <v>189.24</v>
      </c>
      <c r="H30" t="n">
        <v>2.34</v>
      </c>
      <c r="I30" t="n">
        <v>21</v>
      </c>
      <c r="J30" t="n">
        <v>220.44</v>
      </c>
      <c r="K30" t="n">
        <v>52.44</v>
      </c>
      <c r="L30" t="n">
        <v>29</v>
      </c>
      <c r="M30" t="n">
        <v>19</v>
      </c>
      <c r="N30" t="n">
        <v>49</v>
      </c>
      <c r="O30" t="n">
        <v>27421.64</v>
      </c>
      <c r="P30" t="n">
        <v>795.0599999999999</v>
      </c>
      <c r="Q30" t="n">
        <v>1226.29</v>
      </c>
      <c r="R30" t="n">
        <v>203.16</v>
      </c>
      <c r="S30" t="n">
        <v>159.11</v>
      </c>
      <c r="T30" t="n">
        <v>15781.75</v>
      </c>
      <c r="U30" t="n">
        <v>0.78</v>
      </c>
      <c r="V30" t="n">
        <v>0.88</v>
      </c>
      <c r="W30" t="n">
        <v>19.01</v>
      </c>
      <c r="X30" t="n">
        <v>0.91</v>
      </c>
      <c r="Y30" t="n">
        <v>1</v>
      </c>
      <c r="Z30" t="n">
        <v>10</v>
      </c>
      <c r="AA30" t="n">
        <v>776.9160046854118</v>
      </c>
      <c r="AB30" t="n">
        <v>1063.010752725692</v>
      </c>
      <c r="AC30" t="n">
        <v>961.5584984305126</v>
      </c>
      <c r="AD30" t="n">
        <v>776916.0046854118</v>
      </c>
      <c r="AE30" t="n">
        <v>1063010.752725692</v>
      </c>
      <c r="AF30" t="n">
        <v>2.136476794064383e-06</v>
      </c>
      <c r="AG30" t="n">
        <v>10</v>
      </c>
      <c r="AH30" t="n">
        <v>961558.4984305126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1.4426</v>
      </c>
      <c r="E31" t="n">
        <v>69.31999999999999</v>
      </c>
      <c r="F31" t="n">
        <v>66.19</v>
      </c>
      <c r="G31" t="n">
        <v>198.56</v>
      </c>
      <c r="H31" t="n">
        <v>2.4</v>
      </c>
      <c r="I31" t="n">
        <v>20</v>
      </c>
      <c r="J31" t="n">
        <v>222.1</v>
      </c>
      <c r="K31" t="n">
        <v>52.44</v>
      </c>
      <c r="L31" t="n">
        <v>30</v>
      </c>
      <c r="M31" t="n">
        <v>18</v>
      </c>
      <c r="N31" t="n">
        <v>49.65</v>
      </c>
      <c r="O31" t="n">
        <v>27625.93</v>
      </c>
      <c r="P31" t="n">
        <v>790.89</v>
      </c>
      <c r="Q31" t="n">
        <v>1226.28</v>
      </c>
      <c r="R31" t="n">
        <v>201.6</v>
      </c>
      <c r="S31" t="n">
        <v>159.11</v>
      </c>
      <c r="T31" t="n">
        <v>15011.07</v>
      </c>
      <c r="U31" t="n">
        <v>0.79</v>
      </c>
      <c r="V31" t="n">
        <v>0.88</v>
      </c>
      <c r="W31" t="n">
        <v>19</v>
      </c>
      <c r="X31" t="n">
        <v>0.86</v>
      </c>
      <c r="Y31" t="n">
        <v>1</v>
      </c>
      <c r="Z31" t="n">
        <v>10</v>
      </c>
      <c r="AA31" t="n">
        <v>773.4916075713634</v>
      </c>
      <c r="AB31" t="n">
        <v>1058.325341520512</v>
      </c>
      <c r="AC31" t="n">
        <v>957.3202562947396</v>
      </c>
      <c r="AD31" t="n">
        <v>773491.6075713633</v>
      </c>
      <c r="AE31" t="n">
        <v>1058325.341520512</v>
      </c>
      <c r="AF31" t="n">
        <v>2.138997448204094e-06</v>
      </c>
      <c r="AG31" t="n">
        <v>10</v>
      </c>
      <c r="AH31" t="n">
        <v>957320.2562947395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1.4424</v>
      </c>
      <c r="E32" t="n">
        <v>69.33</v>
      </c>
      <c r="F32" t="n">
        <v>66.2</v>
      </c>
      <c r="G32" t="n">
        <v>198.6</v>
      </c>
      <c r="H32" t="n">
        <v>2.46</v>
      </c>
      <c r="I32" t="n">
        <v>20</v>
      </c>
      <c r="J32" t="n">
        <v>223.76</v>
      </c>
      <c r="K32" t="n">
        <v>52.44</v>
      </c>
      <c r="L32" t="n">
        <v>31</v>
      </c>
      <c r="M32" t="n">
        <v>18</v>
      </c>
      <c r="N32" t="n">
        <v>50.32</v>
      </c>
      <c r="O32" t="n">
        <v>27831.27</v>
      </c>
      <c r="P32" t="n">
        <v>787.4</v>
      </c>
      <c r="Q32" t="n">
        <v>1226.32</v>
      </c>
      <c r="R32" t="n">
        <v>201.86</v>
      </c>
      <c r="S32" t="n">
        <v>159.11</v>
      </c>
      <c r="T32" t="n">
        <v>15139.8</v>
      </c>
      <c r="U32" t="n">
        <v>0.79</v>
      </c>
      <c r="V32" t="n">
        <v>0.88</v>
      </c>
      <c r="W32" t="n">
        <v>19.01</v>
      </c>
      <c r="X32" t="n">
        <v>0.87</v>
      </c>
      <c r="Y32" t="n">
        <v>1</v>
      </c>
      <c r="Z32" t="n">
        <v>10</v>
      </c>
      <c r="AA32" t="n">
        <v>771.5064511581372</v>
      </c>
      <c r="AB32" t="n">
        <v>1055.609162937016</v>
      </c>
      <c r="AC32" t="n">
        <v>954.8633059830718</v>
      </c>
      <c r="AD32" t="n">
        <v>771506.4511581372</v>
      </c>
      <c r="AE32" t="n">
        <v>1055609.162937016</v>
      </c>
      <c r="AF32" t="n">
        <v>2.138700900658246e-06</v>
      </c>
      <c r="AG32" t="n">
        <v>10</v>
      </c>
      <c r="AH32" t="n">
        <v>954863.3059830718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1.4441</v>
      </c>
      <c r="E33" t="n">
        <v>69.25</v>
      </c>
      <c r="F33" t="n">
        <v>66.15000000000001</v>
      </c>
      <c r="G33" t="n">
        <v>208.89</v>
      </c>
      <c r="H33" t="n">
        <v>2.52</v>
      </c>
      <c r="I33" t="n">
        <v>19</v>
      </c>
      <c r="J33" t="n">
        <v>225.43</v>
      </c>
      <c r="K33" t="n">
        <v>52.44</v>
      </c>
      <c r="L33" t="n">
        <v>32</v>
      </c>
      <c r="M33" t="n">
        <v>17</v>
      </c>
      <c r="N33" t="n">
        <v>50.99</v>
      </c>
      <c r="O33" t="n">
        <v>28037.42</v>
      </c>
      <c r="P33" t="n">
        <v>786.39</v>
      </c>
      <c r="Q33" t="n">
        <v>1226.29</v>
      </c>
      <c r="R33" t="n">
        <v>200.23</v>
      </c>
      <c r="S33" t="n">
        <v>159.11</v>
      </c>
      <c r="T33" t="n">
        <v>14326.49</v>
      </c>
      <c r="U33" t="n">
        <v>0.79</v>
      </c>
      <c r="V33" t="n">
        <v>0.88</v>
      </c>
      <c r="W33" t="n">
        <v>19.01</v>
      </c>
      <c r="X33" t="n">
        <v>0.82</v>
      </c>
      <c r="Y33" t="n">
        <v>1</v>
      </c>
      <c r="Z33" t="n">
        <v>10</v>
      </c>
      <c r="AA33" t="n">
        <v>769.9684239459593</v>
      </c>
      <c r="AB33" t="n">
        <v>1053.504766252343</v>
      </c>
      <c r="AC33" t="n">
        <v>952.9597499644444</v>
      </c>
      <c r="AD33" t="n">
        <v>769968.4239459593</v>
      </c>
      <c r="AE33" t="n">
        <v>1053504.766252343</v>
      </c>
      <c r="AF33" t="n">
        <v>2.141221554797956e-06</v>
      </c>
      <c r="AG33" t="n">
        <v>10</v>
      </c>
      <c r="AH33" t="n">
        <v>952959.7499644444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1.4462</v>
      </c>
      <c r="E34" t="n">
        <v>69.14</v>
      </c>
      <c r="F34" t="n">
        <v>66.08</v>
      </c>
      <c r="G34" t="n">
        <v>220.28</v>
      </c>
      <c r="H34" t="n">
        <v>2.58</v>
      </c>
      <c r="I34" t="n">
        <v>18</v>
      </c>
      <c r="J34" t="n">
        <v>227.11</v>
      </c>
      <c r="K34" t="n">
        <v>52.44</v>
      </c>
      <c r="L34" t="n">
        <v>33</v>
      </c>
      <c r="M34" t="n">
        <v>16</v>
      </c>
      <c r="N34" t="n">
        <v>51.67</v>
      </c>
      <c r="O34" t="n">
        <v>28244.51</v>
      </c>
      <c r="P34" t="n">
        <v>780.11</v>
      </c>
      <c r="Q34" t="n">
        <v>1226.3</v>
      </c>
      <c r="R34" t="n">
        <v>198.2</v>
      </c>
      <c r="S34" t="n">
        <v>159.11</v>
      </c>
      <c r="T34" t="n">
        <v>13316.12</v>
      </c>
      <c r="U34" t="n">
        <v>0.8</v>
      </c>
      <c r="V34" t="n">
        <v>0.88</v>
      </c>
      <c r="W34" t="n">
        <v>19</v>
      </c>
      <c r="X34" t="n">
        <v>0.76</v>
      </c>
      <c r="Y34" t="n">
        <v>1</v>
      </c>
      <c r="Z34" t="n">
        <v>10</v>
      </c>
      <c r="AA34" t="n">
        <v>765.0199377422819</v>
      </c>
      <c r="AB34" t="n">
        <v>1046.734029116667</v>
      </c>
      <c r="AC34" t="n">
        <v>946.8352024782085</v>
      </c>
      <c r="AD34" t="n">
        <v>765019.9377422818</v>
      </c>
      <c r="AE34" t="n">
        <v>1046734.029116667</v>
      </c>
      <c r="AF34" t="n">
        <v>2.144335304029364e-06</v>
      </c>
      <c r="AG34" t="n">
        <v>10</v>
      </c>
      <c r="AH34" t="n">
        <v>946835.2024782086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1.4464</v>
      </c>
      <c r="E35" t="n">
        <v>69.14</v>
      </c>
      <c r="F35" t="n">
        <v>66.08</v>
      </c>
      <c r="G35" t="n">
        <v>220.25</v>
      </c>
      <c r="H35" t="n">
        <v>2.64</v>
      </c>
      <c r="I35" t="n">
        <v>18</v>
      </c>
      <c r="J35" t="n">
        <v>228.8</v>
      </c>
      <c r="K35" t="n">
        <v>52.44</v>
      </c>
      <c r="L35" t="n">
        <v>34</v>
      </c>
      <c r="M35" t="n">
        <v>16</v>
      </c>
      <c r="N35" t="n">
        <v>52.36</v>
      </c>
      <c r="O35" t="n">
        <v>28452.56</v>
      </c>
      <c r="P35" t="n">
        <v>779</v>
      </c>
      <c r="Q35" t="n">
        <v>1226.33</v>
      </c>
      <c r="R35" t="n">
        <v>197.76</v>
      </c>
      <c r="S35" t="n">
        <v>159.11</v>
      </c>
      <c r="T35" t="n">
        <v>13097.34</v>
      </c>
      <c r="U35" t="n">
        <v>0.8</v>
      </c>
      <c r="V35" t="n">
        <v>0.88</v>
      </c>
      <c r="W35" t="n">
        <v>19</v>
      </c>
      <c r="X35" t="n">
        <v>0.75</v>
      </c>
      <c r="Y35" t="n">
        <v>1</v>
      </c>
      <c r="Z35" t="n">
        <v>10</v>
      </c>
      <c r="AA35" t="n">
        <v>764.2604540254343</v>
      </c>
      <c r="AB35" t="n">
        <v>1045.69486998922</v>
      </c>
      <c r="AC35" t="n">
        <v>945.8952192394158</v>
      </c>
      <c r="AD35" t="n">
        <v>764260.4540254343</v>
      </c>
      <c r="AE35" t="n">
        <v>1045694.86998922</v>
      </c>
      <c r="AF35" t="n">
        <v>2.144631851575212e-06</v>
      </c>
      <c r="AG35" t="n">
        <v>10</v>
      </c>
      <c r="AH35" t="n">
        <v>945895.2192394158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1.448</v>
      </c>
      <c r="E36" t="n">
        <v>69.06</v>
      </c>
      <c r="F36" t="n">
        <v>66.04000000000001</v>
      </c>
      <c r="G36" t="n">
        <v>233.07</v>
      </c>
      <c r="H36" t="n">
        <v>2.7</v>
      </c>
      <c r="I36" t="n">
        <v>17</v>
      </c>
      <c r="J36" t="n">
        <v>230.49</v>
      </c>
      <c r="K36" t="n">
        <v>52.44</v>
      </c>
      <c r="L36" t="n">
        <v>35</v>
      </c>
      <c r="M36" t="n">
        <v>15</v>
      </c>
      <c r="N36" t="n">
        <v>53.05</v>
      </c>
      <c r="O36" t="n">
        <v>28661.58</v>
      </c>
      <c r="P36" t="n">
        <v>774.45</v>
      </c>
      <c r="Q36" t="n">
        <v>1226.26</v>
      </c>
      <c r="R36" t="n">
        <v>196.54</v>
      </c>
      <c r="S36" t="n">
        <v>159.11</v>
      </c>
      <c r="T36" t="n">
        <v>12495.78</v>
      </c>
      <c r="U36" t="n">
        <v>0.8100000000000001</v>
      </c>
      <c r="V36" t="n">
        <v>0.88</v>
      </c>
      <c r="W36" t="n">
        <v>19</v>
      </c>
      <c r="X36" t="n">
        <v>0.71</v>
      </c>
      <c r="Y36" t="n">
        <v>1</v>
      </c>
      <c r="Z36" t="n">
        <v>10</v>
      </c>
      <c r="AA36" t="n">
        <v>760.6807197943785</v>
      </c>
      <c r="AB36" t="n">
        <v>1040.796919687561</v>
      </c>
      <c r="AC36" t="n">
        <v>941.4647224402306</v>
      </c>
      <c r="AD36" t="n">
        <v>760680.7197943785</v>
      </c>
      <c r="AE36" t="n">
        <v>1040796.919687561</v>
      </c>
      <c r="AF36" t="n">
        <v>2.147004231941999e-06</v>
      </c>
      <c r="AG36" t="n">
        <v>10</v>
      </c>
      <c r="AH36" t="n">
        <v>941464.7224402307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1.448</v>
      </c>
      <c r="E37" t="n">
        <v>69.06</v>
      </c>
      <c r="F37" t="n">
        <v>66.04000000000001</v>
      </c>
      <c r="G37" t="n">
        <v>233.07</v>
      </c>
      <c r="H37" t="n">
        <v>2.76</v>
      </c>
      <c r="I37" t="n">
        <v>17</v>
      </c>
      <c r="J37" t="n">
        <v>232.2</v>
      </c>
      <c r="K37" t="n">
        <v>52.44</v>
      </c>
      <c r="L37" t="n">
        <v>36</v>
      </c>
      <c r="M37" t="n">
        <v>15</v>
      </c>
      <c r="N37" t="n">
        <v>53.75</v>
      </c>
      <c r="O37" t="n">
        <v>28871.58</v>
      </c>
      <c r="P37" t="n">
        <v>768.45</v>
      </c>
      <c r="Q37" t="n">
        <v>1226.25</v>
      </c>
      <c r="R37" t="n">
        <v>196.45</v>
      </c>
      <c r="S37" t="n">
        <v>159.11</v>
      </c>
      <c r="T37" t="n">
        <v>12450.8</v>
      </c>
      <c r="U37" t="n">
        <v>0.8100000000000001</v>
      </c>
      <c r="V37" t="n">
        <v>0.88</v>
      </c>
      <c r="W37" t="n">
        <v>19</v>
      </c>
      <c r="X37" t="n">
        <v>0.71</v>
      </c>
      <c r="Y37" t="n">
        <v>1</v>
      </c>
      <c r="Z37" t="n">
        <v>10</v>
      </c>
      <c r="AA37" t="n">
        <v>757.0727914626933</v>
      </c>
      <c r="AB37" t="n">
        <v>1035.860392973585</v>
      </c>
      <c r="AC37" t="n">
        <v>936.9993309073778</v>
      </c>
      <c r="AD37" t="n">
        <v>757072.7914626934</v>
      </c>
      <c r="AE37" t="n">
        <v>1035860.392973585</v>
      </c>
      <c r="AF37" t="n">
        <v>2.147004231941999e-06</v>
      </c>
      <c r="AG37" t="n">
        <v>10</v>
      </c>
      <c r="AH37" t="n">
        <v>936999.3309073779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1.4495</v>
      </c>
      <c r="E38" t="n">
        <v>68.98999999999999</v>
      </c>
      <c r="F38" t="n">
        <v>66</v>
      </c>
      <c r="G38" t="n">
        <v>247.5</v>
      </c>
      <c r="H38" t="n">
        <v>2.81</v>
      </c>
      <c r="I38" t="n">
        <v>16</v>
      </c>
      <c r="J38" t="n">
        <v>233.91</v>
      </c>
      <c r="K38" t="n">
        <v>52.44</v>
      </c>
      <c r="L38" t="n">
        <v>37</v>
      </c>
      <c r="M38" t="n">
        <v>13</v>
      </c>
      <c r="N38" t="n">
        <v>54.46</v>
      </c>
      <c r="O38" t="n">
        <v>29082.59</v>
      </c>
      <c r="P38" t="n">
        <v>766.9299999999999</v>
      </c>
      <c r="Q38" t="n">
        <v>1226.37</v>
      </c>
      <c r="R38" t="n">
        <v>195.05</v>
      </c>
      <c r="S38" t="n">
        <v>159.11</v>
      </c>
      <c r="T38" t="n">
        <v>11752.68</v>
      </c>
      <c r="U38" t="n">
        <v>0.82</v>
      </c>
      <c r="V38" t="n">
        <v>0.88</v>
      </c>
      <c r="W38" t="n">
        <v>19</v>
      </c>
      <c r="X38" t="n">
        <v>0.67</v>
      </c>
      <c r="Y38" t="n">
        <v>1</v>
      </c>
      <c r="Z38" t="n">
        <v>10</v>
      </c>
      <c r="AA38" t="n">
        <v>755.3698073960793</v>
      </c>
      <c r="AB38" t="n">
        <v>1033.530295043289</v>
      </c>
      <c r="AC38" t="n">
        <v>934.8916142532362</v>
      </c>
      <c r="AD38" t="n">
        <v>755369.8073960793</v>
      </c>
      <c r="AE38" t="n">
        <v>1033530.295043289</v>
      </c>
      <c r="AF38" t="n">
        <v>2.149228338535862e-06</v>
      </c>
      <c r="AG38" t="n">
        <v>10</v>
      </c>
      <c r="AH38" t="n">
        <v>934891.6142532362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1.4492</v>
      </c>
      <c r="E39" t="n">
        <v>69</v>
      </c>
      <c r="F39" t="n">
        <v>66.02</v>
      </c>
      <c r="G39" t="n">
        <v>247.56</v>
      </c>
      <c r="H39" t="n">
        <v>2.87</v>
      </c>
      <c r="I39" t="n">
        <v>16</v>
      </c>
      <c r="J39" t="n">
        <v>235.63</v>
      </c>
      <c r="K39" t="n">
        <v>52.44</v>
      </c>
      <c r="L39" t="n">
        <v>38</v>
      </c>
      <c r="M39" t="n">
        <v>12</v>
      </c>
      <c r="N39" t="n">
        <v>55.18</v>
      </c>
      <c r="O39" t="n">
        <v>29294.6</v>
      </c>
      <c r="P39" t="n">
        <v>769.24</v>
      </c>
      <c r="Q39" t="n">
        <v>1226.34</v>
      </c>
      <c r="R39" t="n">
        <v>195.71</v>
      </c>
      <c r="S39" t="n">
        <v>159.11</v>
      </c>
      <c r="T39" t="n">
        <v>12083.58</v>
      </c>
      <c r="U39" t="n">
        <v>0.8100000000000001</v>
      </c>
      <c r="V39" t="n">
        <v>0.88</v>
      </c>
      <c r="W39" t="n">
        <v>19</v>
      </c>
      <c r="X39" t="n">
        <v>0.6899999999999999</v>
      </c>
      <c r="Y39" t="n">
        <v>1</v>
      </c>
      <c r="Z39" t="n">
        <v>10</v>
      </c>
      <c r="AA39" t="n">
        <v>756.949887152316</v>
      </c>
      <c r="AB39" t="n">
        <v>1035.692229873971</v>
      </c>
      <c r="AC39" t="n">
        <v>936.8472170579729</v>
      </c>
      <c r="AD39" t="n">
        <v>756949.887152316</v>
      </c>
      <c r="AE39" t="n">
        <v>1035692.229873971</v>
      </c>
      <c r="AF39" t="n">
        <v>2.148783517217089e-06</v>
      </c>
      <c r="AG39" t="n">
        <v>10</v>
      </c>
      <c r="AH39" t="n">
        <v>936847.2170579729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1.4491</v>
      </c>
      <c r="E40" t="n">
        <v>69.01000000000001</v>
      </c>
      <c r="F40" t="n">
        <v>66.02</v>
      </c>
      <c r="G40" t="n">
        <v>247.58</v>
      </c>
      <c r="H40" t="n">
        <v>2.92</v>
      </c>
      <c r="I40" t="n">
        <v>16</v>
      </c>
      <c r="J40" t="n">
        <v>237.35</v>
      </c>
      <c r="K40" t="n">
        <v>52.44</v>
      </c>
      <c r="L40" t="n">
        <v>39</v>
      </c>
      <c r="M40" t="n">
        <v>9</v>
      </c>
      <c r="N40" t="n">
        <v>55.91</v>
      </c>
      <c r="O40" t="n">
        <v>29507.65</v>
      </c>
      <c r="P40" t="n">
        <v>765.84</v>
      </c>
      <c r="Q40" t="n">
        <v>1226.3</v>
      </c>
      <c r="R40" t="n">
        <v>195.77</v>
      </c>
      <c r="S40" t="n">
        <v>159.11</v>
      </c>
      <c r="T40" t="n">
        <v>12112.98</v>
      </c>
      <c r="U40" t="n">
        <v>0.8100000000000001</v>
      </c>
      <c r="V40" t="n">
        <v>0.88</v>
      </c>
      <c r="W40" t="n">
        <v>19</v>
      </c>
      <c r="X40" t="n">
        <v>0.6899999999999999</v>
      </c>
      <c r="Y40" t="n">
        <v>1</v>
      </c>
      <c r="Z40" t="n">
        <v>10</v>
      </c>
      <c r="AA40" t="n">
        <v>754.9519437652438</v>
      </c>
      <c r="AB40" t="n">
        <v>1032.958555588737</v>
      </c>
      <c r="AC40" t="n">
        <v>934.3744408097857</v>
      </c>
      <c r="AD40" t="n">
        <v>754951.9437652437</v>
      </c>
      <c r="AE40" t="n">
        <v>1032958.555588737</v>
      </c>
      <c r="AF40" t="n">
        <v>2.148635243444165e-06</v>
      </c>
      <c r="AG40" t="n">
        <v>10</v>
      </c>
      <c r="AH40" t="n">
        <v>934374.4408097857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1.4512</v>
      </c>
      <c r="E41" t="n">
        <v>68.91</v>
      </c>
      <c r="F41" t="n">
        <v>65.95</v>
      </c>
      <c r="G41" t="n">
        <v>263.82</v>
      </c>
      <c r="H41" t="n">
        <v>2.98</v>
      </c>
      <c r="I41" t="n">
        <v>15</v>
      </c>
      <c r="J41" t="n">
        <v>239.09</v>
      </c>
      <c r="K41" t="n">
        <v>52.44</v>
      </c>
      <c r="L41" t="n">
        <v>40</v>
      </c>
      <c r="M41" t="n">
        <v>8</v>
      </c>
      <c r="N41" t="n">
        <v>56.65</v>
      </c>
      <c r="O41" t="n">
        <v>29721.73</v>
      </c>
      <c r="P41" t="n">
        <v>764.17</v>
      </c>
      <c r="Q41" t="n">
        <v>1226.32</v>
      </c>
      <c r="R41" t="n">
        <v>193.6</v>
      </c>
      <c r="S41" t="n">
        <v>159.11</v>
      </c>
      <c r="T41" t="n">
        <v>11036</v>
      </c>
      <c r="U41" t="n">
        <v>0.82</v>
      </c>
      <c r="V41" t="n">
        <v>0.88</v>
      </c>
      <c r="W41" t="n">
        <v>19</v>
      </c>
      <c r="X41" t="n">
        <v>0.63</v>
      </c>
      <c r="Y41" t="n">
        <v>1</v>
      </c>
      <c r="Z41" t="n">
        <v>10</v>
      </c>
      <c r="AA41" t="n">
        <v>752.8082161602339</v>
      </c>
      <c r="AB41" t="n">
        <v>1030.025412904976</v>
      </c>
      <c r="AC41" t="n">
        <v>931.7212331470708</v>
      </c>
      <c r="AD41" t="n">
        <v>752808.2161602338</v>
      </c>
      <c r="AE41" t="n">
        <v>1030025.412904976</v>
      </c>
      <c r="AF41" t="n">
        <v>2.151748992675573e-06</v>
      </c>
      <c r="AG41" t="n">
        <v>10</v>
      </c>
      <c r="AH41" t="n">
        <v>931721.2331470709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1.3133</v>
      </c>
      <c r="E2" t="n">
        <v>76.14</v>
      </c>
      <c r="F2" t="n">
        <v>72.72</v>
      </c>
      <c r="G2" t="n">
        <v>27.27</v>
      </c>
      <c r="H2" t="n">
        <v>0.64</v>
      </c>
      <c r="I2" t="n">
        <v>160</v>
      </c>
      <c r="J2" t="n">
        <v>26.11</v>
      </c>
      <c r="K2" t="n">
        <v>12.1</v>
      </c>
      <c r="L2" t="n">
        <v>1</v>
      </c>
      <c r="M2" t="n">
        <v>154</v>
      </c>
      <c r="N2" t="n">
        <v>3.01</v>
      </c>
      <c r="O2" t="n">
        <v>3454.41</v>
      </c>
      <c r="P2" t="n">
        <v>219.56</v>
      </c>
      <c r="Q2" t="n">
        <v>1226.65</v>
      </c>
      <c r="R2" t="n">
        <v>422.12</v>
      </c>
      <c r="S2" t="n">
        <v>159.11</v>
      </c>
      <c r="T2" t="n">
        <v>124568.7</v>
      </c>
      <c r="U2" t="n">
        <v>0.38</v>
      </c>
      <c r="V2" t="n">
        <v>0.8</v>
      </c>
      <c r="W2" t="n">
        <v>19.25</v>
      </c>
      <c r="X2" t="n">
        <v>7.39</v>
      </c>
      <c r="Y2" t="n">
        <v>1</v>
      </c>
      <c r="Z2" t="n">
        <v>10</v>
      </c>
      <c r="AA2" t="n">
        <v>332.6120914091908</v>
      </c>
      <c r="AB2" t="n">
        <v>455.0945372759033</v>
      </c>
      <c r="AC2" t="n">
        <v>411.6609533674849</v>
      </c>
      <c r="AD2" t="n">
        <v>332612.0914091908</v>
      </c>
      <c r="AE2" t="n">
        <v>455094.5372759033</v>
      </c>
      <c r="AF2" t="n">
        <v>2.502140030898272e-06</v>
      </c>
      <c r="AG2" t="n">
        <v>11</v>
      </c>
      <c r="AH2" t="n">
        <v>411660.9533674849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1.3493</v>
      </c>
      <c r="E3" t="n">
        <v>74.11</v>
      </c>
      <c r="F3" t="n">
        <v>71.09</v>
      </c>
      <c r="G3" t="n">
        <v>34.4</v>
      </c>
      <c r="H3" t="n">
        <v>1.23</v>
      </c>
      <c r="I3" t="n">
        <v>124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211.57</v>
      </c>
      <c r="Q3" t="n">
        <v>1227.25</v>
      </c>
      <c r="R3" t="n">
        <v>361.41</v>
      </c>
      <c r="S3" t="n">
        <v>159.11</v>
      </c>
      <c r="T3" t="n">
        <v>94393.82000000001</v>
      </c>
      <c r="U3" t="n">
        <v>0.44</v>
      </c>
      <c r="V3" t="n">
        <v>0.82</v>
      </c>
      <c r="W3" t="n">
        <v>19.34</v>
      </c>
      <c r="X3" t="n">
        <v>5.75</v>
      </c>
      <c r="Y3" t="n">
        <v>1</v>
      </c>
      <c r="Z3" t="n">
        <v>10</v>
      </c>
      <c r="AA3" t="n">
        <v>318.9588107860031</v>
      </c>
      <c r="AB3" t="n">
        <v>436.413516387028</v>
      </c>
      <c r="AC3" t="n">
        <v>394.7628228932664</v>
      </c>
      <c r="AD3" t="n">
        <v>318958.8107860031</v>
      </c>
      <c r="AE3" t="n">
        <v>436413.516387028</v>
      </c>
      <c r="AF3" t="n">
        <v>2.570728351245746e-06</v>
      </c>
      <c r="AG3" t="n">
        <v>11</v>
      </c>
      <c r="AH3" t="n">
        <v>394762.8228932664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0.9055</v>
      </c>
      <c r="E2" t="n">
        <v>110.44</v>
      </c>
      <c r="F2" t="n">
        <v>95.52</v>
      </c>
      <c r="G2" t="n">
        <v>9.109999999999999</v>
      </c>
      <c r="H2" t="n">
        <v>0.18</v>
      </c>
      <c r="I2" t="n">
        <v>629</v>
      </c>
      <c r="J2" t="n">
        <v>98.70999999999999</v>
      </c>
      <c r="K2" t="n">
        <v>39.72</v>
      </c>
      <c r="L2" t="n">
        <v>1</v>
      </c>
      <c r="M2" t="n">
        <v>627</v>
      </c>
      <c r="N2" t="n">
        <v>12.99</v>
      </c>
      <c r="O2" t="n">
        <v>12407.75</v>
      </c>
      <c r="P2" t="n">
        <v>862.26</v>
      </c>
      <c r="Q2" t="n">
        <v>1228.35</v>
      </c>
      <c r="R2" t="n">
        <v>1194.59</v>
      </c>
      <c r="S2" t="n">
        <v>159.11</v>
      </c>
      <c r="T2" t="n">
        <v>508459.76</v>
      </c>
      <c r="U2" t="n">
        <v>0.13</v>
      </c>
      <c r="V2" t="n">
        <v>0.61</v>
      </c>
      <c r="W2" t="n">
        <v>20.03</v>
      </c>
      <c r="X2" t="n">
        <v>30.14</v>
      </c>
      <c r="Y2" t="n">
        <v>1</v>
      </c>
      <c r="Z2" t="n">
        <v>10</v>
      </c>
      <c r="AA2" t="n">
        <v>1314.449463250164</v>
      </c>
      <c r="AB2" t="n">
        <v>1798.487745036505</v>
      </c>
      <c r="AC2" t="n">
        <v>1626.842598843624</v>
      </c>
      <c r="AD2" t="n">
        <v>1314449.463250164</v>
      </c>
      <c r="AE2" t="n">
        <v>1798487.745036505</v>
      </c>
      <c r="AF2" t="n">
        <v>1.478679187903123e-06</v>
      </c>
      <c r="AG2" t="n">
        <v>16</v>
      </c>
      <c r="AH2" t="n">
        <v>1626842.598843624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1.1911</v>
      </c>
      <c r="E3" t="n">
        <v>83.95</v>
      </c>
      <c r="F3" t="n">
        <v>76.84999999999999</v>
      </c>
      <c r="G3" t="n">
        <v>18.52</v>
      </c>
      <c r="H3" t="n">
        <v>0.35</v>
      </c>
      <c r="I3" t="n">
        <v>249</v>
      </c>
      <c r="J3" t="n">
        <v>99.95</v>
      </c>
      <c r="K3" t="n">
        <v>39.72</v>
      </c>
      <c r="L3" t="n">
        <v>2</v>
      </c>
      <c r="M3" t="n">
        <v>247</v>
      </c>
      <c r="N3" t="n">
        <v>13.24</v>
      </c>
      <c r="O3" t="n">
        <v>12561.45</v>
      </c>
      <c r="P3" t="n">
        <v>686.5700000000001</v>
      </c>
      <c r="Q3" t="n">
        <v>1226.91</v>
      </c>
      <c r="R3" t="n">
        <v>561.78</v>
      </c>
      <c r="S3" t="n">
        <v>159.11</v>
      </c>
      <c r="T3" t="n">
        <v>193951.71</v>
      </c>
      <c r="U3" t="n">
        <v>0.28</v>
      </c>
      <c r="V3" t="n">
        <v>0.76</v>
      </c>
      <c r="W3" t="n">
        <v>19.39</v>
      </c>
      <c r="X3" t="n">
        <v>11.51</v>
      </c>
      <c r="Y3" t="n">
        <v>1</v>
      </c>
      <c r="Z3" t="n">
        <v>10</v>
      </c>
      <c r="AA3" t="n">
        <v>820.2465322790974</v>
      </c>
      <c r="AB3" t="n">
        <v>1122.297492187335</v>
      </c>
      <c r="AC3" t="n">
        <v>1015.186994687399</v>
      </c>
      <c r="AD3" t="n">
        <v>820246.5322790975</v>
      </c>
      <c r="AE3" t="n">
        <v>1122297.492187335</v>
      </c>
      <c r="AF3" t="n">
        <v>1.945063258654235e-06</v>
      </c>
      <c r="AG3" t="n">
        <v>12</v>
      </c>
      <c r="AH3" t="n">
        <v>1015186.994687399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1.2884</v>
      </c>
      <c r="E4" t="n">
        <v>77.62</v>
      </c>
      <c r="F4" t="n">
        <v>72.44</v>
      </c>
      <c r="G4" t="n">
        <v>28.04</v>
      </c>
      <c r="H4" t="n">
        <v>0.52</v>
      </c>
      <c r="I4" t="n">
        <v>155</v>
      </c>
      <c r="J4" t="n">
        <v>101.2</v>
      </c>
      <c r="K4" t="n">
        <v>39.72</v>
      </c>
      <c r="L4" t="n">
        <v>3</v>
      </c>
      <c r="M4" t="n">
        <v>153</v>
      </c>
      <c r="N4" t="n">
        <v>13.49</v>
      </c>
      <c r="O4" t="n">
        <v>12715.54</v>
      </c>
      <c r="P4" t="n">
        <v>639.25</v>
      </c>
      <c r="Q4" t="n">
        <v>1226.8</v>
      </c>
      <c r="R4" t="n">
        <v>413.23</v>
      </c>
      <c r="S4" t="n">
        <v>159.11</v>
      </c>
      <c r="T4" t="n">
        <v>120146.63</v>
      </c>
      <c r="U4" t="n">
        <v>0.39</v>
      </c>
      <c r="V4" t="n">
        <v>0.8</v>
      </c>
      <c r="W4" t="n">
        <v>19.22</v>
      </c>
      <c r="X4" t="n">
        <v>7.11</v>
      </c>
      <c r="Y4" t="n">
        <v>1</v>
      </c>
      <c r="Z4" t="n">
        <v>10</v>
      </c>
      <c r="AA4" t="n">
        <v>714.7585052526225</v>
      </c>
      <c r="AB4" t="n">
        <v>977.9641198064087</v>
      </c>
      <c r="AC4" t="n">
        <v>884.6285967933471</v>
      </c>
      <c r="AD4" t="n">
        <v>714758.5052526225</v>
      </c>
      <c r="AE4" t="n">
        <v>977964.1198064086</v>
      </c>
      <c r="AF4" t="n">
        <v>2.103953910209149e-06</v>
      </c>
      <c r="AG4" t="n">
        <v>11</v>
      </c>
      <c r="AH4" t="n">
        <v>884628.5967933472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1.3394</v>
      </c>
      <c r="E5" t="n">
        <v>74.66</v>
      </c>
      <c r="F5" t="n">
        <v>70.39</v>
      </c>
      <c r="G5" t="n">
        <v>38.05</v>
      </c>
      <c r="H5" t="n">
        <v>0.6899999999999999</v>
      </c>
      <c r="I5" t="n">
        <v>111</v>
      </c>
      <c r="J5" t="n">
        <v>102.45</v>
      </c>
      <c r="K5" t="n">
        <v>39.72</v>
      </c>
      <c r="L5" t="n">
        <v>4</v>
      </c>
      <c r="M5" t="n">
        <v>109</v>
      </c>
      <c r="N5" t="n">
        <v>13.74</v>
      </c>
      <c r="O5" t="n">
        <v>12870.03</v>
      </c>
      <c r="P5" t="n">
        <v>613.04</v>
      </c>
      <c r="Q5" t="n">
        <v>1226.5</v>
      </c>
      <c r="R5" t="n">
        <v>343.19</v>
      </c>
      <c r="S5" t="n">
        <v>159.11</v>
      </c>
      <c r="T5" t="n">
        <v>85349.25999999999</v>
      </c>
      <c r="U5" t="n">
        <v>0.46</v>
      </c>
      <c r="V5" t="n">
        <v>0.83</v>
      </c>
      <c r="W5" t="n">
        <v>19.17</v>
      </c>
      <c r="X5" t="n">
        <v>5.06</v>
      </c>
      <c r="Y5" t="n">
        <v>1</v>
      </c>
      <c r="Z5" t="n">
        <v>10</v>
      </c>
      <c r="AA5" t="n">
        <v>669.7003219409928</v>
      </c>
      <c r="AB5" t="n">
        <v>916.3135255726829</v>
      </c>
      <c r="AC5" t="n">
        <v>828.8618487461357</v>
      </c>
      <c r="AD5" t="n">
        <v>669700.3219409928</v>
      </c>
      <c r="AE5" t="n">
        <v>916313.525572683</v>
      </c>
      <c r="AF5" t="n">
        <v>2.187236779986133e-06</v>
      </c>
      <c r="AG5" t="n">
        <v>11</v>
      </c>
      <c r="AH5" t="n">
        <v>828861.8487461357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1.3691</v>
      </c>
      <c r="E6" t="n">
        <v>73.04000000000001</v>
      </c>
      <c r="F6" t="n">
        <v>69.26000000000001</v>
      </c>
      <c r="G6" t="n">
        <v>47.77</v>
      </c>
      <c r="H6" t="n">
        <v>0.85</v>
      </c>
      <c r="I6" t="n">
        <v>87</v>
      </c>
      <c r="J6" t="n">
        <v>103.71</v>
      </c>
      <c r="K6" t="n">
        <v>39.72</v>
      </c>
      <c r="L6" t="n">
        <v>5</v>
      </c>
      <c r="M6" t="n">
        <v>85</v>
      </c>
      <c r="N6" t="n">
        <v>14</v>
      </c>
      <c r="O6" t="n">
        <v>13024.91</v>
      </c>
      <c r="P6" t="n">
        <v>595.15</v>
      </c>
      <c r="Q6" t="n">
        <v>1226.47</v>
      </c>
      <c r="R6" t="n">
        <v>305.36</v>
      </c>
      <c r="S6" t="n">
        <v>159.11</v>
      </c>
      <c r="T6" t="n">
        <v>66552.32000000001</v>
      </c>
      <c r="U6" t="n">
        <v>0.52</v>
      </c>
      <c r="V6" t="n">
        <v>0.84</v>
      </c>
      <c r="W6" t="n">
        <v>19.12</v>
      </c>
      <c r="X6" t="n">
        <v>3.93</v>
      </c>
      <c r="Y6" t="n">
        <v>1</v>
      </c>
      <c r="Z6" t="n">
        <v>10</v>
      </c>
      <c r="AA6" t="n">
        <v>643.4837314451404</v>
      </c>
      <c r="AB6" t="n">
        <v>880.4428298619135</v>
      </c>
      <c r="AC6" t="n">
        <v>796.4146018891644</v>
      </c>
      <c r="AD6" t="n">
        <v>643483.7314451404</v>
      </c>
      <c r="AE6" t="n">
        <v>880442.8298619136</v>
      </c>
      <c r="AF6" t="n">
        <v>2.235736804150376e-06</v>
      </c>
      <c r="AG6" t="n">
        <v>11</v>
      </c>
      <c r="AH6" t="n">
        <v>796414.6018891644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1.389</v>
      </c>
      <c r="E7" t="n">
        <v>71.98999999999999</v>
      </c>
      <c r="F7" t="n">
        <v>68.55</v>
      </c>
      <c r="G7" t="n">
        <v>57.93</v>
      </c>
      <c r="H7" t="n">
        <v>1.01</v>
      </c>
      <c r="I7" t="n">
        <v>71</v>
      </c>
      <c r="J7" t="n">
        <v>104.97</v>
      </c>
      <c r="K7" t="n">
        <v>39.72</v>
      </c>
      <c r="L7" t="n">
        <v>6</v>
      </c>
      <c r="M7" t="n">
        <v>69</v>
      </c>
      <c r="N7" t="n">
        <v>14.25</v>
      </c>
      <c r="O7" t="n">
        <v>13180.19</v>
      </c>
      <c r="P7" t="n">
        <v>580.83</v>
      </c>
      <c r="Q7" t="n">
        <v>1226.43</v>
      </c>
      <c r="R7" t="n">
        <v>280.97</v>
      </c>
      <c r="S7" t="n">
        <v>159.11</v>
      </c>
      <c r="T7" t="n">
        <v>54436.92</v>
      </c>
      <c r="U7" t="n">
        <v>0.57</v>
      </c>
      <c r="V7" t="n">
        <v>0.85</v>
      </c>
      <c r="W7" t="n">
        <v>19.1</v>
      </c>
      <c r="X7" t="n">
        <v>3.22</v>
      </c>
      <c r="Y7" t="n">
        <v>1</v>
      </c>
      <c r="Z7" t="n">
        <v>10</v>
      </c>
      <c r="AA7" t="n">
        <v>615.7260087723196</v>
      </c>
      <c r="AB7" t="n">
        <v>842.4634891166627</v>
      </c>
      <c r="AC7" t="n">
        <v>762.0599561203009</v>
      </c>
      <c r="AD7" t="n">
        <v>615726.0087723195</v>
      </c>
      <c r="AE7" t="n">
        <v>842463.4891166626</v>
      </c>
      <c r="AF7" t="n">
        <v>2.268233453337866e-06</v>
      </c>
      <c r="AG7" t="n">
        <v>10</v>
      </c>
      <c r="AH7" t="n">
        <v>762059.9561203008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1.4035</v>
      </c>
      <c r="E8" t="n">
        <v>71.25</v>
      </c>
      <c r="F8" t="n">
        <v>68.03</v>
      </c>
      <c r="G8" t="n">
        <v>68.03</v>
      </c>
      <c r="H8" t="n">
        <v>1.16</v>
      </c>
      <c r="I8" t="n">
        <v>60</v>
      </c>
      <c r="J8" t="n">
        <v>106.23</v>
      </c>
      <c r="K8" t="n">
        <v>39.72</v>
      </c>
      <c r="L8" t="n">
        <v>7</v>
      </c>
      <c r="M8" t="n">
        <v>58</v>
      </c>
      <c r="N8" t="n">
        <v>14.52</v>
      </c>
      <c r="O8" t="n">
        <v>13335.87</v>
      </c>
      <c r="P8" t="n">
        <v>567.49</v>
      </c>
      <c r="Q8" t="n">
        <v>1226.41</v>
      </c>
      <c r="R8" t="n">
        <v>263.5</v>
      </c>
      <c r="S8" t="n">
        <v>159.11</v>
      </c>
      <c r="T8" t="n">
        <v>45757.77</v>
      </c>
      <c r="U8" t="n">
        <v>0.6</v>
      </c>
      <c r="V8" t="n">
        <v>0.86</v>
      </c>
      <c r="W8" t="n">
        <v>19.08</v>
      </c>
      <c r="X8" t="n">
        <v>2.7</v>
      </c>
      <c r="Y8" t="n">
        <v>1</v>
      </c>
      <c r="Z8" t="n">
        <v>10</v>
      </c>
      <c r="AA8" t="n">
        <v>600.9139807027781</v>
      </c>
      <c r="AB8" t="n">
        <v>822.1970188513566</v>
      </c>
      <c r="AC8" t="n">
        <v>743.7276893329457</v>
      </c>
      <c r="AD8" t="n">
        <v>600913.9807027781</v>
      </c>
      <c r="AE8" t="n">
        <v>822197.0188513566</v>
      </c>
      <c r="AF8" t="n">
        <v>2.291911916313676e-06</v>
      </c>
      <c r="AG8" t="n">
        <v>10</v>
      </c>
      <c r="AH8" t="n">
        <v>743727.6893329457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1.4148</v>
      </c>
      <c r="E9" t="n">
        <v>70.68000000000001</v>
      </c>
      <c r="F9" t="n">
        <v>67.64</v>
      </c>
      <c r="G9" t="n">
        <v>79.58</v>
      </c>
      <c r="H9" t="n">
        <v>1.31</v>
      </c>
      <c r="I9" t="n">
        <v>51</v>
      </c>
      <c r="J9" t="n">
        <v>107.5</v>
      </c>
      <c r="K9" t="n">
        <v>39.72</v>
      </c>
      <c r="L9" t="n">
        <v>8</v>
      </c>
      <c r="M9" t="n">
        <v>49</v>
      </c>
      <c r="N9" t="n">
        <v>14.78</v>
      </c>
      <c r="O9" t="n">
        <v>13491.96</v>
      </c>
      <c r="P9" t="n">
        <v>555.42</v>
      </c>
      <c r="Q9" t="n">
        <v>1226.52</v>
      </c>
      <c r="R9" t="n">
        <v>250.9</v>
      </c>
      <c r="S9" t="n">
        <v>159.11</v>
      </c>
      <c r="T9" t="n">
        <v>39505.75</v>
      </c>
      <c r="U9" t="n">
        <v>0.63</v>
      </c>
      <c r="V9" t="n">
        <v>0.86</v>
      </c>
      <c r="W9" t="n">
        <v>19.05</v>
      </c>
      <c r="X9" t="n">
        <v>2.32</v>
      </c>
      <c r="Y9" t="n">
        <v>1</v>
      </c>
      <c r="Z9" t="n">
        <v>10</v>
      </c>
      <c r="AA9" t="n">
        <v>588.5850289950829</v>
      </c>
      <c r="AB9" t="n">
        <v>805.3280032099262</v>
      </c>
      <c r="AC9" t="n">
        <v>728.4686288685215</v>
      </c>
      <c r="AD9" t="n">
        <v>588585.0289950829</v>
      </c>
      <c r="AE9" t="n">
        <v>805328.0032099262</v>
      </c>
      <c r="AF9" t="n">
        <v>2.310364787460341e-06</v>
      </c>
      <c r="AG9" t="n">
        <v>10</v>
      </c>
      <c r="AH9" t="n">
        <v>728468.6288685214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1.4234</v>
      </c>
      <c r="E10" t="n">
        <v>70.25</v>
      </c>
      <c r="F10" t="n">
        <v>67.34</v>
      </c>
      <c r="G10" t="n">
        <v>89.79000000000001</v>
      </c>
      <c r="H10" t="n">
        <v>1.46</v>
      </c>
      <c r="I10" t="n">
        <v>45</v>
      </c>
      <c r="J10" t="n">
        <v>108.77</v>
      </c>
      <c r="K10" t="n">
        <v>39.72</v>
      </c>
      <c r="L10" t="n">
        <v>9</v>
      </c>
      <c r="M10" t="n">
        <v>43</v>
      </c>
      <c r="N10" t="n">
        <v>15.05</v>
      </c>
      <c r="O10" t="n">
        <v>13648.58</v>
      </c>
      <c r="P10" t="n">
        <v>544.4400000000001</v>
      </c>
      <c r="Q10" t="n">
        <v>1226.39</v>
      </c>
      <c r="R10" t="n">
        <v>240.67</v>
      </c>
      <c r="S10" t="n">
        <v>159.11</v>
      </c>
      <c r="T10" t="n">
        <v>34416.12</v>
      </c>
      <c r="U10" t="n">
        <v>0.66</v>
      </c>
      <c r="V10" t="n">
        <v>0.87</v>
      </c>
      <c r="W10" t="n">
        <v>19.04</v>
      </c>
      <c r="X10" t="n">
        <v>2.01</v>
      </c>
      <c r="Y10" t="n">
        <v>1</v>
      </c>
      <c r="Z10" t="n">
        <v>10</v>
      </c>
      <c r="AA10" t="n">
        <v>578.2286572845734</v>
      </c>
      <c r="AB10" t="n">
        <v>791.1579585447329</v>
      </c>
      <c r="AC10" t="n">
        <v>715.6509533783917</v>
      </c>
      <c r="AD10" t="n">
        <v>578228.6572845734</v>
      </c>
      <c r="AE10" t="n">
        <v>791157.9585447329</v>
      </c>
      <c r="AF10" t="n">
        <v>2.324408565501166e-06</v>
      </c>
      <c r="AG10" t="n">
        <v>10</v>
      </c>
      <c r="AH10" t="n">
        <v>715650.9533783917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1.4299</v>
      </c>
      <c r="E11" t="n">
        <v>69.93000000000001</v>
      </c>
      <c r="F11" t="n">
        <v>67.12</v>
      </c>
      <c r="G11" t="n">
        <v>100.68</v>
      </c>
      <c r="H11" t="n">
        <v>1.6</v>
      </c>
      <c r="I11" t="n">
        <v>40</v>
      </c>
      <c r="J11" t="n">
        <v>110.04</v>
      </c>
      <c r="K11" t="n">
        <v>39.72</v>
      </c>
      <c r="L11" t="n">
        <v>10</v>
      </c>
      <c r="M11" t="n">
        <v>38</v>
      </c>
      <c r="N11" t="n">
        <v>15.32</v>
      </c>
      <c r="O11" t="n">
        <v>13805.5</v>
      </c>
      <c r="P11" t="n">
        <v>533.1900000000001</v>
      </c>
      <c r="Q11" t="n">
        <v>1226.26</v>
      </c>
      <c r="R11" t="n">
        <v>233.17</v>
      </c>
      <c r="S11" t="n">
        <v>159.11</v>
      </c>
      <c r="T11" t="n">
        <v>30695.39</v>
      </c>
      <c r="U11" t="n">
        <v>0.68</v>
      </c>
      <c r="V11" t="n">
        <v>0.87</v>
      </c>
      <c r="W11" t="n">
        <v>19.04</v>
      </c>
      <c r="X11" t="n">
        <v>1.8</v>
      </c>
      <c r="Y11" t="n">
        <v>1</v>
      </c>
      <c r="Z11" t="n">
        <v>10</v>
      </c>
      <c r="AA11" t="n">
        <v>568.7016299422278</v>
      </c>
      <c r="AB11" t="n">
        <v>778.1226594321529</v>
      </c>
      <c r="AC11" t="n">
        <v>703.8597249179591</v>
      </c>
      <c r="AD11" t="n">
        <v>568701.6299422277</v>
      </c>
      <c r="AE11" t="n">
        <v>778122.6594321529</v>
      </c>
      <c r="AF11" t="n">
        <v>2.335023048904115e-06</v>
      </c>
      <c r="AG11" t="n">
        <v>10</v>
      </c>
      <c r="AH11" t="n">
        <v>703859.7249179591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1.437</v>
      </c>
      <c r="E12" t="n">
        <v>69.59</v>
      </c>
      <c r="F12" t="n">
        <v>66.88</v>
      </c>
      <c r="G12" t="n">
        <v>114.65</v>
      </c>
      <c r="H12" t="n">
        <v>1.74</v>
      </c>
      <c r="I12" t="n">
        <v>35</v>
      </c>
      <c r="J12" t="n">
        <v>111.32</v>
      </c>
      <c r="K12" t="n">
        <v>39.72</v>
      </c>
      <c r="L12" t="n">
        <v>11</v>
      </c>
      <c r="M12" t="n">
        <v>33</v>
      </c>
      <c r="N12" t="n">
        <v>15.6</v>
      </c>
      <c r="O12" t="n">
        <v>13962.83</v>
      </c>
      <c r="P12" t="n">
        <v>521.8200000000001</v>
      </c>
      <c r="Q12" t="n">
        <v>1226.3</v>
      </c>
      <c r="R12" t="n">
        <v>225.06</v>
      </c>
      <c r="S12" t="n">
        <v>159.11</v>
      </c>
      <c r="T12" t="n">
        <v>26664</v>
      </c>
      <c r="U12" t="n">
        <v>0.71</v>
      </c>
      <c r="V12" t="n">
        <v>0.87</v>
      </c>
      <c r="W12" t="n">
        <v>19.03</v>
      </c>
      <c r="X12" t="n">
        <v>1.55</v>
      </c>
      <c r="Y12" t="n">
        <v>1</v>
      </c>
      <c r="Z12" t="n">
        <v>10</v>
      </c>
      <c r="AA12" t="n">
        <v>558.9508660152808</v>
      </c>
      <c r="AB12" t="n">
        <v>764.7812340539597</v>
      </c>
      <c r="AC12" t="n">
        <v>691.7915864530522</v>
      </c>
      <c r="AD12" t="n">
        <v>558950.8660152808</v>
      </c>
      <c r="AE12" t="n">
        <v>764781.2340539597</v>
      </c>
      <c r="AF12" t="n">
        <v>2.346617330775028e-06</v>
      </c>
      <c r="AG12" t="n">
        <v>10</v>
      </c>
      <c r="AH12" t="n">
        <v>691791.5864530522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1.4413</v>
      </c>
      <c r="E13" t="n">
        <v>69.38</v>
      </c>
      <c r="F13" t="n">
        <v>66.73999999999999</v>
      </c>
      <c r="G13" t="n">
        <v>125.13</v>
      </c>
      <c r="H13" t="n">
        <v>1.88</v>
      </c>
      <c r="I13" t="n">
        <v>32</v>
      </c>
      <c r="J13" t="n">
        <v>112.59</v>
      </c>
      <c r="K13" t="n">
        <v>39.72</v>
      </c>
      <c r="L13" t="n">
        <v>12</v>
      </c>
      <c r="M13" t="n">
        <v>28</v>
      </c>
      <c r="N13" t="n">
        <v>15.88</v>
      </c>
      <c r="O13" t="n">
        <v>14120.58</v>
      </c>
      <c r="P13" t="n">
        <v>511.27</v>
      </c>
      <c r="Q13" t="n">
        <v>1226.35</v>
      </c>
      <c r="R13" t="n">
        <v>220.09</v>
      </c>
      <c r="S13" t="n">
        <v>159.11</v>
      </c>
      <c r="T13" t="n">
        <v>24191.82</v>
      </c>
      <c r="U13" t="n">
        <v>0.72</v>
      </c>
      <c r="V13" t="n">
        <v>0.87</v>
      </c>
      <c r="W13" t="n">
        <v>19.03</v>
      </c>
      <c r="X13" t="n">
        <v>1.41</v>
      </c>
      <c r="Y13" t="n">
        <v>1</v>
      </c>
      <c r="Z13" t="n">
        <v>10</v>
      </c>
      <c r="AA13" t="n">
        <v>550.8904355791944</v>
      </c>
      <c r="AB13" t="n">
        <v>753.7525975302124</v>
      </c>
      <c r="AC13" t="n">
        <v>681.815507520343</v>
      </c>
      <c r="AD13" t="n">
        <v>550890.4355791945</v>
      </c>
      <c r="AE13" t="n">
        <v>753752.5975302124</v>
      </c>
      <c r="AF13" t="n">
        <v>2.353639219795441e-06</v>
      </c>
      <c r="AG13" t="n">
        <v>10</v>
      </c>
      <c r="AH13" t="n">
        <v>681815.5075203429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1.4455</v>
      </c>
      <c r="E14" t="n">
        <v>69.18000000000001</v>
      </c>
      <c r="F14" t="n">
        <v>66.59999999999999</v>
      </c>
      <c r="G14" t="n">
        <v>137.78</v>
      </c>
      <c r="H14" t="n">
        <v>2.01</v>
      </c>
      <c r="I14" t="n">
        <v>29</v>
      </c>
      <c r="J14" t="n">
        <v>113.88</v>
      </c>
      <c r="K14" t="n">
        <v>39.72</v>
      </c>
      <c r="L14" t="n">
        <v>13</v>
      </c>
      <c r="M14" t="n">
        <v>14</v>
      </c>
      <c r="N14" t="n">
        <v>16.16</v>
      </c>
      <c r="O14" t="n">
        <v>14278.75</v>
      </c>
      <c r="P14" t="n">
        <v>501.41</v>
      </c>
      <c r="Q14" t="n">
        <v>1226.36</v>
      </c>
      <c r="R14" t="n">
        <v>214.78</v>
      </c>
      <c r="S14" t="n">
        <v>159.11</v>
      </c>
      <c r="T14" t="n">
        <v>21551.49</v>
      </c>
      <c r="U14" t="n">
        <v>0.74</v>
      </c>
      <c r="V14" t="n">
        <v>0.88</v>
      </c>
      <c r="W14" t="n">
        <v>19.04</v>
      </c>
      <c r="X14" t="n">
        <v>1.27</v>
      </c>
      <c r="Y14" t="n">
        <v>1</v>
      </c>
      <c r="Z14" t="n">
        <v>10</v>
      </c>
      <c r="AA14" t="n">
        <v>543.3244951468146</v>
      </c>
      <c r="AB14" t="n">
        <v>743.4005440448959</v>
      </c>
      <c r="AC14" t="n">
        <v>672.4514394904669</v>
      </c>
      <c r="AD14" t="n">
        <v>543324.4951468146</v>
      </c>
      <c r="AE14" t="n">
        <v>743400.5440448959</v>
      </c>
      <c r="AF14" t="n">
        <v>2.360497809071192e-06</v>
      </c>
      <c r="AG14" t="n">
        <v>10</v>
      </c>
      <c r="AH14" t="n">
        <v>672451.4394904668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1.4447</v>
      </c>
      <c r="E15" t="n">
        <v>69.22</v>
      </c>
      <c r="F15" t="n">
        <v>66.63</v>
      </c>
      <c r="G15" t="n">
        <v>137.86</v>
      </c>
      <c r="H15" t="n">
        <v>2.14</v>
      </c>
      <c r="I15" t="n">
        <v>29</v>
      </c>
      <c r="J15" t="n">
        <v>115.16</v>
      </c>
      <c r="K15" t="n">
        <v>39.72</v>
      </c>
      <c r="L15" t="n">
        <v>14</v>
      </c>
      <c r="M15" t="n">
        <v>3</v>
      </c>
      <c r="N15" t="n">
        <v>16.45</v>
      </c>
      <c r="O15" t="n">
        <v>14437.35</v>
      </c>
      <c r="P15" t="n">
        <v>505.53</v>
      </c>
      <c r="Q15" t="n">
        <v>1226.41</v>
      </c>
      <c r="R15" t="n">
        <v>215.7</v>
      </c>
      <c r="S15" t="n">
        <v>159.11</v>
      </c>
      <c r="T15" t="n">
        <v>22014.18</v>
      </c>
      <c r="U15" t="n">
        <v>0.74</v>
      </c>
      <c r="V15" t="n">
        <v>0.87</v>
      </c>
      <c r="W15" t="n">
        <v>19.05</v>
      </c>
      <c r="X15" t="n">
        <v>1.31</v>
      </c>
      <c r="Y15" t="n">
        <v>1</v>
      </c>
      <c r="Z15" t="n">
        <v>10</v>
      </c>
      <c r="AA15" t="n">
        <v>546.1206908991303</v>
      </c>
      <c r="AB15" t="n">
        <v>747.2264224326647</v>
      </c>
      <c r="AC15" t="n">
        <v>675.9121814145609</v>
      </c>
      <c r="AD15" t="n">
        <v>546120.6908991303</v>
      </c>
      <c r="AE15" t="n">
        <v>747226.4224326647</v>
      </c>
      <c r="AF15" t="n">
        <v>2.359191411113907e-06</v>
      </c>
      <c r="AG15" t="n">
        <v>10</v>
      </c>
      <c r="AH15" t="n">
        <v>675912.1814145609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1.4444</v>
      </c>
      <c r="E16" t="n">
        <v>69.23</v>
      </c>
      <c r="F16" t="n">
        <v>66.65000000000001</v>
      </c>
      <c r="G16" t="n">
        <v>137.89</v>
      </c>
      <c r="H16" t="n">
        <v>2.27</v>
      </c>
      <c r="I16" t="n">
        <v>29</v>
      </c>
      <c r="J16" t="n">
        <v>116.45</v>
      </c>
      <c r="K16" t="n">
        <v>39.72</v>
      </c>
      <c r="L16" t="n">
        <v>15</v>
      </c>
      <c r="M16" t="n">
        <v>0</v>
      </c>
      <c r="N16" t="n">
        <v>16.74</v>
      </c>
      <c r="O16" t="n">
        <v>14596.38</v>
      </c>
      <c r="P16" t="n">
        <v>509.84</v>
      </c>
      <c r="Q16" t="n">
        <v>1226.5</v>
      </c>
      <c r="R16" t="n">
        <v>215.67</v>
      </c>
      <c r="S16" t="n">
        <v>159.11</v>
      </c>
      <c r="T16" t="n">
        <v>21999.19</v>
      </c>
      <c r="U16" t="n">
        <v>0.74</v>
      </c>
      <c r="V16" t="n">
        <v>0.87</v>
      </c>
      <c r="W16" t="n">
        <v>19.06</v>
      </c>
      <c r="X16" t="n">
        <v>1.32</v>
      </c>
      <c r="Y16" t="n">
        <v>1</v>
      </c>
      <c r="Z16" t="n">
        <v>10</v>
      </c>
      <c r="AA16" t="n">
        <v>548.855951339187</v>
      </c>
      <c r="AB16" t="n">
        <v>750.9689264379242</v>
      </c>
      <c r="AC16" t="n">
        <v>679.297506090196</v>
      </c>
      <c r="AD16" t="n">
        <v>548855.951339187</v>
      </c>
      <c r="AE16" t="n">
        <v>750968.9264379243</v>
      </c>
      <c r="AF16" t="n">
        <v>2.358701511879924e-06</v>
      </c>
      <c r="AG16" t="n">
        <v>10</v>
      </c>
      <c r="AH16" t="n">
        <v>679297.506090196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0.7848000000000001</v>
      </c>
      <c r="E2" t="n">
        <v>127.42</v>
      </c>
      <c r="F2" t="n">
        <v>104.64</v>
      </c>
      <c r="G2" t="n">
        <v>7.77</v>
      </c>
      <c r="H2" t="n">
        <v>0.14</v>
      </c>
      <c r="I2" t="n">
        <v>808</v>
      </c>
      <c r="J2" t="n">
        <v>124.63</v>
      </c>
      <c r="K2" t="n">
        <v>45</v>
      </c>
      <c r="L2" t="n">
        <v>1</v>
      </c>
      <c r="M2" t="n">
        <v>806</v>
      </c>
      <c r="N2" t="n">
        <v>18.64</v>
      </c>
      <c r="O2" t="n">
        <v>15605.44</v>
      </c>
      <c r="P2" t="n">
        <v>1104.09</v>
      </c>
      <c r="Q2" t="n">
        <v>1228.57</v>
      </c>
      <c r="R2" t="n">
        <v>1505.79</v>
      </c>
      <c r="S2" t="n">
        <v>159.11</v>
      </c>
      <c r="T2" t="n">
        <v>663164.03</v>
      </c>
      <c r="U2" t="n">
        <v>0.11</v>
      </c>
      <c r="V2" t="n">
        <v>0.5600000000000001</v>
      </c>
      <c r="W2" t="n">
        <v>20.29</v>
      </c>
      <c r="X2" t="n">
        <v>39.25</v>
      </c>
      <c r="Y2" t="n">
        <v>1</v>
      </c>
      <c r="Z2" t="n">
        <v>10</v>
      </c>
      <c r="AA2" t="n">
        <v>1874.688765551364</v>
      </c>
      <c r="AB2" t="n">
        <v>2565.031874458656</v>
      </c>
      <c r="AC2" t="n">
        <v>2320.228832405168</v>
      </c>
      <c r="AD2" t="n">
        <v>1874688.765551364</v>
      </c>
      <c r="AE2" t="n">
        <v>2565031.874458656</v>
      </c>
      <c r="AF2" t="n">
        <v>1.233883370752302e-06</v>
      </c>
      <c r="AG2" t="n">
        <v>18</v>
      </c>
      <c r="AH2" t="n">
        <v>2320228.832405168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1.1205</v>
      </c>
      <c r="E3" t="n">
        <v>89.25</v>
      </c>
      <c r="F3" t="n">
        <v>79.40000000000001</v>
      </c>
      <c r="G3" t="n">
        <v>15.77</v>
      </c>
      <c r="H3" t="n">
        <v>0.28</v>
      </c>
      <c r="I3" t="n">
        <v>302</v>
      </c>
      <c r="J3" t="n">
        <v>125.95</v>
      </c>
      <c r="K3" t="n">
        <v>45</v>
      </c>
      <c r="L3" t="n">
        <v>2</v>
      </c>
      <c r="M3" t="n">
        <v>300</v>
      </c>
      <c r="N3" t="n">
        <v>18.95</v>
      </c>
      <c r="O3" t="n">
        <v>15767.7</v>
      </c>
      <c r="P3" t="n">
        <v>833.35</v>
      </c>
      <c r="Q3" t="n">
        <v>1227.19</v>
      </c>
      <c r="R3" t="n">
        <v>648.15</v>
      </c>
      <c r="S3" t="n">
        <v>159.11</v>
      </c>
      <c r="T3" t="n">
        <v>236872.68</v>
      </c>
      <c r="U3" t="n">
        <v>0.25</v>
      </c>
      <c r="V3" t="n">
        <v>0.73</v>
      </c>
      <c r="W3" t="n">
        <v>19.48</v>
      </c>
      <c r="X3" t="n">
        <v>14.05</v>
      </c>
      <c r="Y3" t="n">
        <v>1</v>
      </c>
      <c r="Z3" t="n">
        <v>10</v>
      </c>
      <c r="AA3" t="n">
        <v>1027.214222080106</v>
      </c>
      <c r="AB3" t="n">
        <v>1405.479816143131</v>
      </c>
      <c r="AC3" t="n">
        <v>1271.342795093741</v>
      </c>
      <c r="AD3" t="n">
        <v>1027214.222080106</v>
      </c>
      <c r="AE3" t="n">
        <v>1405479.816143131</v>
      </c>
      <c r="AF3" t="n">
        <v>1.761679812599331e-06</v>
      </c>
      <c r="AG3" t="n">
        <v>13</v>
      </c>
      <c r="AH3" t="n">
        <v>1271342.795093741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1.2377</v>
      </c>
      <c r="E4" t="n">
        <v>80.79000000000001</v>
      </c>
      <c r="F4" t="n">
        <v>73.91</v>
      </c>
      <c r="G4" t="n">
        <v>23.84</v>
      </c>
      <c r="H4" t="n">
        <v>0.42</v>
      </c>
      <c r="I4" t="n">
        <v>186</v>
      </c>
      <c r="J4" t="n">
        <v>127.27</v>
      </c>
      <c r="K4" t="n">
        <v>45</v>
      </c>
      <c r="L4" t="n">
        <v>3</v>
      </c>
      <c r="M4" t="n">
        <v>184</v>
      </c>
      <c r="N4" t="n">
        <v>19.27</v>
      </c>
      <c r="O4" t="n">
        <v>15930.42</v>
      </c>
      <c r="P4" t="n">
        <v>770.17</v>
      </c>
      <c r="Q4" t="n">
        <v>1226.75</v>
      </c>
      <c r="R4" t="n">
        <v>461.92</v>
      </c>
      <c r="S4" t="n">
        <v>159.11</v>
      </c>
      <c r="T4" t="n">
        <v>144337.37</v>
      </c>
      <c r="U4" t="n">
        <v>0.34</v>
      </c>
      <c r="V4" t="n">
        <v>0.79</v>
      </c>
      <c r="W4" t="n">
        <v>19.29</v>
      </c>
      <c r="X4" t="n">
        <v>8.57</v>
      </c>
      <c r="Y4" t="n">
        <v>1</v>
      </c>
      <c r="Z4" t="n">
        <v>10</v>
      </c>
      <c r="AA4" t="n">
        <v>872.2022366955795</v>
      </c>
      <c r="AB4" t="n">
        <v>1193.385579093875</v>
      </c>
      <c r="AC4" t="n">
        <v>1079.490534352334</v>
      </c>
      <c r="AD4" t="n">
        <v>872202.2366955795</v>
      </c>
      <c r="AE4" t="n">
        <v>1193385.579093875</v>
      </c>
      <c r="AF4" t="n">
        <v>1.945944760423197e-06</v>
      </c>
      <c r="AG4" t="n">
        <v>12</v>
      </c>
      <c r="AH4" t="n">
        <v>1079490.534352334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1.299</v>
      </c>
      <c r="E5" t="n">
        <v>76.98</v>
      </c>
      <c r="F5" t="n">
        <v>71.42</v>
      </c>
      <c r="G5" t="n">
        <v>31.98</v>
      </c>
      <c r="H5" t="n">
        <v>0.55</v>
      </c>
      <c r="I5" t="n">
        <v>134</v>
      </c>
      <c r="J5" t="n">
        <v>128.59</v>
      </c>
      <c r="K5" t="n">
        <v>45</v>
      </c>
      <c r="L5" t="n">
        <v>4</v>
      </c>
      <c r="M5" t="n">
        <v>132</v>
      </c>
      <c r="N5" t="n">
        <v>19.59</v>
      </c>
      <c r="O5" t="n">
        <v>16093.6</v>
      </c>
      <c r="P5" t="n">
        <v>738.52</v>
      </c>
      <c r="Q5" t="n">
        <v>1226.57</v>
      </c>
      <c r="R5" t="n">
        <v>378.55</v>
      </c>
      <c r="S5" t="n">
        <v>159.11</v>
      </c>
      <c r="T5" t="n">
        <v>102913.67</v>
      </c>
      <c r="U5" t="n">
        <v>0.42</v>
      </c>
      <c r="V5" t="n">
        <v>0.82</v>
      </c>
      <c r="W5" t="n">
        <v>19.19</v>
      </c>
      <c r="X5" t="n">
        <v>6.09</v>
      </c>
      <c r="Y5" t="n">
        <v>1</v>
      </c>
      <c r="Z5" t="n">
        <v>10</v>
      </c>
      <c r="AA5" t="n">
        <v>798.8629843321381</v>
      </c>
      <c r="AB5" t="n">
        <v>1093.03957851075</v>
      </c>
      <c r="AC5" t="n">
        <v>988.7214152283668</v>
      </c>
      <c r="AD5" t="n">
        <v>798862.9843321381</v>
      </c>
      <c r="AE5" t="n">
        <v>1093039.57851075</v>
      </c>
      <c r="AF5" t="n">
        <v>2.042322245931754e-06</v>
      </c>
      <c r="AG5" t="n">
        <v>11</v>
      </c>
      <c r="AH5" t="n">
        <v>988721.4152283669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1.3351</v>
      </c>
      <c r="E6" t="n">
        <v>74.90000000000001</v>
      </c>
      <c r="F6" t="n">
        <v>70.09</v>
      </c>
      <c r="G6" t="n">
        <v>40.05</v>
      </c>
      <c r="H6" t="n">
        <v>0.68</v>
      </c>
      <c r="I6" t="n">
        <v>105</v>
      </c>
      <c r="J6" t="n">
        <v>129.92</v>
      </c>
      <c r="K6" t="n">
        <v>45</v>
      </c>
      <c r="L6" t="n">
        <v>5</v>
      </c>
      <c r="M6" t="n">
        <v>103</v>
      </c>
      <c r="N6" t="n">
        <v>19.92</v>
      </c>
      <c r="O6" t="n">
        <v>16257.24</v>
      </c>
      <c r="P6" t="n">
        <v>718.74</v>
      </c>
      <c r="Q6" t="n">
        <v>1226.65</v>
      </c>
      <c r="R6" t="n">
        <v>333.19</v>
      </c>
      <c r="S6" t="n">
        <v>159.11</v>
      </c>
      <c r="T6" t="n">
        <v>80380.23</v>
      </c>
      <c r="U6" t="n">
        <v>0.48</v>
      </c>
      <c r="V6" t="n">
        <v>0.83</v>
      </c>
      <c r="W6" t="n">
        <v>19.15</v>
      </c>
      <c r="X6" t="n">
        <v>4.75</v>
      </c>
      <c r="Y6" t="n">
        <v>1</v>
      </c>
      <c r="Z6" t="n">
        <v>10</v>
      </c>
      <c r="AA6" t="n">
        <v>763.7908397123293</v>
      </c>
      <c r="AB6" t="n">
        <v>1045.052322968108</v>
      </c>
      <c r="AC6" t="n">
        <v>945.3139960041786</v>
      </c>
      <c r="AD6" t="n">
        <v>763790.8397123293</v>
      </c>
      <c r="AE6" t="n">
        <v>1045052.322968108</v>
      </c>
      <c r="AF6" t="n">
        <v>2.099079623205147e-06</v>
      </c>
      <c r="AG6" t="n">
        <v>11</v>
      </c>
      <c r="AH6" t="n">
        <v>945313.9960041787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1.3593</v>
      </c>
      <c r="E7" t="n">
        <v>73.56999999999999</v>
      </c>
      <c r="F7" t="n">
        <v>69.23999999999999</v>
      </c>
      <c r="G7" t="n">
        <v>48.31</v>
      </c>
      <c r="H7" t="n">
        <v>0.8100000000000001</v>
      </c>
      <c r="I7" t="n">
        <v>86</v>
      </c>
      <c r="J7" t="n">
        <v>131.25</v>
      </c>
      <c r="K7" t="n">
        <v>45</v>
      </c>
      <c r="L7" t="n">
        <v>6</v>
      </c>
      <c r="M7" t="n">
        <v>84</v>
      </c>
      <c r="N7" t="n">
        <v>20.25</v>
      </c>
      <c r="O7" t="n">
        <v>16421.36</v>
      </c>
      <c r="P7" t="n">
        <v>704.62</v>
      </c>
      <c r="Q7" t="n">
        <v>1226.61</v>
      </c>
      <c r="R7" t="n">
        <v>304.56</v>
      </c>
      <c r="S7" t="n">
        <v>159.11</v>
      </c>
      <c r="T7" t="n">
        <v>66159.03999999999</v>
      </c>
      <c r="U7" t="n">
        <v>0.52</v>
      </c>
      <c r="V7" t="n">
        <v>0.84</v>
      </c>
      <c r="W7" t="n">
        <v>19.12</v>
      </c>
      <c r="X7" t="n">
        <v>3.91</v>
      </c>
      <c r="Y7" t="n">
        <v>1</v>
      </c>
      <c r="Z7" t="n">
        <v>10</v>
      </c>
      <c r="AA7" t="n">
        <v>740.8800433060508</v>
      </c>
      <c r="AB7" t="n">
        <v>1013.704760572036</v>
      </c>
      <c r="AC7" t="n">
        <v>916.9582009666073</v>
      </c>
      <c r="AD7" t="n">
        <v>740880.0433060508</v>
      </c>
      <c r="AE7" t="n">
        <v>1013704.760572036</v>
      </c>
      <c r="AF7" t="n">
        <v>2.137127504923044e-06</v>
      </c>
      <c r="AG7" t="n">
        <v>11</v>
      </c>
      <c r="AH7" t="n">
        <v>916958.2009666072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1.3786</v>
      </c>
      <c r="E8" t="n">
        <v>72.54000000000001</v>
      </c>
      <c r="F8" t="n">
        <v>68.56999999999999</v>
      </c>
      <c r="G8" t="n">
        <v>57.14</v>
      </c>
      <c r="H8" t="n">
        <v>0.93</v>
      </c>
      <c r="I8" t="n">
        <v>72</v>
      </c>
      <c r="J8" t="n">
        <v>132.58</v>
      </c>
      <c r="K8" t="n">
        <v>45</v>
      </c>
      <c r="L8" t="n">
        <v>7</v>
      </c>
      <c r="M8" t="n">
        <v>70</v>
      </c>
      <c r="N8" t="n">
        <v>20.59</v>
      </c>
      <c r="O8" t="n">
        <v>16585.95</v>
      </c>
      <c r="P8" t="n">
        <v>691.1900000000001</v>
      </c>
      <c r="Q8" t="n">
        <v>1226.41</v>
      </c>
      <c r="R8" t="n">
        <v>281.96</v>
      </c>
      <c r="S8" t="n">
        <v>159.11</v>
      </c>
      <c r="T8" t="n">
        <v>54929.78</v>
      </c>
      <c r="U8" t="n">
        <v>0.5600000000000001</v>
      </c>
      <c r="V8" t="n">
        <v>0.85</v>
      </c>
      <c r="W8" t="n">
        <v>19.09</v>
      </c>
      <c r="X8" t="n">
        <v>3.24</v>
      </c>
      <c r="Y8" t="n">
        <v>1</v>
      </c>
      <c r="Z8" t="n">
        <v>10</v>
      </c>
      <c r="AA8" t="n">
        <v>721.8350873483316</v>
      </c>
      <c r="AB8" t="n">
        <v>987.6466116265264</v>
      </c>
      <c r="AC8" t="n">
        <v>893.3870051836152</v>
      </c>
      <c r="AD8" t="n">
        <v>721835.0873483316</v>
      </c>
      <c r="AE8" t="n">
        <v>987646.6116265263</v>
      </c>
      <c r="AF8" t="n">
        <v>2.167471476706325e-06</v>
      </c>
      <c r="AG8" t="n">
        <v>11</v>
      </c>
      <c r="AH8" t="n">
        <v>893387.0051836153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1.3917</v>
      </c>
      <c r="E9" t="n">
        <v>71.84999999999999</v>
      </c>
      <c r="F9" t="n">
        <v>68.14</v>
      </c>
      <c r="G9" t="n">
        <v>65.94</v>
      </c>
      <c r="H9" t="n">
        <v>1.06</v>
      </c>
      <c r="I9" t="n">
        <v>62</v>
      </c>
      <c r="J9" t="n">
        <v>133.92</v>
      </c>
      <c r="K9" t="n">
        <v>45</v>
      </c>
      <c r="L9" t="n">
        <v>8</v>
      </c>
      <c r="M9" t="n">
        <v>60</v>
      </c>
      <c r="N9" t="n">
        <v>20.93</v>
      </c>
      <c r="O9" t="n">
        <v>16751.02</v>
      </c>
      <c r="P9" t="n">
        <v>681.0599999999999</v>
      </c>
      <c r="Q9" t="n">
        <v>1226.48</v>
      </c>
      <c r="R9" t="n">
        <v>267.25</v>
      </c>
      <c r="S9" t="n">
        <v>159.11</v>
      </c>
      <c r="T9" t="n">
        <v>47622.84</v>
      </c>
      <c r="U9" t="n">
        <v>0.6</v>
      </c>
      <c r="V9" t="n">
        <v>0.86</v>
      </c>
      <c r="W9" t="n">
        <v>19.08</v>
      </c>
      <c r="X9" t="n">
        <v>2.81</v>
      </c>
      <c r="Y9" t="n">
        <v>1</v>
      </c>
      <c r="Z9" t="n">
        <v>10</v>
      </c>
      <c r="AA9" t="n">
        <v>698.8386124072638</v>
      </c>
      <c r="AB9" t="n">
        <v>956.1818200792851</v>
      </c>
      <c r="AC9" t="n">
        <v>864.9251691805305</v>
      </c>
      <c r="AD9" t="n">
        <v>698838.6124072638</v>
      </c>
      <c r="AE9" t="n">
        <v>956181.8200792851</v>
      </c>
      <c r="AF9" t="n">
        <v>2.188067644082542e-06</v>
      </c>
      <c r="AG9" t="n">
        <v>10</v>
      </c>
      <c r="AH9" t="n">
        <v>864925.1691805305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1.4014</v>
      </c>
      <c r="E10" t="n">
        <v>71.36</v>
      </c>
      <c r="F10" t="n">
        <v>67.81999999999999</v>
      </c>
      <c r="G10" t="n">
        <v>73.98</v>
      </c>
      <c r="H10" t="n">
        <v>1.18</v>
      </c>
      <c r="I10" t="n">
        <v>55</v>
      </c>
      <c r="J10" t="n">
        <v>135.27</v>
      </c>
      <c r="K10" t="n">
        <v>45</v>
      </c>
      <c r="L10" t="n">
        <v>9</v>
      </c>
      <c r="M10" t="n">
        <v>53</v>
      </c>
      <c r="N10" t="n">
        <v>21.27</v>
      </c>
      <c r="O10" t="n">
        <v>16916.71</v>
      </c>
      <c r="P10" t="n">
        <v>671.54</v>
      </c>
      <c r="Q10" t="n">
        <v>1226.39</v>
      </c>
      <c r="R10" t="n">
        <v>256.42</v>
      </c>
      <c r="S10" t="n">
        <v>159.11</v>
      </c>
      <c r="T10" t="n">
        <v>42245.91</v>
      </c>
      <c r="U10" t="n">
        <v>0.62</v>
      </c>
      <c r="V10" t="n">
        <v>0.86</v>
      </c>
      <c r="W10" t="n">
        <v>19.07</v>
      </c>
      <c r="X10" t="n">
        <v>2.49</v>
      </c>
      <c r="Y10" t="n">
        <v>1</v>
      </c>
      <c r="Z10" t="n">
        <v>10</v>
      </c>
      <c r="AA10" t="n">
        <v>687.9667836746411</v>
      </c>
      <c r="AB10" t="n">
        <v>941.3065043760777</v>
      </c>
      <c r="AC10" t="n">
        <v>851.4695327304006</v>
      </c>
      <c r="AD10" t="n">
        <v>687966.783674641</v>
      </c>
      <c r="AE10" t="n">
        <v>941306.5043760777</v>
      </c>
      <c r="AF10" t="n">
        <v>2.203318241300047e-06</v>
      </c>
      <c r="AG10" t="n">
        <v>10</v>
      </c>
      <c r="AH10" t="n">
        <v>851469.5327304006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1.4101</v>
      </c>
      <c r="E11" t="n">
        <v>70.92</v>
      </c>
      <c r="F11" t="n">
        <v>67.53</v>
      </c>
      <c r="G11" t="n">
        <v>82.7</v>
      </c>
      <c r="H11" t="n">
        <v>1.29</v>
      </c>
      <c r="I11" t="n">
        <v>49</v>
      </c>
      <c r="J11" t="n">
        <v>136.61</v>
      </c>
      <c r="K11" t="n">
        <v>45</v>
      </c>
      <c r="L11" t="n">
        <v>10</v>
      </c>
      <c r="M11" t="n">
        <v>47</v>
      </c>
      <c r="N11" t="n">
        <v>21.61</v>
      </c>
      <c r="O11" t="n">
        <v>17082.76</v>
      </c>
      <c r="P11" t="n">
        <v>663.17</v>
      </c>
      <c r="Q11" t="n">
        <v>1226.43</v>
      </c>
      <c r="R11" t="n">
        <v>246.9</v>
      </c>
      <c r="S11" t="n">
        <v>159.11</v>
      </c>
      <c r="T11" t="n">
        <v>37512.73</v>
      </c>
      <c r="U11" t="n">
        <v>0.64</v>
      </c>
      <c r="V11" t="n">
        <v>0.86</v>
      </c>
      <c r="W11" t="n">
        <v>19.06</v>
      </c>
      <c r="X11" t="n">
        <v>2.21</v>
      </c>
      <c r="Y11" t="n">
        <v>1</v>
      </c>
      <c r="Z11" t="n">
        <v>10</v>
      </c>
      <c r="AA11" t="n">
        <v>678.4395776074259</v>
      </c>
      <c r="AB11" t="n">
        <v>928.2709607242463</v>
      </c>
      <c r="AC11" t="n">
        <v>839.6780830691993</v>
      </c>
      <c r="AD11" t="n">
        <v>678439.5776074259</v>
      </c>
      <c r="AE11" t="n">
        <v>928270.9607242462</v>
      </c>
      <c r="AF11" t="n">
        <v>2.216996612000282e-06</v>
      </c>
      <c r="AG11" t="n">
        <v>10</v>
      </c>
      <c r="AH11" t="n">
        <v>839678.0830691992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1.4172</v>
      </c>
      <c r="E12" t="n">
        <v>70.56</v>
      </c>
      <c r="F12" t="n">
        <v>67.3</v>
      </c>
      <c r="G12" t="n">
        <v>91.78</v>
      </c>
      <c r="H12" t="n">
        <v>1.41</v>
      </c>
      <c r="I12" t="n">
        <v>44</v>
      </c>
      <c r="J12" t="n">
        <v>137.96</v>
      </c>
      <c r="K12" t="n">
        <v>45</v>
      </c>
      <c r="L12" t="n">
        <v>11</v>
      </c>
      <c r="M12" t="n">
        <v>42</v>
      </c>
      <c r="N12" t="n">
        <v>21.96</v>
      </c>
      <c r="O12" t="n">
        <v>17249.3</v>
      </c>
      <c r="P12" t="n">
        <v>654.74</v>
      </c>
      <c r="Q12" t="n">
        <v>1226.32</v>
      </c>
      <c r="R12" t="n">
        <v>239.11</v>
      </c>
      <c r="S12" t="n">
        <v>159.11</v>
      </c>
      <c r="T12" t="n">
        <v>33642.73</v>
      </c>
      <c r="U12" t="n">
        <v>0.67</v>
      </c>
      <c r="V12" t="n">
        <v>0.87</v>
      </c>
      <c r="W12" t="n">
        <v>19.05</v>
      </c>
      <c r="X12" t="n">
        <v>1.98</v>
      </c>
      <c r="Y12" t="n">
        <v>1</v>
      </c>
      <c r="Z12" t="n">
        <v>10</v>
      </c>
      <c r="AA12" t="n">
        <v>669.7852322467306</v>
      </c>
      <c r="AB12" t="n">
        <v>916.4297035989719</v>
      </c>
      <c r="AC12" t="n">
        <v>828.9669389046525</v>
      </c>
      <c r="AD12" t="n">
        <v>669785.2322467306</v>
      </c>
      <c r="AE12" t="n">
        <v>916429.7035989718</v>
      </c>
      <c r="AF12" t="n">
        <v>2.228159420272888e-06</v>
      </c>
      <c r="AG12" t="n">
        <v>10</v>
      </c>
      <c r="AH12" t="n">
        <v>828966.9389046525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1.4235</v>
      </c>
      <c r="E13" t="n">
        <v>70.25</v>
      </c>
      <c r="F13" t="n">
        <v>67.09999999999999</v>
      </c>
      <c r="G13" t="n">
        <v>100.64</v>
      </c>
      <c r="H13" t="n">
        <v>1.52</v>
      </c>
      <c r="I13" t="n">
        <v>40</v>
      </c>
      <c r="J13" t="n">
        <v>139.32</v>
      </c>
      <c r="K13" t="n">
        <v>45</v>
      </c>
      <c r="L13" t="n">
        <v>12</v>
      </c>
      <c r="M13" t="n">
        <v>38</v>
      </c>
      <c r="N13" t="n">
        <v>22.32</v>
      </c>
      <c r="O13" t="n">
        <v>17416.34</v>
      </c>
      <c r="P13" t="n">
        <v>646.28</v>
      </c>
      <c r="Q13" t="n">
        <v>1226.3</v>
      </c>
      <c r="R13" t="n">
        <v>232.28</v>
      </c>
      <c r="S13" t="n">
        <v>159.11</v>
      </c>
      <c r="T13" t="n">
        <v>30249.43</v>
      </c>
      <c r="U13" t="n">
        <v>0.68</v>
      </c>
      <c r="V13" t="n">
        <v>0.87</v>
      </c>
      <c r="W13" t="n">
        <v>19.04</v>
      </c>
      <c r="X13" t="n">
        <v>1.77</v>
      </c>
      <c r="Y13" t="n">
        <v>1</v>
      </c>
      <c r="Z13" t="n">
        <v>10</v>
      </c>
      <c r="AA13" t="n">
        <v>661.5891158430103</v>
      </c>
      <c r="AB13" t="n">
        <v>905.2154155482656</v>
      </c>
      <c r="AC13" t="n">
        <v>818.8229267661534</v>
      </c>
      <c r="AD13" t="n">
        <v>661589.1158430103</v>
      </c>
      <c r="AE13" t="n">
        <v>905215.4155482656</v>
      </c>
      <c r="AF13" t="n">
        <v>2.23806444733168e-06</v>
      </c>
      <c r="AG13" t="n">
        <v>10</v>
      </c>
      <c r="AH13" t="n">
        <v>818822.9267661534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1.4274</v>
      </c>
      <c r="E14" t="n">
        <v>70.06</v>
      </c>
      <c r="F14" t="n">
        <v>66.98</v>
      </c>
      <c r="G14" t="n">
        <v>108.61</v>
      </c>
      <c r="H14" t="n">
        <v>1.63</v>
      </c>
      <c r="I14" t="n">
        <v>37</v>
      </c>
      <c r="J14" t="n">
        <v>140.67</v>
      </c>
      <c r="K14" t="n">
        <v>45</v>
      </c>
      <c r="L14" t="n">
        <v>13</v>
      </c>
      <c r="M14" t="n">
        <v>35</v>
      </c>
      <c r="N14" t="n">
        <v>22.68</v>
      </c>
      <c r="O14" t="n">
        <v>17583.88</v>
      </c>
      <c r="P14" t="n">
        <v>637.99</v>
      </c>
      <c r="Q14" t="n">
        <v>1226.33</v>
      </c>
      <c r="R14" t="n">
        <v>228.46</v>
      </c>
      <c r="S14" t="n">
        <v>159.11</v>
      </c>
      <c r="T14" t="n">
        <v>28353.83</v>
      </c>
      <c r="U14" t="n">
        <v>0.7</v>
      </c>
      <c r="V14" t="n">
        <v>0.87</v>
      </c>
      <c r="W14" t="n">
        <v>19.03</v>
      </c>
      <c r="X14" t="n">
        <v>1.65</v>
      </c>
      <c r="Y14" t="n">
        <v>1</v>
      </c>
      <c r="Z14" t="n">
        <v>10</v>
      </c>
      <c r="AA14" t="n">
        <v>654.6987900827274</v>
      </c>
      <c r="AB14" t="n">
        <v>895.7877678633279</v>
      </c>
      <c r="AC14" t="n">
        <v>810.2950405444797</v>
      </c>
      <c r="AD14" t="n">
        <v>654698.7900827274</v>
      </c>
      <c r="AE14" t="n">
        <v>895787.7678633279</v>
      </c>
      <c r="AF14" t="n">
        <v>2.244196130749027e-06</v>
      </c>
      <c r="AG14" t="n">
        <v>10</v>
      </c>
      <c r="AH14" t="n">
        <v>810295.0405444796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1.4321</v>
      </c>
      <c r="E15" t="n">
        <v>69.83</v>
      </c>
      <c r="F15" t="n">
        <v>66.81999999999999</v>
      </c>
      <c r="G15" t="n">
        <v>117.92</v>
      </c>
      <c r="H15" t="n">
        <v>1.74</v>
      </c>
      <c r="I15" t="n">
        <v>34</v>
      </c>
      <c r="J15" t="n">
        <v>142.04</v>
      </c>
      <c r="K15" t="n">
        <v>45</v>
      </c>
      <c r="L15" t="n">
        <v>14</v>
      </c>
      <c r="M15" t="n">
        <v>32</v>
      </c>
      <c r="N15" t="n">
        <v>23.04</v>
      </c>
      <c r="O15" t="n">
        <v>17751.93</v>
      </c>
      <c r="P15" t="n">
        <v>630.49</v>
      </c>
      <c r="Q15" t="n">
        <v>1226.3</v>
      </c>
      <c r="R15" t="n">
        <v>223.14</v>
      </c>
      <c r="S15" t="n">
        <v>159.11</v>
      </c>
      <c r="T15" t="n">
        <v>25708.79</v>
      </c>
      <c r="U15" t="n">
        <v>0.71</v>
      </c>
      <c r="V15" t="n">
        <v>0.87</v>
      </c>
      <c r="W15" t="n">
        <v>19.03</v>
      </c>
      <c r="X15" t="n">
        <v>1.5</v>
      </c>
      <c r="Y15" t="n">
        <v>1</v>
      </c>
      <c r="Z15" t="n">
        <v>10</v>
      </c>
      <c r="AA15" t="n">
        <v>647.9211350349907</v>
      </c>
      <c r="AB15" t="n">
        <v>886.5142812179769</v>
      </c>
      <c r="AC15" t="n">
        <v>801.9066024491406</v>
      </c>
      <c r="AD15" t="n">
        <v>647921.1350349907</v>
      </c>
      <c r="AE15" t="n">
        <v>886514.2812179768</v>
      </c>
      <c r="AF15" t="n">
        <v>2.251585595380189e-06</v>
      </c>
      <c r="AG15" t="n">
        <v>10</v>
      </c>
      <c r="AH15" t="n">
        <v>801906.6024491405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1.4361</v>
      </c>
      <c r="E16" t="n">
        <v>69.63</v>
      </c>
      <c r="F16" t="n">
        <v>66.70999999999999</v>
      </c>
      <c r="G16" t="n">
        <v>129.12</v>
      </c>
      <c r="H16" t="n">
        <v>1.85</v>
      </c>
      <c r="I16" t="n">
        <v>31</v>
      </c>
      <c r="J16" t="n">
        <v>143.4</v>
      </c>
      <c r="K16" t="n">
        <v>45</v>
      </c>
      <c r="L16" t="n">
        <v>15</v>
      </c>
      <c r="M16" t="n">
        <v>29</v>
      </c>
      <c r="N16" t="n">
        <v>23.41</v>
      </c>
      <c r="O16" t="n">
        <v>17920.49</v>
      </c>
      <c r="P16" t="n">
        <v>622.75</v>
      </c>
      <c r="Q16" t="n">
        <v>1226.32</v>
      </c>
      <c r="R16" t="n">
        <v>219.3</v>
      </c>
      <c r="S16" t="n">
        <v>159.11</v>
      </c>
      <c r="T16" t="n">
        <v>23804.35</v>
      </c>
      <c r="U16" t="n">
        <v>0.73</v>
      </c>
      <c r="V16" t="n">
        <v>0.87</v>
      </c>
      <c r="W16" t="n">
        <v>19.02</v>
      </c>
      <c r="X16" t="n">
        <v>1.38</v>
      </c>
      <c r="Y16" t="n">
        <v>1</v>
      </c>
      <c r="Z16" t="n">
        <v>10</v>
      </c>
      <c r="AA16" t="n">
        <v>641.4295893351303</v>
      </c>
      <c r="AB16" t="n">
        <v>877.6322620046437</v>
      </c>
      <c r="AC16" t="n">
        <v>793.8722706835357</v>
      </c>
      <c r="AD16" t="n">
        <v>641429.5893351303</v>
      </c>
      <c r="AE16" t="n">
        <v>877632.2620046437</v>
      </c>
      <c r="AF16" t="n">
        <v>2.257874501449263e-06</v>
      </c>
      <c r="AG16" t="n">
        <v>10</v>
      </c>
      <c r="AH16" t="n">
        <v>793872.2706835357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1.4396</v>
      </c>
      <c r="E17" t="n">
        <v>69.47</v>
      </c>
      <c r="F17" t="n">
        <v>66.59</v>
      </c>
      <c r="G17" t="n">
        <v>137.78</v>
      </c>
      <c r="H17" t="n">
        <v>1.96</v>
      </c>
      <c r="I17" t="n">
        <v>29</v>
      </c>
      <c r="J17" t="n">
        <v>144.77</v>
      </c>
      <c r="K17" t="n">
        <v>45</v>
      </c>
      <c r="L17" t="n">
        <v>16</v>
      </c>
      <c r="M17" t="n">
        <v>27</v>
      </c>
      <c r="N17" t="n">
        <v>23.78</v>
      </c>
      <c r="O17" t="n">
        <v>18089.56</v>
      </c>
      <c r="P17" t="n">
        <v>616.2</v>
      </c>
      <c r="Q17" t="n">
        <v>1226.34</v>
      </c>
      <c r="R17" t="n">
        <v>214.94</v>
      </c>
      <c r="S17" t="n">
        <v>159.11</v>
      </c>
      <c r="T17" t="n">
        <v>21631.27</v>
      </c>
      <c r="U17" t="n">
        <v>0.74</v>
      </c>
      <c r="V17" t="n">
        <v>0.88</v>
      </c>
      <c r="W17" t="n">
        <v>19.03</v>
      </c>
      <c r="X17" t="n">
        <v>1.27</v>
      </c>
      <c r="Y17" t="n">
        <v>1</v>
      </c>
      <c r="Z17" t="n">
        <v>10</v>
      </c>
      <c r="AA17" t="n">
        <v>635.8552656841649</v>
      </c>
      <c r="AB17" t="n">
        <v>870.0052264635897</v>
      </c>
      <c r="AC17" t="n">
        <v>786.9731487099082</v>
      </c>
      <c r="AD17" t="n">
        <v>635855.2656841649</v>
      </c>
      <c r="AE17" t="n">
        <v>870005.2264635897</v>
      </c>
      <c r="AF17" t="n">
        <v>2.263377294259703e-06</v>
      </c>
      <c r="AG17" t="n">
        <v>10</v>
      </c>
      <c r="AH17" t="n">
        <v>786973.1487099081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1.4422</v>
      </c>
      <c r="E18" t="n">
        <v>69.34</v>
      </c>
      <c r="F18" t="n">
        <v>66.52</v>
      </c>
      <c r="G18" t="n">
        <v>147.82</v>
      </c>
      <c r="H18" t="n">
        <v>2.06</v>
      </c>
      <c r="I18" t="n">
        <v>27</v>
      </c>
      <c r="J18" t="n">
        <v>146.15</v>
      </c>
      <c r="K18" t="n">
        <v>45</v>
      </c>
      <c r="L18" t="n">
        <v>17</v>
      </c>
      <c r="M18" t="n">
        <v>25</v>
      </c>
      <c r="N18" t="n">
        <v>24.15</v>
      </c>
      <c r="O18" t="n">
        <v>18259.16</v>
      </c>
      <c r="P18" t="n">
        <v>608.1900000000001</v>
      </c>
      <c r="Q18" t="n">
        <v>1226.32</v>
      </c>
      <c r="R18" t="n">
        <v>212.92</v>
      </c>
      <c r="S18" t="n">
        <v>159.11</v>
      </c>
      <c r="T18" t="n">
        <v>20635.08</v>
      </c>
      <c r="U18" t="n">
        <v>0.75</v>
      </c>
      <c r="V18" t="n">
        <v>0.88</v>
      </c>
      <c r="W18" t="n">
        <v>19.01</v>
      </c>
      <c r="X18" t="n">
        <v>1.19</v>
      </c>
      <c r="Y18" t="n">
        <v>1</v>
      </c>
      <c r="Z18" t="n">
        <v>10</v>
      </c>
      <c r="AA18" t="n">
        <v>629.8805008643131</v>
      </c>
      <c r="AB18" t="n">
        <v>861.8302896490478</v>
      </c>
      <c r="AC18" t="n">
        <v>779.5784163913503</v>
      </c>
      <c r="AD18" t="n">
        <v>629880.5008643131</v>
      </c>
      <c r="AE18" t="n">
        <v>861830.2896490478</v>
      </c>
      <c r="AF18" t="n">
        <v>2.2674650832046e-06</v>
      </c>
      <c r="AG18" t="n">
        <v>10</v>
      </c>
      <c r="AH18" t="n">
        <v>779578.4163913503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1.4451</v>
      </c>
      <c r="E19" t="n">
        <v>69.2</v>
      </c>
      <c r="F19" t="n">
        <v>66.43000000000001</v>
      </c>
      <c r="G19" t="n">
        <v>159.42</v>
      </c>
      <c r="H19" t="n">
        <v>2.16</v>
      </c>
      <c r="I19" t="n">
        <v>25</v>
      </c>
      <c r="J19" t="n">
        <v>147.53</v>
      </c>
      <c r="K19" t="n">
        <v>45</v>
      </c>
      <c r="L19" t="n">
        <v>18</v>
      </c>
      <c r="M19" t="n">
        <v>23</v>
      </c>
      <c r="N19" t="n">
        <v>24.53</v>
      </c>
      <c r="O19" t="n">
        <v>18429.27</v>
      </c>
      <c r="P19" t="n">
        <v>599.62</v>
      </c>
      <c r="Q19" t="n">
        <v>1226.32</v>
      </c>
      <c r="R19" t="n">
        <v>209.54</v>
      </c>
      <c r="S19" t="n">
        <v>159.11</v>
      </c>
      <c r="T19" t="n">
        <v>18955.57</v>
      </c>
      <c r="U19" t="n">
        <v>0.76</v>
      </c>
      <c r="V19" t="n">
        <v>0.88</v>
      </c>
      <c r="W19" t="n">
        <v>19.02</v>
      </c>
      <c r="X19" t="n">
        <v>1.1</v>
      </c>
      <c r="Y19" t="n">
        <v>1</v>
      </c>
      <c r="Z19" t="n">
        <v>10</v>
      </c>
      <c r="AA19" t="n">
        <v>623.4319623389995</v>
      </c>
      <c r="AB19" t="n">
        <v>853.0071147492721</v>
      </c>
      <c r="AC19" t="n">
        <v>771.5973129206054</v>
      </c>
      <c r="AD19" t="n">
        <v>623431.9623389995</v>
      </c>
      <c r="AE19" t="n">
        <v>853007.1147492721</v>
      </c>
      <c r="AF19" t="n">
        <v>2.272024540104679e-06</v>
      </c>
      <c r="AG19" t="n">
        <v>10</v>
      </c>
      <c r="AH19" t="n">
        <v>771597.3129206054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1.4466</v>
      </c>
      <c r="E20" t="n">
        <v>69.13</v>
      </c>
      <c r="F20" t="n">
        <v>66.38</v>
      </c>
      <c r="G20" t="n">
        <v>165.96</v>
      </c>
      <c r="H20" t="n">
        <v>2.26</v>
      </c>
      <c r="I20" t="n">
        <v>24</v>
      </c>
      <c r="J20" t="n">
        <v>148.91</v>
      </c>
      <c r="K20" t="n">
        <v>45</v>
      </c>
      <c r="L20" t="n">
        <v>19</v>
      </c>
      <c r="M20" t="n">
        <v>21</v>
      </c>
      <c r="N20" t="n">
        <v>24.92</v>
      </c>
      <c r="O20" t="n">
        <v>18599.92</v>
      </c>
      <c r="P20" t="n">
        <v>592.41</v>
      </c>
      <c r="Q20" t="n">
        <v>1226.42</v>
      </c>
      <c r="R20" t="n">
        <v>208.25</v>
      </c>
      <c r="S20" t="n">
        <v>159.11</v>
      </c>
      <c r="T20" t="n">
        <v>18314.71</v>
      </c>
      <c r="U20" t="n">
        <v>0.76</v>
      </c>
      <c r="V20" t="n">
        <v>0.88</v>
      </c>
      <c r="W20" t="n">
        <v>19.01</v>
      </c>
      <c r="X20" t="n">
        <v>1.06</v>
      </c>
      <c r="Y20" t="n">
        <v>1</v>
      </c>
      <c r="Z20" t="n">
        <v>10</v>
      </c>
      <c r="AA20" t="n">
        <v>618.4265893176722</v>
      </c>
      <c r="AB20" t="n">
        <v>846.1585425600192</v>
      </c>
      <c r="AC20" t="n">
        <v>765.4023588490634</v>
      </c>
      <c r="AD20" t="n">
        <v>618426.5893176722</v>
      </c>
      <c r="AE20" t="n">
        <v>846158.5425600192</v>
      </c>
      <c r="AF20" t="n">
        <v>2.274382879880582e-06</v>
      </c>
      <c r="AG20" t="n">
        <v>10</v>
      </c>
      <c r="AH20" t="n">
        <v>765402.3588490634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1.448</v>
      </c>
      <c r="E21" t="n">
        <v>69.06</v>
      </c>
      <c r="F21" t="n">
        <v>66.34</v>
      </c>
      <c r="G21" t="n">
        <v>173.07</v>
      </c>
      <c r="H21" t="n">
        <v>2.36</v>
      </c>
      <c r="I21" t="n">
        <v>23</v>
      </c>
      <c r="J21" t="n">
        <v>150.3</v>
      </c>
      <c r="K21" t="n">
        <v>45</v>
      </c>
      <c r="L21" t="n">
        <v>20</v>
      </c>
      <c r="M21" t="n">
        <v>12</v>
      </c>
      <c r="N21" t="n">
        <v>25.3</v>
      </c>
      <c r="O21" t="n">
        <v>18771.1</v>
      </c>
      <c r="P21" t="n">
        <v>586.64</v>
      </c>
      <c r="Q21" t="n">
        <v>1226.38</v>
      </c>
      <c r="R21" t="n">
        <v>206.21</v>
      </c>
      <c r="S21" t="n">
        <v>159.11</v>
      </c>
      <c r="T21" t="n">
        <v>17300.86</v>
      </c>
      <c r="U21" t="n">
        <v>0.77</v>
      </c>
      <c r="V21" t="n">
        <v>0.88</v>
      </c>
      <c r="W21" t="n">
        <v>19.03</v>
      </c>
      <c r="X21" t="n">
        <v>1.02</v>
      </c>
      <c r="Y21" t="n">
        <v>1</v>
      </c>
      <c r="Z21" t="n">
        <v>10</v>
      </c>
      <c r="AA21" t="n">
        <v>614.3574262712831</v>
      </c>
      <c r="AB21" t="n">
        <v>840.5909341611458</v>
      </c>
      <c r="AC21" t="n">
        <v>760.3661151815911</v>
      </c>
      <c r="AD21" t="n">
        <v>614357.4262712831</v>
      </c>
      <c r="AE21" t="n">
        <v>840590.9341611458</v>
      </c>
      <c r="AF21" t="n">
        <v>2.276583997004758e-06</v>
      </c>
      <c r="AG21" t="n">
        <v>10</v>
      </c>
      <c r="AH21" t="n">
        <v>760366.1151815911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1.4497</v>
      </c>
      <c r="E22" t="n">
        <v>68.98</v>
      </c>
      <c r="F22" t="n">
        <v>66.29000000000001</v>
      </c>
      <c r="G22" t="n">
        <v>180.78</v>
      </c>
      <c r="H22" t="n">
        <v>2.45</v>
      </c>
      <c r="I22" t="n">
        <v>22</v>
      </c>
      <c r="J22" t="n">
        <v>151.69</v>
      </c>
      <c r="K22" t="n">
        <v>45</v>
      </c>
      <c r="L22" t="n">
        <v>21</v>
      </c>
      <c r="M22" t="n">
        <v>4</v>
      </c>
      <c r="N22" t="n">
        <v>25.7</v>
      </c>
      <c r="O22" t="n">
        <v>18942.82</v>
      </c>
      <c r="P22" t="n">
        <v>588.4400000000001</v>
      </c>
      <c r="Q22" t="n">
        <v>1226.46</v>
      </c>
      <c r="R22" t="n">
        <v>204.28</v>
      </c>
      <c r="S22" t="n">
        <v>159.11</v>
      </c>
      <c r="T22" t="n">
        <v>16338.66</v>
      </c>
      <c r="U22" t="n">
        <v>0.78</v>
      </c>
      <c r="V22" t="n">
        <v>0.88</v>
      </c>
      <c r="W22" t="n">
        <v>19.03</v>
      </c>
      <c r="X22" t="n">
        <v>0.96</v>
      </c>
      <c r="Y22" t="n">
        <v>1</v>
      </c>
      <c r="Z22" t="n">
        <v>10</v>
      </c>
      <c r="AA22" t="n">
        <v>614.7126621630207</v>
      </c>
      <c r="AB22" t="n">
        <v>841.0769835801228</v>
      </c>
      <c r="AC22" t="n">
        <v>760.8057767261955</v>
      </c>
      <c r="AD22" t="n">
        <v>614712.6621630207</v>
      </c>
      <c r="AE22" t="n">
        <v>841076.9835801228</v>
      </c>
      <c r="AF22" t="n">
        <v>2.279256782084114e-06</v>
      </c>
      <c r="AG22" t="n">
        <v>10</v>
      </c>
      <c r="AH22" t="n">
        <v>760805.7767261955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1.4495</v>
      </c>
      <c r="E23" t="n">
        <v>68.98999999999999</v>
      </c>
      <c r="F23" t="n">
        <v>66.3</v>
      </c>
      <c r="G23" t="n">
        <v>180.81</v>
      </c>
      <c r="H23" t="n">
        <v>2.54</v>
      </c>
      <c r="I23" t="n">
        <v>22</v>
      </c>
      <c r="J23" t="n">
        <v>153.09</v>
      </c>
      <c r="K23" t="n">
        <v>45</v>
      </c>
      <c r="L23" t="n">
        <v>22</v>
      </c>
      <c r="M23" t="n">
        <v>1</v>
      </c>
      <c r="N23" t="n">
        <v>26.09</v>
      </c>
      <c r="O23" t="n">
        <v>19115.09</v>
      </c>
      <c r="P23" t="n">
        <v>592.52</v>
      </c>
      <c r="Q23" t="n">
        <v>1226.51</v>
      </c>
      <c r="R23" t="n">
        <v>204.51</v>
      </c>
      <c r="S23" t="n">
        <v>159.11</v>
      </c>
      <c r="T23" t="n">
        <v>16451.83</v>
      </c>
      <c r="U23" t="n">
        <v>0.78</v>
      </c>
      <c r="V23" t="n">
        <v>0.88</v>
      </c>
      <c r="W23" t="n">
        <v>19.03</v>
      </c>
      <c r="X23" t="n">
        <v>0.97</v>
      </c>
      <c r="Y23" t="n">
        <v>1</v>
      </c>
      <c r="Z23" t="n">
        <v>10</v>
      </c>
      <c r="AA23" t="n">
        <v>617.2590260720705</v>
      </c>
      <c r="AB23" t="n">
        <v>844.5610310181318</v>
      </c>
      <c r="AC23" t="n">
        <v>763.9573115666121</v>
      </c>
      <c r="AD23" t="n">
        <v>617259.0260720705</v>
      </c>
      <c r="AE23" t="n">
        <v>844561.0310181318</v>
      </c>
      <c r="AF23" t="n">
        <v>2.27894233678066e-06</v>
      </c>
      <c r="AG23" t="n">
        <v>10</v>
      </c>
      <c r="AH23" t="n">
        <v>763957.3115666121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1.4495</v>
      </c>
      <c r="E24" t="n">
        <v>68.98999999999999</v>
      </c>
      <c r="F24" t="n">
        <v>66.29000000000001</v>
      </c>
      <c r="G24" t="n">
        <v>180.8</v>
      </c>
      <c r="H24" t="n">
        <v>2.64</v>
      </c>
      <c r="I24" t="n">
        <v>22</v>
      </c>
      <c r="J24" t="n">
        <v>154.49</v>
      </c>
      <c r="K24" t="n">
        <v>45</v>
      </c>
      <c r="L24" t="n">
        <v>23</v>
      </c>
      <c r="M24" t="n">
        <v>0</v>
      </c>
      <c r="N24" t="n">
        <v>26.49</v>
      </c>
      <c r="O24" t="n">
        <v>19287.9</v>
      </c>
      <c r="P24" t="n">
        <v>597.16</v>
      </c>
      <c r="Q24" t="n">
        <v>1226.52</v>
      </c>
      <c r="R24" t="n">
        <v>204.38</v>
      </c>
      <c r="S24" t="n">
        <v>159.11</v>
      </c>
      <c r="T24" t="n">
        <v>16387.54</v>
      </c>
      <c r="U24" t="n">
        <v>0.78</v>
      </c>
      <c r="V24" t="n">
        <v>0.88</v>
      </c>
      <c r="W24" t="n">
        <v>19.03</v>
      </c>
      <c r="X24" t="n">
        <v>0.97</v>
      </c>
      <c r="Y24" t="n">
        <v>1</v>
      </c>
      <c r="Z24" t="n">
        <v>10</v>
      </c>
      <c r="AA24" t="n">
        <v>620.0218534904606</v>
      </c>
      <c r="AB24" t="n">
        <v>848.3412533793163</v>
      </c>
      <c r="AC24" t="n">
        <v>767.376754811221</v>
      </c>
      <c r="AD24" t="n">
        <v>620021.8534904605</v>
      </c>
      <c r="AE24" t="n">
        <v>848341.2533793163</v>
      </c>
      <c r="AF24" t="n">
        <v>2.27894233678066e-06</v>
      </c>
      <c r="AG24" t="n">
        <v>10</v>
      </c>
      <c r="AH24" t="n">
        <v>767376.7548112209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2024-09-25T17:51:41Z</dcterms:created>
  <dcterms:modified xmlns:dcterms="http://purl.org/dc/terms/" xmlns:xsi="http://www.w3.org/2001/XMLSchema-instance" xsi:type="dcterms:W3CDTF">2024-09-25T17:51:41Z</dcterms:modified>
</cp:coreProperties>
</file>