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xVal>
          <yVal>
            <numRef>
              <f>gráficos!$B$7:$B$342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  <c r="AA2" t="n">
        <v>321.0251404443879</v>
      </c>
      <c r="AB2" t="n">
        <v>439.2407597856608</v>
      </c>
      <c r="AC2" t="n">
        <v>397.3202381499947</v>
      </c>
      <c r="AD2" t="n">
        <v>321025.1404443879</v>
      </c>
      <c r="AE2" t="n">
        <v>439240.7597856608</v>
      </c>
      <c r="AF2" t="n">
        <v>1.435526108161475e-06</v>
      </c>
      <c r="AG2" t="n">
        <v>15</v>
      </c>
      <c r="AH2" t="n">
        <v>397320.2381499948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  <c r="AA3" t="n">
        <v>276.9255707282222</v>
      </c>
      <c r="AB3" t="n">
        <v>378.9017829642959</v>
      </c>
      <c r="AC3" t="n">
        <v>342.7399285901751</v>
      </c>
      <c r="AD3" t="n">
        <v>276925.5707282221</v>
      </c>
      <c r="AE3" t="n">
        <v>378901.7829642959</v>
      </c>
      <c r="AF3" t="n">
        <v>1.573170983201364e-06</v>
      </c>
      <c r="AG3" t="n">
        <v>13</v>
      </c>
      <c r="AH3" t="n">
        <v>342739.9285901751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  <c r="AA4" t="n">
        <v>262.3626511512419</v>
      </c>
      <c r="AB4" t="n">
        <v>358.9761539284031</v>
      </c>
      <c r="AC4" t="n">
        <v>324.7159736236718</v>
      </c>
      <c r="AD4" t="n">
        <v>262362.6511512419</v>
      </c>
      <c r="AE4" t="n">
        <v>358976.153928403</v>
      </c>
      <c r="AF4" t="n">
        <v>1.675150033404735e-06</v>
      </c>
      <c r="AG4" t="n">
        <v>13</v>
      </c>
      <c r="AH4" t="n">
        <v>324715.9736236718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  <c r="AA5" t="n">
        <v>242.8138152866724</v>
      </c>
      <c r="AB5" t="n">
        <v>332.2285742645718</v>
      </c>
      <c r="AC5" t="n">
        <v>300.5211454225924</v>
      </c>
      <c r="AD5" t="n">
        <v>242813.8152866724</v>
      </c>
      <c r="AE5" t="n">
        <v>332228.5742645718</v>
      </c>
      <c r="AF5" t="n">
        <v>1.748208954699436e-06</v>
      </c>
      <c r="AG5" t="n">
        <v>12</v>
      </c>
      <c r="AH5" t="n">
        <v>300521.1454225924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  <c r="AA6" t="n">
        <v>235.5003739090756</v>
      </c>
      <c r="AB6" t="n">
        <v>322.2220011254865</v>
      </c>
      <c r="AC6" t="n">
        <v>291.4695855795847</v>
      </c>
      <c r="AD6" t="n">
        <v>235500.3739090756</v>
      </c>
      <c r="AE6" t="n">
        <v>322222.0011254866</v>
      </c>
      <c r="AF6" t="n">
        <v>1.805302284247947e-06</v>
      </c>
      <c r="AG6" t="n">
        <v>12</v>
      </c>
      <c r="AH6" t="n">
        <v>291469.5855795847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  <c r="AA7" t="n">
        <v>218.7514189692769</v>
      </c>
      <c r="AB7" t="n">
        <v>299.3053420651233</v>
      </c>
      <c r="AC7" t="n">
        <v>270.7400602962022</v>
      </c>
      <c r="AD7" t="n">
        <v>218751.4189692769</v>
      </c>
      <c r="AE7" t="n">
        <v>299305.3420651233</v>
      </c>
      <c r="AF7" t="n">
        <v>1.85786736116669e-06</v>
      </c>
      <c r="AG7" t="n">
        <v>11</v>
      </c>
      <c r="AH7" t="n">
        <v>270740.0602962022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  <c r="AA8" t="n">
        <v>214.9120054424249</v>
      </c>
      <c r="AB8" t="n">
        <v>294.0520870947166</v>
      </c>
      <c r="AC8" t="n">
        <v>265.9881686071798</v>
      </c>
      <c r="AD8" t="n">
        <v>214912.0054424249</v>
      </c>
      <c r="AE8" t="n">
        <v>294052.0870947166</v>
      </c>
      <c r="AF8" t="n">
        <v>1.891012303095916e-06</v>
      </c>
      <c r="AG8" t="n">
        <v>11</v>
      </c>
      <c r="AH8" t="n">
        <v>265988.1686071798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  <c r="AA9" t="n">
        <v>210.4065823786241</v>
      </c>
      <c r="AB9" t="n">
        <v>287.88756849359</v>
      </c>
      <c r="AC9" t="n">
        <v>260.4119830093866</v>
      </c>
      <c r="AD9" t="n">
        <v>210406.5823786241</v>
      </c>
      <c r="AE9" t="n">
        <v>287887.56849359</v>
      </c>
      <c r="AF9" t="n">
        <v>1.927681812793671e-06</v>
      </c>
      <c r="AG9" t="n">
        <v>11</v>
      </c>
      <c r="AH9" t="n">
        <v>260411.9830093866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  <c r="AA10" t="n">
        <v>206.9543834980191</v>
      </c>
      <c r="AB10" t="n">
        <v>283.1641176848829</v>
      </c>
      <c r="AC10" t="n">
        <v>256.1393317164561</v>
      </c>
      <c r="AD10" t="n">
        <v>206954.3834980191</v>
      </c>
      <c r="AE10" t="n">
        <v>283164.1176848828</v>
      </c>
      <c r="AF10" t="n">
        <v>1.95604174550072e-06</v>
      </c>
      <c r="AG10" t="n">
        <v>11</v>
      </c>
      <c r="AH10" t="n">
        <v>256139.3317164561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  <c r="AA11" t="n">
        <v>204.1083509907992</v>
      </c>
      <c r="AB11" t="n">
        <v>279.2700504504139</v>
      </c>
      <c r="AC11" t="n">
        <v>252.6169087934858</v>
      </c>
      <c r="AD11" t="n">
        <v>204108.3509907992</v>
      </c>
      <c r="AE11" t="n">
        <v>279270.0504504138</v>
      </c>
      <c r="AF11" t="n">
        <v>1.975905369149854e-06</v>
      </c>
      <c r="AG11" t="n">
        <v>11</v>
      </c>
      <c r="AH11" t="n">
        <v>252616.9087934858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201.4019308640871</v>
      </c>
      <c r="AB12" t="n">
        <v>275.567007034219</v>
      </c>
      <c r="AC12" t="n">
        <v>249.2672786436774</v>
      </c>
      <c r="AD12" t="n">
        <v>201401.9308640872</v>
      </c>
      <c r="AE12" t="n">
        <v>275567.007034219</v>
      </c>
      <c r="AF12" t="n">
        <v>1.996515921067817e-06</v>
      </c>
      <c r="AG12" t="n">
        <v>11</v>
      </c>
      <c r="AH12" t="n">
        <v>249267.2786436774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  <c r="AA13" t="n">
        <v>199.6135140332345</v>
      </c>
      <c r="AB13" t="n">
        <v>273.1200162268655</v>
      </c>
      <c r="AC13" t="n">
        <v>247.0538252046037</v>
      </c>
      <c r="AD13" t="n">
        <v>199613.5140332345</v>
      </c>
      <c r="AE13" t="n">
        <v>273120.0162268655</v>
      </c>
      <c r="AF13" t="n">
        <v>2.009750556331106e-06</v>
      </c>
      <c r="AG13" t="n">
        <v>11</v>
      </c>
      <c r="AH13" t="n">
        <v>247053.8252046037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  <c r="AA14" t="n">
        <v>199.2521998616297</v>
      </c>
      <c r="AB14" t="n">
        <v>272.6256502372198</v>
      </c>
      <c r="AC14" t="n">
        <v>246.6066408111626</v>
      </c>
      <c r="AD14" t="n">
        <v>199252.1998616297</v>
      </c>
      <c r="AE14" t="n">
        <v>272625.6502372198</v>
      </c>
      <c r="AF14" t="n">
        <v>2.00498888861733e-06</v>
      </c>
      <c r="AG14" t="n">
        <v>11</v>
      </c>
      <c r="AH14" t="n">
        <v>246606.6408111626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  <c r="AA15" t="n">
        <v>198.7484180635351</v>
      </c>
      <c r="AB15" t="n">
        <v>271.9363537557827</v>
      </c>
      <c r="AC15" t="n">
        <v>245.9831298184801</v>
      </c>
      <c r="AD15" t="n">
        <v>198748.4180635351</v>
      </c>
      <c r="AE15" t="n">
        <v>271936.3537557827</v>
      </c>
      <c r="AF15" t="n">
        <v>2.015632616448124e-06</v>
      </c>
      <c r="AG15" t="n">
        <v>11</v>
      </c>
      <c r="AH15" t="n">
        <v>245983.1298184801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4.5739</v>
      </c>
      <c r="E2" t="n">
        <v>21.86</v>
      </c>
      <c r="F2" t="n">
        <v>10.98</v>
      </c>
      <c r="G2" t="n">
        <v>4.64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196.33</v>
      </c>
      <c r="Q2" t="n">
        <v>1694.08</v>
      </c>
      <c r="R2" t="n">
        <v>120.17</v>
      </c>
      <c r="S2" t="n">
        <v>25.68</v>
      </c>
      <c r="T2" t="n">
        <v>45878.32</v>
      </c>
      <c r="U2" t="n">
        <v>0.21</v>
      </c>
      <c r="V2" t="n">
        <v>0.67</v>
      </c>
      <c r="W2" t="n">
        <v>1.44</v>
      </c>
      <c r="X2" t="n">
        <v>2.97</v>
      </c>
      <c r="Y2" t="n">
        <v>1</v>
      </c>
      <c r="Z2" t="n">
        <v>10</v>
      </c>
      <c r="AA2" t="n">
        <v>524.0949880967509</v>
      </c>
      <c r="AB2" t="n">
        <v>717.0898841530208</v>
      </c>
      <c r="AC2" t="n">
        <v>648.6518320514292</v>
      </c>
      <c r="AD2" t="n">
        <v>524094.9880967508</v>
      </c>
      <c r="AE2" t="n">
        <v>717089.8841530208</v>
      </c>
      <c r="AF2" t="n">
        <v>9.988791200607894e-07</v>
      </c>
      <c r="AG2" t="n">
        <v>19</v>
      </c>
      <c r="AH2" t="n">
        <v>648651.8320514292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5.2905</v>
      </c>
      <c r="E3" t="n">
        <v>18.9</v>
      </c>
      <c r="F3" t="n">
        <v>10.13</v>
      </c>
      <c r="G3" t="n">
        <v>5.84</v>
      </c>
      <c r="H3" t="n">
        <v>0.07000000000000001</v>
      </c>
      <c r="I3" t="n">
        <v>104</v>
      </c>
      <c r="J3" t="n">
        <v>297.17</v>
      </c>
      <c r="K3" t="n">
        <v>61.82</v>
      </c>
      <c r="L3" t="n">
        <v>1.25</v>
      </c>
      <c r="M3" t="n">
        <v>102</v>
      </c>
      <c r="N3" t="n">
        <v>84.09999999999999</v>
      </c>
      <c r="O3" t="n">
        <v>36885.7</v>
      </c>
      <c r="P3" t="n">
        <v>179.73</v>
      </c>
      <c r="Q3" t="n">
        <v>1693.22</v>
      </c>
      <c r="R3" t="n">
        <v>93.93000000000001</v>
      </c>
      <c r="S3" t="n">
        <v>25.68</v>
      </c>
      <c r="T3" t="n">
        <v>32949.21</v>
      </c>
      <c r="U3" t="n">
        <v>0.27</v>
      </c>
      <c r="V3" t="n">
        <v>0.72</v>
      </c>
      <c r="W3" t="n">
        <v>1.37</v>
      </c>
      <c r="X3" t="n">
        <v>2.12</v>
      </c>
      <c r="Y3" t="n">
        <v>1</v>
      </c>
      <c r="Z3" t="n">
        <v>10</v>
      </c>
      <c r="AA3" t="n">
        <v>437.4915807316223</v>
      </c>
      <c r="AB3" t="n">
        <v>598.5952815233688</v>
      </c>
      <c r="AC3" t="n">
        <v>541.4661879885318</v>
      </c>
      <c r="AD3" t="n">
        <v>437491.5807316223</v>
      </c>
      <c r="AE3" t="n">
        <v>598595.2815233688</v>
      </c>
      <c r="AF3" t="n">
        <v>1.155375059507555e-06</v>
      </c>
      <c r="AG3" t="n">
        <v>17</v>
      </c>
      <c r="AH3" t="n">
        <v>541466.1879885318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5.7784</v>
      </c>
      <c r="E4" t="n">
        <v>17.31</v>
      </c>
      <c r="F4" t="n">
        <v>9.699999999999999</v>
      </c>
      <c r="G4" t="n">
        <v>7.01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170.87</v>
      </c>
      <c r="Q4" t="n">
        <v>1693.15</v>
      </c>
      <c r="R4" t="n">
        <v>80.13</v>
      </c>
      <c r="S4" t="n">
        <v>25.68</v>
      </c>
      <c r="T4" t="n">
        <v>26153.3</v>
      </c>
      <c r="U4" t="n">
        <v>0.32</v>
      </c>
      <c r="V4" t="n">
        <v>0.75</v>
      </c>
      <c r="W4" t="n">
        <v>1.34</v>
      </c>
      <c r="X4" t="n">
        <v>1.69</v>
      </c>
      <c r="Y4" t="n">
        <v>1</v>
      </c>
      <c r="Z4" t="n">
        <v>10</v>
      </c>
      <c r="AA4" t="n">
        <v>394.8118006978419</v>
      </c>
      <c r="AB4" t="n">
        <v>540.1989235821436</v>
      </c>
      <c r="AC4" t="n">
        <v>488.6430964894141</v>
      </c>
      <c r="AD4" t="n">
        <v>394811.8006978419</v>
      </c>
      <c r="AE4" t="n">
        <v>540198.9235821436</v>
      </c>
      <c r="AF4" t="n">
        <v>1.261925951017571e-06</v>
      </c>
      <c r="AG4" t="n">
        <v>16</v>
      </c>
      <c r="AH4" t="n">
        <v>488643.096489414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6.1925</v>
      </c>
      <c r="E5" t="n">
        <v>16.15</v>
      </c>
      <c r="F5" t="n">
        <v>9.369999999999999</v>
      </c>
      <c r="G5" t="n">
        <v>8.27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163.79</v>
      </c>
      <c r="Q5" t="n">
        <v>1693.38</v>
      </c>
      <c r="R5" t="n">
        <v>69.76000000000001</v>
      </c>
      <c r="S5" t="n">
        <v>25.68</v>
      </c>
      <c r="T5" t="n">
        <v>21043.76</v>
      </c>
      <c r="U5" t="n">
        <v>0.37</v>
      </c>
      <c r="V5" t="n">
        <v>0.78</v>
      </c>
      <c r="W5" t="n">
        <v>1.32</v>
      </c>
      <c r="X5" t="n">
        <v>1.37</v>
      </c>
      <c r="Y5" t="n">
        <v>1</v>
      </c>
      <c r="Z5" t="n">
        <v>10</v>
      </c>
      <c r="AA5" t="n">
        <v>361.3613798567631</v>
      </c>
      <c r="AB5" t="n">
        <v>494.4305820589638</v>
      </c>
      <c r="AC5" t="n">
        <v>447.2428212449359</v>
      </c>
      <c r="AD5" t="n">
        <v>361361.3798567631</v>
      </c>
      <c r="AE5" t="n">
        <v>494430.5820589638</v>
      </c>
      <c r="AF5" t="n">
        <v>1.352359900954642e-06</v>
      </c>
      <c r="AG5" t="n">
        <v>15</v>
      </c>
      <c r="AH5" t="n">
        <v>447242.8212449359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6.4993</v>
      </c>
      <c r="E6" t="n">
        <v>15.39</v>
      </c>
      <c r="F6" t="n">
        <v>9.17</v>
      </c>
      <c r="G6" t="n">
        <v>9.48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159.05</v>
      </c>
      <c r="Q6" t="n">
        <v>1692.97</v>
      </c>
      <c r="R6" t="n">
        <v>63.63</v>
      </c>
      <c r="S6" t="n">
        <v>25.68</v>
      </c>
      <c r="T6" t="n">
        <v>18031.08</v>
      </c>
      <c r="U6" t="n">
        <v>0.4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336.1580913946369</v>
      </c>
      <c r="AB6" t="n">
        <v>459.9463308944692</v>
      </c>
      <c r="AC6" t="n">
        <v>416.0496986126301</v>
      </c>
      <c r="AD6" t="n">
        <v>336158.0913946369</v>
      </c>
      <c r="AE6" t="n">
        <v>459946.3308944692</v>
      </c>
      <c r="AF6" t="n">
        <v>1.419360953455714e-06</v>
      </c>
      <c r="AG6" t="n">
        <v>14</v>
      </c>
      <c r="AH6" t="n">
        <v>416049.6986126301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6.729</v>
      </c>
      <c r="E7" t="n">
        <v>14.86</v>
      </c>
      <c r="F7" t="n">
        <v>9.029999999999999</v>
      </c>
      <c r="G7" t="n">
        <v>10.62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155.3</v>
      </c>
      <c r="Q7" t="n">
        <v>1693.08</v>
      </c>
      <c r="R7" t="n">
        <v>59.65</v>
      </c>
      <c r="S7" t="n">
        <v>25.68</v>
      </c>
      <c r="T7" t="n">
        <v>16075.56</v>
      </c>
      <c r="U7" t="n">
        <v>0.43</v>
      </c>
      <c r="V7" t="n">
        <v>0.8100000000000001</v>
      </c>
      <c r="W7" t="n">
        <v>1.28</v>
      </c>
      <c r="X7" t="n">
        <v>1.03</v>
      </c>
      <c r="Y7" t="n">
        <v>1</v>
      </c>
      <c r="Z7" t="n">
        <v>10</v>
      </c>
      <c r="AA7" t="n">
        <v>315.2032733205247</v>
      </c>
      <c r="AB7" t="n">
        <v>431.2750243441406</v>
      </c>
      <c r="AC7" t="n">
        <v>390.1147413190334</v>
      </c>
      <c r="AD7" t="n">
        <v>315203.2733205247</v>
      </c>
      <c r="AE7" t="n">
        <v>431275.0243441406</v>
      </c>
      <c r="AF7" t="n">
        <v>1.469524388134645e-06</v>
      </c>
      <c r="AG7" t="n">
        <v>13</v>
      </c>
      <c r="AH7" t="n">
        <v>390114.7413190334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6.9507</v>
      </c>
      <c r="E8" t="n">
        <v>14.39</v>
      </c>
      <c r="F8" t="n">
        <v>8.890000000000001</v>
      </c>
      <c r="G8" t="n">
        <v>11.85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151.73</v>
      </c>
      <c r="Q8" t="n">
        <v>1693.04</v>
      </c>
      <c r="R8" t="n">
        <v>54.92</v>
      </c>
      <c r="S8" t="n">
        <v>25.68</v>
      </c>
      <c r="T8" t="n">
        <v>13741.72</v>
      </c>
      <c r="U8" t="n">
        <v>0.47</v>
      </c>
      <c r="V8" t="n">
        <v>0.82</v>
      </c>
      <c r="W8" t="n">
        <v>1.28</v>
      </c>
      <c r="X8" t="n">
        <v>0.89</v>
      </c>
      <c r="Y8" t="n">
        <v>1</v>
      </c>
      <c r="Z8" t="n">
        <v>10</v>
      </c>
      <c r="AA8" t="n">
        <v>306.3872462431609</v>
      </c>
      <c r="AB8" t="n">
        <v>419.2125471612265</v>
      </c>
      <c r="AC8" t="n">
        <v>379.2034900286636</v>
      </c>
      <c r="AD8" t="n">
        <v>306387.2462431609</v>
      </c>
      <c r="AE8" t="n">
        <v>419212.5471612265</v>
      </c>
      <c r="AF8" t="n">
        <v>1.51794072887613e-06</v>
      </c>
      <c r="AG8" t="n">
        <v>13</v>
      </c>
      <c r="AH8" t="n">
        <v>379203.4900286635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</v>
      </c>
      <c r="E9" t="n">
        <v>14.01</v>
      </c>
      <c r="F9" t="n">
        <v>8.789999999999999</v>
      </c>
      <c r="G9" t="n">
        <v>13.18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148.9</v>
      </c>
      <c r="Q9" t="n">
        <v>1693.11</v>
      </c>
      <c r="R9" t="n">
        <v>51.64</v>
      </c>
      <c r="S9" t="n">
        <v>25.68</v>
      </c>
      <c r="T9" t="n">
        <v>12123.55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299.5468992939313</v>
      </c>
      <c r="AB9" t="n">
        <v>409.8532826904814</v>
      </c>
      <c r="AC9" t="n">
        <v>370.7374606231962</v>
      </c>
      <c r="AD9" t="n">
        <v>299546.8992939313</v>
      </c>
      <c r="AE9" t="n">
        <v>409853.2826904814</v>
      </c>
      <c r="AF9" t="n">
        <v>1.559281339170956e-06</v>
      </c>
      <c r="AG9" t="n">
        <v>13</v>
      </c>
      <c r="AH9" t="n">
        <v>370737.4606231962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7.2903</v>
      </c>
      <c r="E10" t="n">
        <v>13.72</v>
      </c>
      <c r="F10" t="n">
        <v>8.720000000000001</v>
      </c>
      <c r="G10" t="n">
        <v>14.53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146.19</v>
      </c>
      <c r="Q10" t="n">
        <v>1693.18</v>
      </c>
      <c r="R10" t="n">
        <v>49.57</v>
      </c>
      <c r="S10" t="n">
        <v>25.68</v>
      </c>
      <c r="T10" t="n">
        <v>11109.7</v>
      </c>
      <c r="U10" t="n">
        <v>0.52</v>
      </c>
      <c r="V10" t="n">
        <v>0.84</v>
      </c>
      <c r="W10" t="n">
        <v>1.27</v>
      </c>
      <c r="X10" t="n">
        <v>0.72</v>
      </c>
      <c r="Y10" t="n">
        <v>1</v>
      </c>
      <c r="Z10" t="n">
        <v>10</v>
      </c>
      <c r="AA10" t="n">
        <v>282.8961309690731</v>
      </c>
      <c r="AB10" t="n">
        <v>387.0709668883559</v>
      </c>
      <c r="AC10" t="n">
        <v>350.1294570660444</v>
      </c>
      <c r="AD10" t="n">
        <v>282896.130969073</v>
      </c>
      <c r="AE10" t="n">
        <v>387070.9668883559</v>
      </c>
      <c r="AF10" t="n">
        <v>1.592104866520732e-06</v>
      </c>
      <c r="AG10" t="n">
        <v>12</v>
      </c>
      <c r="AH10" t="n">
        <v>350129.4570660444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7.4114</v>
      </c>
      <c r="E11" t="n">
        <v>13.49</v>
      </c>
      <c r="F11" t="n">
        <v>8.66</v>
      </c>
      <c r="G11" t="n">
        <v>15.75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144.11</v>
      </c>
      <c r="Q11" t="n">
        <v>1693.01</v>
      </c>
      <c r="R11" t="n">
        <v>47.64</v>
      </c>
      <c r="S11" t="n">
        <v>25.68</v>
      </c>
      <c r="T11" t="n">
        <v>10161.87</v>
      </c>
      <c r="U11" t="n">
        <v>0.54</v>
      </c>
      <c r="V11" t="n">
        <v>0.84</v>
      </c>
      <c r="W11" t="n">
        <v>1.27</v>
      </c>
      <c r="X11" t="n">
        <v>0.66</v>
      </c>
      <c r="Y11" t="n">
        <v>1</v>
      </c>
      <c r="Z11" t="n">
        <v>10</v>
      </c>
      <c r="AA11" t="n">
        <v>278.7009985113281</v>
      </c>
      <c r="AB11" t="n">
        <v>381.3310015834873</v>
      </c>
      <c r="AC11" t="n">
        <v>344.9373059937806</v>
      </c>
      <c r="AD11" t="n">
        <v>278700.9985113281</v>
      </c>
      <c r="AE11" t="n">
        <v>381331.0015834873</v>
      </c>
      <c r="AF11" t="n">
        <v>1.618551500998827e-06</v>
      </c>
      <c r="AG11" t="n">
        <v>12</v>
      </c>
      <c r="AH11" t="n">
        <v>344937.3059937806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7.4888</v>
      </c>
      <c r="E12" t="n">
        <v>13.35</v>
      </c>
      <c r="F12" t="n">
        <v>8.630000000000001</v>
      </c>
      <c r="G12" t="n">
        <v>16.71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142.5</v>
      </c>
      <c r="Q12" t="n">
        <v>1693.08</v>
      </c>
      <c r="R12" t="n">
        <v>46.87</v>
      </c>
      <c r="S12" t="n">
        <v>25.68</v>
      </c>
      <c r="T12" t="n">
        <v>9785.719999999999</v>
      </c>
      <c r="U12" t="n">
        <v>0.55</v>
      </c>
      <c r="V12" t="n">
        <v>0.85</v>
      </c>
      <c r="W12" t="n">
        <v>1.27</v>
      </c>
      <c r="X12" t="n">
        <v>0.63</v>
      </c>
      <c r="Y12" t="n">
        <v>1</v>
      </c>
      <c r="Z12" t="n">
        <v>10</v>
      </c>
      <c r="AA12" t="n">
        <v>275.9225764304433</v>
      </c>
      <c r="AB12" t="n">
        <v>377.5294419170894</v>
      </c>
      <c r="AC12" t="n">
        <v>341.4985618464212</v>
      </c>
      <c r="AD12" t="n">
        <v>275922.5764304433</v>
      </c>
      <c r="AE12" t="n">
        <v>377529.4419170894</v>
      </c>
      <c r="AF12" t="n">
        <v>1.635454634843622e-06</v>
      </c>
      <c r="AG12" t="n">
        <v>12</v>
      </c>
      <c r="AH12" t="n">
        <v>341498.5618464212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7.63</v>
      </c>
      <c r="E13" t="n">
        <v>13.11</v>
      </c>
      <c r="F13" t="n">
        <v>8.550000000000001</v>
      </c>
      <c r="G13" t="n">
        <v>18.33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139.85</v>
      </c>
      <c r="Q13" t="n">
        <v>1692.88</v>
      </c>
      <c r="R13" t="n">
        <v>44.4</v>
      </c>
      <c r="S13" t="n">
        <v>25.68</v>
      </c>
      <c r="T13" t="n">
        <v>8563.32</v>
      </c>
      <c r="U13" t="n">
        <v>0.58</v>
      </c>
      <c r="V13" t="n">
        <v>0.85</v>
      </c>
      <c r="W13" t="n">
        <v>1.26</v>
      </c>
      <c r="X13" t="n">
        <v>0.55</v>
      </c>
      <c r="Y13" t="n">
        <v>1</v>
      </c>
      <c r="Z13" t="n">
        <v>10</v>
      </c>
      <c r="AA13" t="n">
        <v>271.0978973597159</v>
      </c>
      <c r="AB13" t="n">
        <v>370.9281031627018</v>
      </c>
      <c r="AC13" t="n">
        <v>335.5272455977153</v>
      </c>
      <c r="AD13" t="n">
        <v>271097.8973597159</v>
      </c>
      <c r="AE13" t="n">
        <v>370928.1031627018</v>
      </c>
      <c r="AF13" t="n">
        <v>1.666290842839551e-06</v>
      </c>
      <c r="AG13" t="n">
        <v>12</v>
      </c>
      <c r="AH13" t="n">
        <v>335527.2455977153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7.7258</v>
      </c>
      <c r="E14" t="n">
        <v>12.94</v>
      </c>
      <c r="F14" t="n">
        <v>8.5</v>
      </c>
      <c r="G14" t="n">
        <v>19.62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137.42</v>
      </c>
      <c r="Q14" t="n">
        <v>1693.07</v>
      </c>
      <c r="R14" t="n">
        <v>42.88</v>
      </c>
      <c r="S14" t="n">
        <v>25.68</v>
      </c>
      <c r="T14" t="n">
        <v>7814.35</v>
      </c>
      <c r="U14" t="n">
        <v>0.6</v>
      </c>
      <c r="V14" t="n">
        <v>0.86</v>
      </c>
      <c r="W14" t="n">
        <v>1.25</v>
      </c>
      <c r="X14" t="n">
        <v>0.5</v>
      </c>
      <c r="Y14" t="n">
        <v>1</v>
      </c>
      <c r="Z14" t="n">
        <v>10</v>
      </c>
      <c r="AA14" t="n">
        <v>267.497425238839</v>
      </c>
      <c r="AB14" t="n">
        <v>366.0017783652985</v>
      </c>
      <c r="AC14" t="n">
        <v>331.0710823248358</v>
      </c>
      <c r="AD14" t="n">
        <v>267497.425238839</v>
      </c>
      <c r="AE14" t="n">
        <v>366001.7783652985</v>
      </c>
      <c r="AF14" t="n">
        <v>1.687212292740472e-06</v>
      </c>
      <c r="AG14" t="n">
        <v>12</v>
      </c>
      <c r="AH14" t="n">
        <v>331071.0823248358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7.8061</v>
      </c>
      <c r="E15" t="n">
        <v>12.81</v>
      </c>
      <c r="F15" t="n">
        <v>8.48</v>
      </c>
      <c r="G15" t="n">
        <v>21.2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136.01</v>
      </c>
      <c r="Q15" t="n">
        <v>1693.02</v>
      </c>
      <c r="R15" t="n">
        <v>42.07</v>
      </c>
      <c r="S15" t="n">
        <v>25.68</v>
      </c>
      <c r="T15" t="n">
        <v>7418.92</v>
      </c>
      <c r="U15" t="n">
        <v>0.61</v>
      </c>
      <c r="V15" t="n">
        <v>0.86</v>
      </c>
      <c r="W15" t="n">
        <v>1.25</v>
      </c>
      <c r="X15" t="n">
        <v>0.48</v>
      </c>
      <c r="Y15" t="n">
        <v>1</v>
      </c>
      <c r="Z15" t="n">
        <v>10</v>
      </c>
      <c r="AA15" t="n">
        <v>265.0744181652379</v>
      </c>
      <c r="AB15" t="n">
        <v>362.6865131916697</v>
      </c>
      <c r="AC15" t="n">
        <v>328.0722214063742</v>
      </c>
      <c r="AD15" t="n">
        <v>265074.4181652379</v>
      </c>
      <c r="AE15" t="n">
        <v>362686.5131916697</v>
      </c>
      <c r="AF15" t="n">
        <v>1.704748748137591e-06</v>
      </c>
      <c r="AG15" t="n">
        <v>12</v>
      </c>
      <c r="AH15" t="n">
        <v>328072.2214063742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7.8637</v>
      </c>
      <c r="E16" t="n">
        <v>12.72</v>
      </c>
      <c r="F16" t="n">
        <v>8.44</v>
      </c>
      <c r="G16" t="n">
        <v>22.02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133.55</v>
      </c>
      <c r="Q16" t="n">
        <v>1692.99</v>
      </c>
      <c r="R16" t="n">
        <v>41.12</v>
      </c>
      <c r="S16" t="n">
        <v>25.68</v>
      </c>
      <c r="T16" t="n">
        <v>6948.72</v>
      </c>
      <c r="U16" t="n">
        <v>0.62</v>
      </c>
      <c r="V16" t="n">
        <v>0.86</v>
      </c>
      <c r="W16" t="n">
        <v>1.24</v>
      </c>
      <c r="X16" t="n">
        <v>0.44</v>
      </c>
      <c r="Y16" t="n">
        <v>1</v>
      </c>
      <c r="Z16" t="n">
        <v>10</v>
      </c>
      <c r="AA16" t="n">
        <v>262.2599428712248</v>
      </c>
      <c r="AB16" t="n">
        <v>358.8356239285142</v>
      </c>
      <c r="AC16" t="n">
        <v>324.5888556097373</v>
      </c>
      <c r="AD16" t="n">
        <v>262259.9428712248</v>
      </c>
      <c r="AE16" t="n">
        <v>358835.6239285142</v>
      </c>
      <c r="AF16" t="n">
        <v>1.717327824487205e-06</v>
      </c>
      <c r="AG16" t="n">
        <v>12</v>
      </c>
      <c r="AH16" t="n">
        <v>324588.8556097373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7.9504</v>
      </c>
      <c r="E17" t="n">
        <v>12.58</v>
      </c>
      <c r="F17" t="n">
        <v>8.41</v>
      </c>
      <c r="G17" t="n">
        <v>24.04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132.27</v>
      </c>
      <c r="Q17" t="n">
        <v>1693.06</v>
      </c>
      <c r="R17" t="n">
        <v>40.13</v>
      </c>
      <c r="S17" t="n">
        <v>25.68</v>
      </c>
      <c r="T17" t="n">
        <v>6466.69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248.712180836661</v>
      </c>
      <c r="AB17" t="n">
        <v>340.2989782275851</v>
      </c>
      <c r="AC17" t="n">
        <v>307.8213213582614</v>
      </c>
      <c r="AD17" t="n">
        <v>248712.180836661</v>
      </c>
      <c r="AE17" t="n">
        <v>340298.9782275851</v>
      </c>
      <c r="AF17" t="n">
        <v>1.736261955034282e-06</v>
      </c>
      <c r="AG17" t="n">
        <v>11</v>
      </c>
      <c r="AH17" t="n">
        <v>307821.3213582614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8.005000000000001</v>
      </c>
      <c r="E18" t="n">
        <v>12.49</v>
      </c>
      <c r="F18" t="n">
        <v>8.380000000000001</v>
      </c>
      <c r="G18" t="n">
        <v>25.15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130.48</v>
      </c>
      <c r="Q18" t="n">
        <v>1693.03</v>
      </c>
      <c r="R18" t="n">
        <v>39.18</v>
      </c>
      <c r="S18" t="n">
        <v>25.68</v>
      </c>
      <c r="T18" t="n">
        <v>5994.44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246.526846518066</v>
      </c>
      <c r="AB18" t="n">
        <v>337.308907402739</v>
      </c>
      <c r="AC18" t="n">
        <v>305.116618696347</v>
      </c>
      <c r="AD18" t="n">
        <v>246526.846518066</v>
      </c>
      <c r="AE18" t="n">
        <v>337308.9074027389</v>
      </c>
      <c r="AF18" t="n">
        <v>1.748185871157354e-06</v>
      </c>
      <c r="AG18" t="n">
        <v>11</v>
      </c>
      <c r="AH18" t="n">
        <v>305116.6186963469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8.0373</v>
      </c>
      <c r="E19" t="n">
        <v>12.44</v>
      </c>
      <c r="F19" t="n">
        <v>8.390000000000001</v>
      </c>
      <c r="G19" t="n">
        <v>26.49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128.4</v>
      </c>
      <c r="Q19" t="n">
        <v>1692.94</v>
      </c>
      <c r="R19" t="n">
        <v>39.51</v>
      </c>
      <c r="S19" t="n">
        <v>25.68</v>
      </c>
      <c r="T19" t="n">
        <v>6162.77</v>
      </c>
      <c r="U19" t="n">
        <v>0.65</v>
      </c>
      <c r="V19" t="n">
        <v>0.87</v>
      </c>
      <c r="W19" t="n">
        <v>1.24</v>
      </c>
      <c r="X19" t="n">
        <v>0.39</v>
      </c>
      <c r="Y19" t="n">
        <v>1</v>
      </c>
      <c r="Z19" t="n">
        <v>10</v>
      </c>
      <c r="AA19" t="n">
        <v>244.6671851165694</v>
      </c>
      <c r="AB19" t="n">
        <v>334.7644366307419</v>
      </c>
      <c r="AC19" t="n">
        <v>302.8149886436412</v>
      </c>
      <c r="AD19" t="n">
        <v>244667.1851165694</v>
      </c>
      <c r="AE19" t="n">
        <v>334764.4366307419</v>
      </c>
      <c r="AF19" t="n">
        <v>1.755239762929794e-06</v>
      </c>
      <c r="AG19" t="n">
        <v>11</v>
      </c>
      <c r="AH19" t="n">
        <v>302814.9886436412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8.359999999999999</v>
      </c>
      <c r="G20" t="n">
        <v>27.86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126.19</v>
      </c>
      <c r="Q20" t="n">
        <v>1692.93</v>
      </c>
      <c r="R20" t="n">
        <v>38.49</v>
      </c>
      <c r="S20" t="n">
        <v>25.68</v>
      </c>
      <c r="T20" t="n">
        <v>5658.32</v>
      </c>
      <c r="U20" t="n">
        <v>0.67</v>
      </c>
      <c r="V20" t="n">
        <v>0.87</v>
      </c>
      <c r="W20" t="n">
        <v>1.24</v>
      </c>
      <c r="X20" t="n">
        <v>0.35</v>
      </c>
      <c r="Y20" t="n">
        <v>1</v>
      </c>
      <c r="Z20" t="n">
        <v>10</v>
      </c>
      <c r="AA20" t="n">
        <v>242.2180993387062</v>
      </c>
      <c r="AB20" t="n">
        <v>331.4134894234321</v>
      </c>
      <c r="AC20" t="n">
        <v>299.7838511347121</v>
      </c>
      <c r="AD20" t="n">
        <v>242218.0993387062</v>
      </c>
      <c r="AE20" t="n">
        <v>331413.4894234321</v>
      </c>
      <c r="AF20" t="n">
        <v>1.767644129885663e-06</v>
      </c>
      <c r="AG20" t="n">
        <v>11</v>
      </c>
      <c r="AH20" t="n">
        <v>299783.8511347121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8.138</v>
      </c>
      <c r="E21" t="n">
        <v>12.29</v>
      </c>
      <c r="F21" t="n">
        <v>8.35</v>
      </c>
      <c r="G21" t="n">
        <v>29.46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124.78</v>
      </c>
      <c r="Q21" t="n">
        <v>1692.88</v>
      </c>
      <c r="R21" t="n">
        <v>38.11</v>
      </c>
      <c r="S21" t="n">
        <v>25.68</v>
      </c>
      <c r="T21" t="n">
        <v>5473.89</v>
      </c>
      <c r="U21" t="n">
        <v>0.67</v>
      </c>
      <c r="V21" t="n">
        <v>0.87</v>
      </c>
      <c r="W21" t="n">
        <v>1.24</v>
      </c>
      <c r="X21" t="n">
        <v>0.34</v>
      </c>
      <c r="Y21" t="n">
        <v>1</v>
      </c>
      <c r="Z21" t="n">
        <v>10</v>
      </c>
      <c r="AA21" t="n">
        <v>240.5998536962011</v>
      </c>
      <c r="AB21" t="n">
        <v>329.1993343433986</v>
      </c>
      <c r="AC21" t="n">
        <v>297.7810119079301</v>
      </c>
      <c r="AD21" t="n">
        <v>240599.8536962011</v>
      </c>
      <c r="AE21" t="n">
        <v>329199.3343433986</v>
      </c>
      <c r="AF21" t="n">
        <v>1.777231307867401e-06</v>
      </c>
      <c r="AG21" t="n">
        <v>11</v>
      </c>
      <c r="AH21" t="n">
        <v>297781.0119079301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8.1988</v>
      </c>
      <c r="E22" t="n">
        <v>12.2</v>
      </c>
      <c r="F22" t="n">
        <v>8.31</v>
      </c>
      <c r="G22" t="n">
        <v>31.17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122.7</v>
      </c>
      <c r="Q22" t="n">
        <v>1692.94</v>
      </c>
      <c r="R22" t="n">
        <v>36.92</v>
      </c>
      <c r="S22" t="n">
        <v>25.68</v>
      </c>
      <c r="T22" t="n">
        <v>4883.6</v>
      </c>
      <c r="U22" t="n">
        <v>0.7</v>
      </c>
      <c r="V22" t="n">
        <v>0.88</v>
      </c>
      <c r="W22" t="n">
        <v>1.24</v>
      </c>
      <c r="X22" t="n">
        <v>0.31</v>
      </c>
      <c r="Y22" t="n">
        <v>1</v>
      </c>
      <c r="Z22" t="n">
        <v>10</v>
      </c>
      <c r="AA22" t="n">
        <v>238.2007318148089</v>
      </c>
      <c r="AB22" t="n">
        <v>325.9167499434919</v>
      </c>
      <c r="AC22" t="n">
        <v>294.8117127560134</v>
      </c>
      <c r="AD22" t="n">
        <v>238200.7318148089</v>
      </c>
      <c r="AE22" t="n">
        <v>325916.7499434919</v>
      </c>
      <c r="AF22" t="n">
        <v>1.790509221791994e-06</v>
      </c>
      <c r="AG22" t="n">
        <v>11</v>
      </c>
      <c r="AH22" t="n">
        <v>294811.7127560134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8.252000000000001</v>
      </c>
      <c r="E23" t="n">
        <v>12.12</v>
      </c>
      <c r="F23" t="n">
        <v>8.289999999999999</v>
      </c>
      <c r="G23" t="n">
        <v>33.15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12</v>
      </c>
      <c r="N23" t="n">
        <v>89.70999999999999</v>
      </c>
      <c r="O23" t="n">
        <v>38194.05</v>
      </c>
      <c r="P23" t="n">
        <v>120.93</v>
      </c>
      <c r="Q23" t="n">
        <v>1692.94</v>
      </c>
      <c r="R23" t="n">
        <v>36.1</v>
      </c>
      <c r="S23" t="n">
        <v>25.68</v>
      </c>
      <c r="T23" t="n">
        <v>4477.75</v>
      </c>
      <c r="U23" t="n">
        <v>0.71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236.2216617785374</v>
      </c>
      <c r="AB23" t="n">
        <v>323.2088990094586</v>
      </c>
      <c r="AC23" t="n">
        <v>292.3622953146307</v>
      </c>
      <c r="AD23" t="n">
        <v>236221.6617785374</v>
      </c>
      <c r="AE23" t="n">
        <v>323208.8990094586</v>
      </c>
      <c r="AF23" t="n">
        <v>1.802127396476013e-06</v>
      </c>
      <c r="AG23" t="n">
        <v>11</v>
      </c>
      <c r="AH23" t="n">
        <v>292362.2953146307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8.255000000000001</v>
      </c>
      <c r="E24" t="n">
        <v>12.11</v>
      </c>
      <c r="F24" t="n">
        <v>8.279999999999999</v>
      </c>
      <c r="G24" t="n">
        <v>33.13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119.62</v>
      </c>
      <c r="Q24" t="n">
        <v>1692.91</v>
      </c>
      <c r="R24" t="n">
        <v>36.13</v>
      </c>
      <c r="S24" t="n">
        <v>25.68</v>
      </c>
      <c r="T24" t="n">
        <v>4494.04</v>
      </c>
      <c r="U24" t="n">
        <v>0.71</v>
      </c>
      <c r="V24" t="n">
        <v>0.88</v>
      </c>
      <c r="W24" t="n">
        <v>1.23</v>
      </c>
      <c r="X24" t="n">
        <v>0.28</v>
      </c>
      <c r="Y24" t="n">
        <v>1</v>
      </c>
      <c r="Z24" t="n">
        <v>10</v>
      </c>
      <c r="AA24" t="n">
        <v>235.2786213058288</v>
      </c>
      <c r="AB24" t="n">
        <v>321.9185894306899</v>
      </c>
      <c r="AC24" t="n">
        <v>291.1951310710984</v>
      </c>
      <c r="AD24" t="n">
        <v>235278.6213058287</v>
      </c>
      <c r="AE24" t="n">
        <v>321918.5894306899</v>
      </c>
      <c r="AF24" t="n">
        <v>1.802782556702555e-06</v>
      </c>
      <c r="AG24" t="n">
        <v>11</v>
      </c>
      <c r="AH24" t="n">
        <v>291195.1310710984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8.3026</v>
      </c>
      <c r="E25" t="n">
        <v>12.04</v>
      </c>
      <c r="F25" t="n">
        <v>8.27</v>
      </c>
      <c r="G25" t="n">
        <v>35.44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117.58</v>
      </c>
      <c r="Q25" t="n">
        <v>1693</v>
      </c>
      <c r="R25" t="n">
        <v>35.59</v>
      </c>
      <c r="S25" t="n">
        <v>25.68</v>
      </c>
      <c r="T25" t="n">
        <v>4229.39</v>
      </c>
      <c r="U25" t="n">
        <v>0.72</v>
      </c>
      <c r="V25" t="n">
        <v>0.88</v>
      </c>
      <c r="W25" t="n">
        <v>1.23</v>
      </c>
      <c r="X25" t="n">
        <v>0.27</v>
      </c>
      <c r="Y25" t="n">
        <v>1</v>
      </c>
      <c r="Z25" t="n">
        <v>10</v>
      </c>
      <c r="AA25" t="n">
        <v>233.2667641938087</v>
      </c>
      <c r="AB25" t="n">
        <v>319.1658777731539</v>
      </c>
      <c r="AC25" t="n">
        <v>288.7051343507016</v>
      </c>
      <c r="AD25" t="n">
        <v>233266.7641938087</v>
      </c>
      <c r="AE25" t="n">
        <v>319165.8777731538</v>
      </c>
      <c r="AF25" t="n">
        <v>1.813177765630361e-06</v>
      </c>
      <c r="AG25" t="n">
        <v>11</v>
      </c>
      <c r="AH25" t="n">
        <v>288705.1343507016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8.303000000000001</v>
      </c>
      <c r="E26" t="n">
        <v>12.04</v>
      </c>
      <c r="F26" t="n">
        <v>8.27</v>
      </c>
      <c r="G26" t="n">
        <v>35.44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117.13</v>
      </c>
      <c r="Q26" t="n">
        <v>1692.88</v>
      </c>
      <c r="R26" t="n">
        <v>35.6</v>
      </c>
      <c r="S26" t="n">
        <v>25.68</v>
      </c>
      <c r="T26" t="n">
        <v>4233.21</v>
      </c>
      <c r="U26" t="n">
        <v>0.72</v>
      </c>
      <c r="V26" t="n">
        <v>0.88</v>
      </c>
      <c r="W26" t="n">
        <v>1.23</v>
      </c>
      <c r="X26" t="n">
        <v>0.27</v>
      </c>
      <c r="Y26" t="n">
        <v>1</v>
      </c>
      <c r="Z26" t="n">
        <v>10</v>
      </c>
      <c r="AA26" t="n">
        <v>232.9665759886772</v>
      </c>
      <c r="AB26" t="n">
        <v>318.7551470275242</v>
      </c>
      <c r="AC26" t="n">
        <v>288.3336031709705</v>
      </c>
      <c r="AD26" t="n">
        <v>232966.5759886772</v>
      </c>
      <c r="AE26" t="n">
        <v>318755.1470275242</v>
      </c>
      <c r="AF26" t="n">
        <v>1.813265120327234e-06</v>
      </c>
      <c r="AG26" t="n">
        <v>11</v>
      </c>
      <c r="AH26" t="n">
        <v>288333.6031709706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8.344099999999999</v>
      </c>
      <c r="E27" t="n">
        <v>11.98</v>
      </c>
      <c r="F27" t="n">
        <v>8.27</v>
      </c>
      <c r="G27" t="n">
        <v>38.15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5</v>
      </c>
      <c r="N27" t="n">
        <v>90.88</v>
      </c>
      <c r="O27" t="n">
        <v>38461.6</v>
      </c>
      <c r="P27" t="n">
        <v>116.19</v>
      </c>
      <c r="Q27" t="n">
        <v>1692.88</v>
      </c>
      <c r="R27" t="n">
        <v>35.35</v>
      </c>
      <c r="S27" t="n">
        <v>25.68</v>
      </c>
      <c r="T27" t="n">
        <v>4114.19</v>
      </c>
      <c r="U27" t="n">
        <v>0.73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231.8183295470668</v>
      </c>
      <c r="AB27" t="n">
        <v>317.1840655890558</v>
      </c>
      <c r="AC27" t="n">
        <v>286.9124635399623</v>
      </c>
      <c r="AD27" t="n">
        <v>231818.3295470668</v>
      </c>
      <c r="AE27" t="n">
        <v>317184.0655890558</v>
      </c>
      <c r="AF27" t="n">
        <v>1.822240815430865e-06</v>
      </c>
      <c r="AG27" t="n">
        <v>11</v>
      </c>
      <c r="AH27" t="n">
        <v>286912.4635399623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</v>
      </c>
      <c r="E28" t="n">
        <v>11.98</v>
      </c>
      <c r="F28" t="n">
        <v>8.26</v>
      </c>
      <c r="G28" t="n">
        <v>38.11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3</v>
      </c>
      <c r="N28" t="n">
        <v>91.18000000000001</v>
      </c>
      <c r="O28" t="n">
        <v>38528.81</v>
      </c>
      <c r="P28" t="n">
        <v>115.65</v>
      </c>
      <c r="Q28" t="n">
        <v>1692.9</v>
      </c>
      <c r="R28" t="n">
        <v>35.04</v>
      </c>
      <c r="S28" t="n">
        <v>25.68</v>
      </c>
      <c r="T28" t="n">
        <v>3961.45</v>
      </c>
      <c r="U28" t="n">
        <v>0.73</v>
      </c>
      <c r="V28" t="n">
        <v>0.88</v>
      </c>
      <c r="W28" t="n">
        <v>1.24</v>
      </c>
      <c r="X28" t="n">
        <v>0.25</v>
      </c>
      <c r="Y28" t="n">
        <v>1</v>
      </c>
      <c r="Z28" t="n">
        <v>10</v>
      </c>
      <c r="AA28" t="n">
        <v>231.3520966056264</v>
      </c>
      <c r="AB28" t="n">
        <v>316.5461451098317</v>
      </c>
      <c r="AC28" t="n">
        <v>286.3354252959481</v>
      </c>
      <c r="AD28" t="n">
        <v>231352.0966056264</v>
      </c>
      <c r="AE28" t="n">
        <v>316546.1451098317</v>
      </c>
      <c r="AF28" t="n">
        <v>1.823529297209732e-06</v>
      </c>
      <c r="AG28" t="n">
        <v>11</v>
      </c>
      <c r="AH28" t="n">
        <v>286335.4252959482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8.347799999999999</v>
      </c>
      <c r="E29" t="n">
        <v>11.98</v>
      </c>
      <c r="F29" t="n">
        <v>8.26</v>
      </c>
      <c r="G29" t="n">
        <v>38.12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3</v>
      </c>
      <c r="N29" t="n">
        <v>91.47</v>
      </c>
      <c r="O29" t="n">
        <v>38596.15</v>
      </c>
      <c r="P29" t="n">
        <v>115.42</v>
      </c>
      <c r="Q29" t="n">
        <v>1692.89</v>
      </c>
      <c r="R29" t="n">
        <v>35.19</v>
      </c>
      <c r="S29" t="n">
        <v>25.68</v>
      </c>
      <c r="T29" t="n">
        <v>4034.35</v>
      </c>
      <c r="U29" t="n">
        <v>0.73</v>
      </c>
      <c r="V29" t="n">
        <v>0.88</v>
      </c>
      <c r="W29" t="n">
        <v>1.24</v>
      </c>
      <c r="X29" t="n">
        <v>0.26</v>
      </c>
      <c r="Y29" t="n">
        <v>1</v>
      </c>
      <c r="Z29" t="n">
        <v>10</v>
      </c>
      <c r="AA29" t="n">
        <v>231.2303680636536</v>
      </c>
      <c r="AB29" t="n">
        <v>316.3795907484203</v>
      </c>
      <c r="AC29" t="n">
        <v>286.1847666490293</v>
      </c>
      <c r="AD29" t="n">
        <v>231230.3680636536</v>
      </c>
      <c r="AE29" t="n">
        <v>316379.5907484203</v>
      </c>
      <c r="AF29" t="n">
        <v>1.823048846376934e-06</v>
      </c>
      <c r="AG29" t="n">
        <v>11</v>
      </c>
      <c r="AH29" t="n">
        <v>286184.7666490293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8.3575</v>
      </c>
      <c r="E30" t="n">
        <v>11.97</v>
      </c>
      <c r="F30" t="n">
        <v>8.25</v>
      </c>
      <c r="G30" t="n">
        <v>38.06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2</v>
      </c>
      <c r="N30" t="n">
        <v>91.77</v>
      </c>
      <c r="O30" t="n">
        <v>38663.62</v>
      </c>
      <c r="P30" t="n">
        <v>114.76</v>
      </c>
      <c r="Q30" t="n">
        <v>1693.04</v>
      </c>
      <c r="R30" t="n">
        <v>34.76</v>
      </c>
      <c r="S30" t="n">
        <v>25.68</v>
      </c>
      <c r="T30" t="n">
        <v>3819.61</v>
      </c>
      <c r="U30" t="n">
        <v>0.74</v>
      </c>
      <c r="V30" t="n">
        <v>0.89</v>
      </c>
      <c r="W30" t="n">
        <v>1.23</v>
      </c>
      <c r="X30" t="n">
        <v>0.24</v>
      </c>
      <c r="Y30" t="n">
        <v>1</v>
      </c>
      <c r="Z30" t="n">
        <v>10</v>
      </c>
      <c r="AA30" t="n">
        <v>230.6382178661388</v>
      </c>
      <c r="AB30" t="n">
        <v>315.569384724358</v>
      </c>
      <c r="AC30" t="n">
        <v>285.451885550772</v>
      </c>
      <c r="AD30" t="n">
        <v>230638.2178661388</v>
      </c>
      <c r="AE30" t="n">
        <v>315569.384724358</v>
      </c>
      <c r="AF30" t="n">
        <v>1.825167197776088e-06</v>
      </c>
      <c r="AG30" t="n">
        <v>11</v>
      </c>
      <c r="AH30" t="n">
        <v>285451.885550772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8.3492</v>
      </c>
      <c r="E31" t="n">
        <v>11.98</v>
      </c>
      <c r="F31" t="n">
        <v>8.26</v>
      </c>
      <c r="G31" t="n">
        <v>38.11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0</v>
      </c>
      <c r="N31" t="n">
        <v>92.06999999999999</v>
      </c>
      <c r="O31" t="n">
        <v>38731.35</v>
      </c>
      <c r="P31" t="n">
        <v>114.83</v>
      </c>
      <c r="Q31" t="n">
        <v>1692.88</v>
      </c>
      <c r="R31" t="n">
        <v>35.02</v>
      </c>
      <c r="S31" t="n">
        <v>25.68</v>
      </c>
      <c r="T31" t="n">
        <v>3948.03</v>
      </c>
      <c r="U31" t="n">
        <v>0.73</v>
      </c>
      <c r="V31" t="n">
        <v>0.88</v>
      </c>
      <c r="W31" t="n">
        <v>1.24</v>
      </c>
      <c r="X31" t="n">
        <v>0.26</v>
      </c>
      <c r="Y31" t="n">
        <v>1</v>
      </c>
      <c r="Z31" t="n">
        <v>10</v>
      </c>
      <c r="AA31" t="n">
        <v>230.8278816946378</v>
      </c>
      <c r="AB31" t="n">
        <v>315.8288911418878</v>
      </c>
      <c r="AC31" t="n">
        <v>285.6866250400323</v>
      </c>
      <c r="AD31" t="n">
        <v>230827.8816946378</v>
      </c>
      <c r="AE31" t="n">
        <v>315828.8911418878</v>
      </c>
      <c r="AF31" t="n">
        <v>1.823354587815987e-06</v>
      </c>
      <c r="AG31" t="n">
        <v>11</v>
      </c>
      <c r="AH31" t="n">
        <v>285686.6250400323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6.5776</v>
      </c>
      <c r="E2" t="n">
        <v>15.2</v>
      </c>
      <c r="F2" t="n">
        <v>11.67</v>
      </c>
      <c r="G2" t="n">
        <v>4.12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34.1</v>
      </c>
      <c r="Q2" t="n">
        <v>1694.64</v>
      </c>
      <c r="R2" t="n">
        <v>133.88</v>
      </c>
      <c r="S2" t="n">
        <v>25.68</v>
      </c>
      <c r="T2" t="n">
        <v>52596.8</v>
      </c>
      <c r="U2" t="n">
        <v>0.19</v>
      </c>
      <c r="V2" t="n">
        <v>0.63</v>
      </c>
      <c r="W2" t="n">
        <v>1.72</v>
      </c>
      <c r="X2" t="n">
        <v>3.66</v>
      </c>
      <c r="Y2" t="n">
        <v>1</v>
      </c>
      <c r="Z2" t="n">
        <v>10</v>
      </c>
      <c r="AA2" t="n">
        <v>163.8483935981895</v>
      </c>
      <c r="AB2" t="n">
        <v>224.1846006019066</v>
      </c>
      <c r="AC2" t="n">
        <v>202.7887369655882</v>
      </c>
      <c r="AD2" t="n">
        <v>163848.3935981895</v>
      </c>
      <c r="AE2" t="n">
        <v>224184.6006019066</v>
      </c>
      <c r="AF2" t="n">
        <v>2.005095715189093e-06</v>
      </c>
      <c r="AG2" t="n">
        <v>14</v>
      </c>
      <c r="AH2" t="n">
        <v>202788.7369655882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8.3474</v>
      </c>
      <c r="E2" t="n">
        <v>11.98</v>
      </c>
      <c r="F2" t="n">
        <v>8.98</v>
      </c>
      <c r="G2" t="n">
        <v>11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66.2</v>
      </c>
      <c r="Q2" t="n">
        <v>1693.08</v>
      </c>
      <c r="R2" t="n">
        <v>57.69</v>
      </c>
      <c r="S2" t="n">
        <v>25.68</v>
      </c>
      <c r="T2" t="n">
        <v>15104.34</v>
      </c>
      <c r="U2" t="n">
        <v>0.45</v>
      </c>
      <c r="V2" t="n">
        <v>0.8100000000000001</v>
      </c>
      <c r="W2" t="n">
        <v>1.29</v>
      </c>
      <c r="X2" t="n">
        <v>0.98</v>
      </c>
      <c r="Y2" t="n">
        <v>1</v>
      </c>
      <c r="Z2" t="n">
        <v>10</v>
      </c>
      <c r="AA2" t="n">
        <v>169.9067394921985</v>
      </c>
      <c r="AB2" t="n">
        <v>232.473896729443</v>
      </c>
      <c r="AC2" t="n">
        <v>210.2869143048154</v>
      </c>
      <c r="AD2" t="n">
        <v>169906.7394921985</v>
      </c>
      <c r="AE2" t="n">
        <v>232473.896729443</v>
      </c>
      <c r="AF2" t="n">
        <v>2.181005261729879e-06</v>
      </c>
      <c r="AG2" t="n">
        <v>11</v>
      </c>
      <c r="AH2" t="n">
        <v>210286.9143048153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8.5915</v>
      </c>
      <c r="E3" t="n">
        <v>11.64</v>
      </c>
      <c r="F3" t="n">
        <v>8.83</v>
      </c>
      <c r="G3" t="n">
        <v>13.24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10</v>
      </c>
      <c r="N3" t="n">
        <v>13.05</v>
      </c>
      <c r="O3" t="n">
        <v>12446.14</v>
      </c>
      <c r="P3" t="n">
        <v>61.78</v>
      </c>
      <c r="Q3" t="n">
        <v>1693.67</v>
      </c>
      <c r="R3" t="n">
        <v>51.81</v>
      </c>
      <c r="S3" t="n">
        <v>25.68</v>
      </c>
      <c r="T3" t="n">
        <v>12208.9</v>
      </c>
      <c r="U3" t="n">
        <v>0.5</v>
      </c>
      <c r="V3" t="n">
        <v>0.83</v>
      </c>
      <c r="W3" t="n">
        <v>1.31</v>
      </c>
      <c r="X3" t="n">
        <v>0.82</v>
      </c>
      <c r="Y3" t="n">
        <v>1</v>
      </c>
      <c r="Z3" t="n">
        <v>10</v>
      </c>
      <c r="AA3" t="n">
        <v>164.9349625526105</v>
      </c>
      <c r="AB3" t="n">
        <v>225.6712921813838</v>
      </c>
      <c r="AC3" t="n">
        <v>204.1335407873053</v>
      </c>
      <c r="AD3" t="n">
        <v>164934.9625526105</v>
      </c>
      <c r="AE3" t="n">
        <v>225671.2921813838</v>
      </c>
      <c r="AF3" t="n">
        <v>2.244783610004583e-06</v>
      </c>
      <c r="AG3" t="n">
        <v>11</v>
      </c>
      <c r="AH3" t="n">
        <v>204133.5407873053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8.6151</v>
      </c>
      <c r="E4" t="n">
        <v>11.61</v>
      </c>
      <c r="F4" t="n">
        <v>8.82</v>
      </c>
      <c r="G4" t="n">
        <v>13.57</v>
      </c>
      <c r="H4" t="n">
        <v>0.27</v>
      </c>
      <c r="I4" t="n">
        <v>39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61.58</v>
      </c>
      <c r="Q4" t="n">
        <v>1693.49</v>
      </c>
      <c r="R4" t="n">
        <v>51.22</v>
      </c>
      <c r="S4" t="n">
        <v>25.68</v>
      </c>
      <c r="T4" t="n">
        <v>11919.71</v>
      </c>
      <c r="U4" t="n">
        <v>0.5</v>
      </c>
      <c r="V4" t="n">
        <v>0.83</v>
      </c>
      <c r="W4" t="n">
        <v>1.32</v>
      </c>
      <c r="X4" t="n">
        <v>0.8100000000000001</v>
      </c>
      <c r="Y4" t="n">
        <v>1</v>
      </c>
      <c r="Z4" t="n">
        <v>10</v>
      </c>
      <c r="AA4" t="n">
        <v>164.6231134124944</v>
      </c>
      <c r="AB4" t="n">
        <v>225.244606430064</v>
      </c>
      <c r="AC4" t="n">
        <v>203.7475773252341</v>
      </c>
      <c r="AD4" t="n">
        <v>164623.1134124944</v>
      </c>
      <c r="AE4" t="n">
        <v>225244.606430064</v>
      </c>
      <c r="AF4" t="n">
        <v>2.250949808362972e-06</v>
      </c>
      <c r="AG4" t="n">
        <v>11</v>
      </c>
      <c r="AH4" t="n">
        <v>203747.5773252341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5.9729</v>
      </c>
      <c r="E2" t="n">
        <v>16.74</v>
      </c>
      <c r="F2" t="n">
        <v>10.08</v>
      </c>
      <c r="G2" t="n">
        <v>5.99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139.48</v>
      </c>
      <c r="Q2" t="n">
        <v>1693.32</v>
      </c>
      <c r="R2" t="n">
        <v>92.11</v>
      </c>
      <c r="S2" t="n">
        <v>25.68</v>
      </c>
      <c r="T2" t="n">
        <v>32057.02</v>
      </c>
      <c r="U2" t="n">
        <v>0.28</v>
      </c>
      <c r="V2" t="n">
        <v>0.72</v>
      </c>
      <c r="W2" t="n">
        <v>1.37</v>
      </c>
      <c r="X2" t="n">
        <v>2.08</v>
      </c>
      <c r="Y2" t="n">
        <v>1</v>
      </c>
      <c r="Z2" t="n">
        <v>10</v>
      </c>
      <c r="AA2" t="n">
        <v>333.9434416872645</v>
      </c>
      <c r="AB2" t="n">
        <v>456.9161494613928</v>
      </c>
      <c r="AC2" t="n">
        <v>413.3087134426402</v>
      </c>
      <c r="AD2" t="n">
        <v>333943.4416872645</v>
      </c>
      <c r="AE2" t="n">
        <v>456916.1494613928</v>
      </c>
      <c r="AF2" t="n">
        <v>1.383515450134924e-06</v>
      </c>
      <c r="AG2" t="n">
        <v>15</v>
      </c>
      <c r="AH2" t="n">
        <v>413308.7134426401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6.5846</v>
      </c>
      <c r="E3" t="n">
        <v>15.19</v>
      </c>
      <c r="F3" t="n">
        <v>9.539999999999999</v>
      </c>
      <c r="G3" t="n">
        <v>7.53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129.94</v>
      </c>
      <c r="Q3" t="n">
        <v>1693.24</v>
      </c>
      <c r="R3" t="n">
        <v>75.34</v>
      </c>
      <c r="S3" t="n">
        <v>25.68</v>
      </c>
      <c r="T3" t="n">
        <v>23796.52</v>
      </c>
      <c r="U3" t="n">
        <v>0.34</v>
      </c>
      <c r="V3" t="n">
        <v>0.77</v>
      </c>
      <c r="W3" t="n">
        <v>1.33</v>
      </c>
      <c r="X3" t="n">
        <v>1.54</v>
      </c>
      <c r="Y3" t="n">
        <v>1</v>
      </c>
      <c r="Z3" t="n">
        <v>10</v>
      </c>
      <c r="AA3" t="n">
        <v>297.0593041878067</v>
      </c>
      <c r="AB3" t="n">
        <v>406.4496453213311</v>
      </c>
      <c r="AC3" t="n">
        <v>367.6586616275225</v>
      </c>
      <c r="AD3" t="n">
        <v>297059.3041878067</v>
      </c>
      <c r="AE3" t="n">
        <v>406449.6453213311</v>
      </c>
      <c r="AF3" t="n">
        <v>1.52520481390253e-06</v>
      </c>
      <c r="AG3" t="n">
        <v>14</v>
      </c>
      <c r="AH3" t="n">
        <v>367658.6616275224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7.0363</v>
      </c>
      <c r="E4" t="n">
        <v>14.21</v>
      </c>
      <c r="F4" t="n">
        <v>9.210000000000001</v>
      </c>
      <c r="G4" t="n">
        <v>9.210000000000001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123.34</v>
      </c>
      <c r="Q4" t="n">
        <v>1693.42</v>
      </c>
      <c r="R4" t="n">
        <v>64.95</v>
      </c>
      <c r="S4" t="n">
        <v>25.68</v>
      </c>
      <c r="T4" t="n">
        <v>18681.6</v>
      </c>
      <c r="U4" t="n">
        <v>0.4</v>
      </c>
      <c r="V4" t="n">
        <v>0.79</v>
      </c>
      <c r="W4" t="n">
        <v>1.31</v>
      </c>
      <c r="X4" t="n">
        <v>1.21</v>
      </c>
      <c r="Y4" t="n">
        <v>1</v>
      </c>
      <c r="Z4" t="n">
        <v>10</v>
      </c>
      <c r="AA4" t="n">
        <v>270.6078339368972</v>
      </c>
      <c r="AB4" t="n">
        <v>370.2575767675289</v>
      </c>
      <c r="AC4" t="n">
        <v>334.9207133006079</v>
      </c>
      <c r="AD4" t="n">
        <v>270607.8339368972</v>
      </c>
      <c r="AE4" t="n">
        <v>370257.5767675289</v>
      </c>
      <c r="AF4" t="n">
        <v>1.629833039525919e-06</v>
      </c>
      <c r="AG4" t="n">
        <v>13</v>
      </c>
      <c r="AH4" t="n">
        <v>334920.7133006079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7.3552</v>
      </c>
      <c r="E5" t="n">
        <v>13.6</v>
      </c>
      <c r="F5" t="n">
        <v>9</v>
      </c>
      <c r="G5" t="n">
        <v>10.8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118.79</v>
      </c>
      <c r="Q5" t="n">
        <v>1693.08</v>
      </c>
      <c r="R5" t="n">
        <v>58.64</v>
      </c>
      <c r="S5" t="n">
        <v>25.68</v>
      </c>
      <c r="T5" t="n">
        <v>15572.83</v>
      </c>
      <c r="U5" t="n">
        <v>0.44</v>
      </c>
      <c r="V5" t="n">
        <v>0.8100000000000001</v>
      </c>
      <c r="W5" t="n">
        <v>1.29</v>
      </c>
      <c r="X5" t="n">
        <v>1</v>
      </c>
      <c r="Y5" t="n">
        <v>1</v>
      </c>
      <c r="Z5" t="n">
        <v>10</v>
      </c>
      <c r="AA5" t="n">
        <v>250.1662954365394</v>
      </c>
      <c r="AB5" t="n">
        <v>342.2885619741461</v>
      </c>
      <c r="AC5" t="n">
        <v>309.6210220244496</v>
      </c>
      <c r="AD5" t="n">
        <v>250166.2954365394</v>
      </c>
      <c r="AE5" t="n">
        <v>342288.5619741462</v>
      </c>
      <c r="AF5" t="n">
        <v>1.70370052048961e-06</v>
      </c>
      <c r="AG5" t="n">
        <v>12</v>
      </c>
      <c r="AH5" t="n">
        <v>309621.0220244497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7.6333</v>
      </c>
      <c r="E6" t="n">
        <v>13.1</v>
      </c>
      <c r="F6" t="n">
        <v>8.83</v>
      </c>
      <c r="G6" t="n">
        <v>12.62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114.64</v>
      </c>
      <c r="Q6" t="n">
        <v>1693.15</v>
      </c>
      <c r="R6" t="n">
        <v>53.17</v>
      </c>
      <c r="S6" t="n">
        <v>25.68</v>
      </c>
      <c r="T6" t="n">
        <v>12879.45</v>
      </c>
      <c r="U6" t="n">
        <v>0.48</v>
      </c>
      <c r="V6" t="n">
        <v>0.83</v>
      </c>
      <c r="W6" t="n">
        <v>1.28</v>
      </c>
      <c r="X6" t="n">
        <v>0.83</v>
      </c>
      <c r="Y6" t="n">
        <v>1</v>
      </c>
      <c r="Z6" t="n">
        <v>10</v>
      </c>
      <c r="AA6" t="n">
        <v>242.1524151271848</v>
      </c>
      <c r="AB6" t="n">
        <v>331.3236173874457</v>
      </c>
      <c r="AC6" t="n">
        <v>299.7025563597039</v>
      </c>
      <c r="AD6" t="n">
        <v>242152.4151271848</v>
      </c>
      <c r="AE6" t="n">
        <v>331323.6173874456</v>
      </c>
      <c r="AF6" t="n">
        <v>1.768117411226525e-06</v>
      </c>
      <c r="AG6" t="n">
        <v>12</v>
      </c>
      <c r="AH6" t="n">
        <v>299702.5563597039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7.8135</v>
      </c>
      <c r="E7" t="n">
        <v>12.8</v>
      </c>
      <c r="F7" t="n">
        <v>8.73</v>
      </c>
      <c r="G7" t="n">
        <v>14.16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</v>
      </c>
      <c r="Q7" t="n">
        <v>1692.89</v>
      </c>
      <c r="R7" t="n">
        <v>50.18</v>
      </c>
      <c r="S7" t="n">
        <v>25.68</v>
      </c>
      <c r="T7" t="n">
        <v>11412.15</v>
      </c>
      <c r="U7" t="n">
        <v>0.51</v>
      </c>
      <c r="V7" t="n">
        <v>0.84</v>
      </c>
      <c r="W7" t="n">
        <v>1.27</v>
      </c>
      <c r="X7" t="n">
        <v>0.73</v>
      </c>
      <c r="Y7" t="n">
        <v>1</v>
      </c>
      <c r="Z7" t="n">
        <v>10</v>
      </c>
      <c r="AA7" t="n">
        <v>236.4986789300054</v>
      </c>
      <c r="AB7" t="n">
        <v>323.5879260972312</v>
      </c>
      <c r="AC7" t="n">
        <v>292.7051485891142</v>
      </c>
      <c r="AD7" t="n">
        <v>236498.6789300054</v>
      </c>
      <c r="AE7" t="n">
        <v>323587.9260972312</v>
      </c>
      <c r="AF7" t="n">
        <v>1.809857518061449e-06</v>
      </c>
      <c r="AG7" t="n">
        <v>12</v>
      </c>
      <c r="AH7" t="n">
        <v>292705.1485891142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7.9991</v>
      </c>
      <c r="E8" t="n">
        <v>12.5</v>
      </c>
      <c r="F8" t="n">
        <v>8.640000000000001</v>
      </c>
      <c r="G8" t="n">
        <v>16.2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107.33</v>
      </c>
      <c r="Q8" t="n">
        <v>1693.04</v>
      </c>
      <c r="R8" t="n">
        <v>47.29</v>
      </c>
      <c r="S8" t="n">
        <v>25.68</v>
      </c>
      <c r="T8" t="n">
        <v>9988.35</v>
      </c>
      <c r="U8" t="n">
        <v>0.54</v>
      </c>
      <c r="V8" t="n">
        <v>0.84</v>
      </c>
      <c r="W8" t="n">
        <v>1.26</v>
      </c>
      <c r="X8" t="n">
        <v>0.64</v>
      </c>
      <c r="Y8" t="n">
        <v>1</v>
      </c>
      <c r="Z8" t="n">
        <v>10</v>
      </c>
      <c r="AA8" t="n">
        <v>220.7424197162185</v>
      </c>
      <c r="AB8" t="n">
        <v>302.0295171238412</v>
      </c>
      <c r="AC8" t="n">
        <v>273.2042439107205</v>
      </c>
      <c r="AD8" t="n">
        <v>220742.4197162185</v>
      </c>
      <c r="AE8" t="n">
        <v>302029.5171238412</v>
      </c>
      <c r="AF8" t="n">
        <v>1.852848438308739e-06</v>
      </c>
      <c r="AG8" t="n">
        <v>11</v>
      </c>
      <c r="AH8" t="n">
        <v>273204.2439107206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8.1145</v>
      </c>
      <c r="E9" t="n">
        <v>12.32</v>
      </c>
      <c r="F9" t="n">
        <v>8.58</v>
      </c>
      <c r="G9" t="n">
        <v>17.76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104.67</v>
      </c>
      <c r="Q9" t="n">
        <v>1692.93</v>
      </c>
      <c r="R9" t="n">
        <v>45.63</v>
      </c>
      <c r="S9" t="n">
        <v>25.68</v>
      </c>
      <c r="T9" t="n">
        <v>9174.690000000001</v>
      </c>
      <c r="U9" t="n">
        <v>0.5600000000000001</v>
      </c>
      <c r="V9" t="n">
        <v>0.85</v>
      </c>
      <c r="W9" t="n">
        <v>1.25</v>
      </c>
      <c r="X9" t="n">
        <v>0.58</v>
      </c>
      <c r="Y9" t="n">
        <v>1</v>
      </c>
      <c r="Z9" t="n">
        <v>10</v>
      </c>
      <c r="AA9" t="n">
        <v>217.2892634724255</v>
      </c>
      <c r="AB9" t="n">
        <v>297.3047564085843</v>
      </c>
      <c r="AC9" t="n">
        <v>268.9304077268831</v>
      </c>
      <c r="AD9" t="n">
        <v>217289.2634724255</v>
      </c>
      <c r="AE9" t="n">
        <v>297304.7564085843</v>
      </c>
      <c r="AF9" t="n">
        <v>1.879578784195255e-06</v>
      </c>
      <c r="AG9" t="n">
        <v>11</v>
      </c>
      <c r="AH9" t="n">
        <v>268930.4077268831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8.2387</v>
      </c>
      <c r="E10" t="n">
        <v>12.14</v>
      </c>
      <c r="F10" t="n">
        <v>8.52</v>
      </c>
      <c r="G10" t="n">
        <v>19.66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101.43</v>
      </c>
      <c r="Q10" t="n">
        <v>1693.05</v>
      </c>
      <c r="R10" t="n">
        <v>43.39</v>
      </c>
      <c r="S10" t="n">
        <v>25.68</v>
      </c>
      <c r="T10" t="n">
        <v>8071.59</v>
      </c>
      <c r="U10" t="n">
        <v>0.59</v>
      </c>
      <c r="V10" t="n">
        <v>0.86</v>
      </c>
      <c r="W10" t="n">
        <v>1.25</v>
      </c>
      <c r="X10" t="n">
        <v>0.52</v>
      </c>
      <c r="Y10" t="n">
        <v>1</v>
      </c>
      <c r="Z10" t="n">
        <v>10</v>
      </c>
      <c r="AA10" t="n">
        <v>213.4471342059055</v>
      </c>
      <c r="AB10" t="n">
        <v>292.047785643354</v>
      </c>
      <c r="AC10" t="n">
        <v>264.1751548732797</v>
      </c>
      <c r="AD10" t="n">
        <v>213447.1342059055</v>
      </c>
      <c r="AE10" t="n">
        <v>292047.7856433539</v>
      </c>
      <c r="AF10" t="n">
        <v>1.908347492679702e-06</v>
      </c>
      <c r="AG10" t="n">
        <v>11</v>
      </c>
      <c r="AH10" t="n">
        <v>264175.1548732797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8.3622</v>
      </c>
      <c r="E11" t="n">
        <v>11.96</v>
      </c>
      <c r="F11" t="n">
        <v>8.460000000000001</v>
      </c>
      <c r="G11" t="n">
        <v>22.07</v>
      </c>
      <c r="H11" t="n">
        <v>0.28</v>
      </c>
      <c r="I11" t="n">
        <v>23</v>
      </c>
      <c r="J11" t="n">
        <v>207.57</v>
      </c>
      <c r="K11" t="n">
        <v>55.27</v>
      </c>
      <c r="L11" t="n">
        <v>3.25</v>
      </c>
      <c r="M11" t="n">
        <v>21</v>
      </c>
      <c r="N11" t="n">
        <v>44.05</v>
      </c>
      <c r="O11" t="n">
        <v>25834.83</v>
      </c>
      <c r="P11" t="n">
        <v>98.45999999999999</v>
      </c>
      <c r="Q11" t="n">
        <v>1693.07</v>
      </c>
      <c r="R11" t="n">
        <v>41.52</v>
      </c>
      <c r="S11" t="n">
        <v>25.68</v>
      </c>
      <c r="T11" t="n">
        <v>7149.23</v>
      </c>
      <c r="U11" t="n">
        <v>0.62</v>
      </c>
      <c r="V11" t="n">
        <v>0.86</v>
      </c>
      <c r="W11" t="n">
        <v>1.25</v>
      </c>
      <c r="X11" t="n">
        <v>0.46</v>
      </c>
      <c r="Y11" t="n">
        <v>1</v>
      </c>
      <c r="Z11" t="n">
        <v>10</v>
      </c>
      <c r="AA11" t="n">
        <v>209.9025331608826</v>
      </c>
      <c r="AB11" t="n">
        <v>287.1979061167945</v>
      </c>
      <c r="AC11" t="n">
        <v>259.7881410418849</v>
      </c>
      <c r="AD11" t="n">
        <v>209902.5331608826</v>
      </c>
      <c r="AE11" t="n">
        <v>287197.9061167944</v>
      </c>
      <c r="AF11" t="n">
        <v>1.936954058684769e-06</v>
      </c>
      <c r="AG11" t="n">
        <v>11</v>
      </c>
      <c r="AH11" t="n">
        <v>259788.1410418849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8.461</v>
      </c>
      <c r="E12" t="n">
        <v>11.82</v>
      </c>
      <c r="F12" t="n">
        <v>8.4</v>
      </c>
      <c r="G12" t="n">
        <v>24.01</v>
      </c>
      <c r="H12" t="n">
        <v>0.3</v>
      </c>
      <c r="I12" t="n">
        <v>21</v>
      </c>
      <c r="J12" t="n">
        <v>207.97</v>
      </c>
      <c r="K12" t="n">
        <v>55.27</v>
      </c>
      <c r="L12" t="n">
        <v>3.5</v>
      </c>
      <c r="M12" t="n">
        <v>17</v>
      </c>
      <c r="N12" t="n">
        <v>44.2</v>
      </c>
      <c r="O12" t="n">
        <v>25884.1</v>
      </c>
      <c r="P12" t="n">
        <v>95.48999999999999</v>
      </c>
      <c r="Q12" t="n">
        <v>1693.07</v>
      </c>
      <c r="R12" t="n">
        <v>39.77</v>
      </c>
      <c r="S12" t="n">
        <v>25.68</v>
      </c>
      <c r="T12" t="n">
        <v>6285.96</v>
      </c>
      <c r="U12" t="n">
        <v>0.65</v>
      </c>
      <c r="V12" t="n">
        <v>0.87</v>
      </c>
      <c r="W12" t="n">
        <v>1.24</v>
      </c>
      <c r="X12" t="n">
        <v>0.4</v>
      </c>
      <c r="Y12" t="n">
        <v>1</v>
      </c>
      <c r="Z12" t="n">
        <v>10</v>
      </c>
      <c r="AA12" t="n">
        <v>206.7199892643389</v>
      </c>
      <c r="AB12" t="n">
        <v>282.843409153618</v>
      </c>
      <c r="AC12" t="n">
        <v>255.8492311572979</v>
      </c>
      <c r="AD12" t="n">
        <v>206719.9892643389</v>
      </c>
      <c r="AE12" t="n">
        <v>282843.409153618</v>
      </c>
      <c r="AF12" t="n">
        <v>1.959839311488823e-06</v>
      </c>
      <c r="AG12" t="n">
        <v>11</v>
      </c>
      <c r="AH12" t="n">
        <v>255849.2311572979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8.5505</v>
      </c>
      <c r="E13" t="n">
        <v>11.7</v>
      </c>
      <c r="F13" t="n">
        <v>8.359999999999999</v>
      </c>
      <c r="G13" t="n">
        <v>26.4</v>
      </c>
      <c r="H13" t="n">
        <v>0.32</v>
      </c>
      <c r="I13" t="n">
        <v>19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92.36</v>
      </c>
      <c r="Q13" t="n">
        <v>1692.88</v>
      </c>
      <c r="R13" t="n">
        <v>38.27</v>
      </c>
      <c r="S13" t="n">
        <v>25.68</v>
      </c>
      <c r="T13" t="n">
        <v>5542.98</v>
      </c>
      <c r="U13" t="n">
        <v>0.67</v>
      </c>
      <c r="V13" t="n">
        <v>0.87</v>
      </c>
      <c r="W13" t="n">
        <v>1.24</v>
      </c>
      <c r="X13" t="n">
        <v>0.36</v>
      </c>
      <c r="Y13" t="n">
        <v>1</v>
      </c>
      <c r="Z13" t="n">
        <v>10</v>
      </c>
      <c r="AA13" t="n">
        <v>203.6672763531</v>
      </c>
      <c r="AB13" t="n">
        <v>278.6665526722743</v>
      </c>
      <c r="AC13" t="n">
        <v>252.0710079962773</v>
      </c>
      <c r="AD13" t="n">
        <v>203667.2763531</v>
      </c>
      <c r="AE13" t="n">
        <v>278666.5526722743</v>
      </c>
      <c r="AF13" t="n">
        <v>1.980570385638243e-06</v>
      </c>
      <c r="AG13" t="n">
        <v>11</v>
      </c>
      <c r="AH13" t="n">
        <v>252071.0079962773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8.532</v>
      </c>
      <c r="E14" t="n">
        <v>11.72</v>
      </c>
      <c r="F14" t="n">
        <v>8.390000000000001</v>
      </c>
      <c r="G14" t="n">
        <v>26.48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7</v>
      </c>
      <c r="N14" t="n">
        <v>44.5</v>
      </c>
      <c r="O14" t="n">
        <v>25982.82</v>
      </c>
      <c r="P14" t="n">
        <v>92.01000000000001</v>
      </c>
      <c r="Q14" t="n">
        <v>1692.94</v>
      </c>
      <c r="R14" t="n">
        <v>38.75</v>
      </c>
      <c r="S14" t="n">
        <v>25.68</v>
      </c>
      <c r="T14" t="n">
        <v>5785.54</v>
      </c>
      <c r="U14" t="n">
        <v>0.66</v>
      </c>
      <c r="V14" t="n">
        <v>0.87</v>
      </c>
      <c r="W14" t="n">
        <v>1.25</v>
      </c>
      <c r="X14" t="n">
        <v>0.38</v>
      </c>
      <c r="Y14" t="n">
        <v>1</v>
      </c>
      <c r="Z14" t="n">
        <v>10</v>
      </c>
      <c r="AA14" t="n">
        <v>203.7277371822877</v>
      </c>
      <c r="AB14" t="n">
        <v>278.7492778461124</v>
      </c>
      <c r="AC14" t="n">
        <v>252.1458379956299</v>
      </c>
      <c r="AD14" t="n">
        <v>203727.7371822877</v>
      </c>
      <c r="AE14" t="n">
        <v>278749.2778461124</v>
      </c>
      <c r="AF14" t="n">
        <v>1.976285191540319e-06</v>
      </c>
      <c r="AG14" t="n">
        <v>11</v>
      </c>
      <c r="AH14" t="n">
        <v>252145.8379956299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8.5839</v>
      </c>
      <c r="E15" t="n">
        <v>11.65</v>
      </c>
      <c r="F15" t="n">
        <v>8.359999999999999</v>
      </c>
      <c r="G15" t="n">
        <v>27.85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6</v>
      </c>
      <c r="N15" t="n">
        <v>44.65</v>
      </c>
      <c r="O15" t="n">
        <v>26032.25</v>
      </c>
      <c r="P15" t="n">
        <v>90.78</v>
      </c>
      <c r="Q15" t="n">
        <v>1692.88</v>
      </c>
      <c r="R15" t="n">
        <v>37.81</v>
      </c>
      <c r="S15" t="n">
        <v>25.68</v>
      </c>
      <c r="T15" t="n">
        <v>5319.15</v>
      </c>
      <c r="U15" t="n">
        <v>0.68</v>
      </c>
      <c r="V15" t="n">
        <v>0.87</v>
      </c>
      <c r="W15" t="n">
        <v>1.25</v>
      </c>
      <c r="X15" t="n">
        <v>0.35</v>
      </c>
      <c r="Y15" t="n">
        <v>1</v>
      </c>
      <c r="Z15" t="n">
        <v>10</v>
      </c>
      <c r="AA15" t="n">
        <v>202.3314156588353</v>
      </c>
      <c r="AB15" t="n">
        <v>276.8387691363679</v>
      </c>
      <c r="AC15" t="n">
        <v>250.417665555727</v>
      </c>
      <c r="AD15" t="n">
        <v>202331.4156588354</v>
      </c>
      <c r="AE15" t="n">
        <v>276838.7691363679</v>
      </c>
      <c r="AF15" t="n">
        <v>1.988306898225849e-06</v>
      </c>
      <c r="AG15" t="n">
        <v>11</v>
      </c>
      <c r="AH15" t="n">
        <v>250417.665555727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8.5741</v>
      </c>
      <c r="E16" t="n">
        <v>11.66</v>
      </c>
      <c r="F16" t="n">
        <v>8.369999999999999</v>
      </c>
      <c r="G16" t="n">
        <v>27.89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2</v>
      </c>
      <c r="N16" t="n">
        <v>44.8</v>
      </c>
      <c r="O16" t="n">
        <v>26081.73</v>
      </c>
      <c r="P16" t="n">
        <v>90.68000000000001</v>
      </c>
      <c r="Q16" t="n">
        <v>1693.09</v>
      </c>
      <c r="R16" t="n">
        <v>38.07</v>
      </c>
      <c r="S16" t="n">
        <v>25.68</v>
      </c>
      <c r="T16" t="n">
        <v>5450.29</v>
      </c>
      <c r="U16" t="n">
        <v>0.67</v>
      </c>
      <c r="V16" t="n">
        <v>0.87</v>
      </c>
      <c r="W16" t="n">
        <v>1.26</v>
      </c>
      <c r="X16" t="n">
        <v>0.37</v>
      </c>
      <c r="Y16" t="n">
        <v>1</v>
      </c>
      <c r="Z16" t="n">
        <v>10</v>
      </c>
      <c r="AA16" t="n">
        <v>202.3969166180872</v>
      </c>
      <c r="AB16" t="n">
        <v>276.9283904385147</v>
      </c>
      <c r="AC16" t="n">
        <v>250.4987335265811</v>
      </c>
      <c r="AD16" t="n">
        <v>202396.9166180872</v>
      </c>
      <c r="AE16" t="n">
        <v>276928.3904385147</v>
      </c>
      <c r="AF16" t="n">
        <v>1.986036903514515e-06</v>
      </c>
      <c r="AG16" t="n">
        <v>11</v>
      </c>
      <c r="AH16" t="n">
        <v>250498.7335265811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8.5733</v>
      </c>
      <c r="E17" t="n">
        <v>11.66</v>
      </c>
      <c r="F17" t="n">
        <v>8.369999999999999</v>
      </c>
      <c r="G17" t="n">
        <v>27.9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90.84999999999999</v>
      </c>
      <c r="Q17" t="n">
        <v>1692.88</v>
      </c>
      <c r="R17" t="n">
        <v>38.11</v>
      </c>
      <c r="S17" t="n">
        <v>25.68</v>
      </c>
      <c r="T17" t="n">
        <v>5467.43</v>
      </c>
      <c r="U17" t="n">
        <v>0.67</v>
      </c>
      <c r="V17" t="n">
        <v>0.87</v>
      </c>
      <c r="W17" t="n">
        <v>1.26</v>
      </c>
      <c r="X17" t="n">
        <v>0.37</v>
      </c>
      <c r="Y17" t="n">
        <v>1</v>
      </c>
      <c r="Z17" t="n">
        <v>10</v>
      </c>
      <c r="AA17" t="n">
        <v>202.5127209935893</v>
      </c>
      <c r="AB17" t="n">
        <v>277.086839094005</v>
      </c>
      <c r="AC17" t="n">
        <v>250.6420600647756</v>
      </c>
      <c r="AD17" t="n">
        <v>202512.7209935893</v>
      </c>
      <c r="AE17" t="n">
        <v>277086.839094005</v>
      </c>
      <c r="AF17" t="n">
        <v>1.985851597823794e-06</v>
      </c>
      <c r="AG17" t="n">
        <v>11</v>
      </c>
      <c r="AH17" t="n">
        <v>250642.0600647756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8.567600000000001</v>
      </c>
      <c r="E18" t="n">
        <v>11.67</v>
      </c>
      <c r="F18" t="n">
        <v>8.380000000000001</v>
      </c>
      <c r="G18" t="n">
        <v>27.92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90.93000000000001</v>
      </c>
      <c r="Q18" t="n">
        <v>1692.88</v>
      </c>
      <c r="R18" t="n">
        <v>38.35</v>
      </c>
      <c r="S18" t="n">
        <v>25.68</v>
      </c>
      <c r="T18" t="n">
        <v>5591.93</v>
      </c>
      <c r="U18" t="n">
        <v>0.67</v>
      </c>
      <c r="V18" t="n">
        <v>0.87</v>
      </c>
      <c r="W18" t="n">
        <v>1.26</v>
      </c>
      <c r="X18" t="n">
        <v>0.37</v>
      </c>
      <c r="Y18" t="n">
        <v>1</v>
      </c>
      <c r="Z18" t="n">
        <v>10</v>
      </c>
      <c r="AA18" t="n">
        <v>202.6522631341603</v>
      </c>
      <c r="AB18" t="n">
        <v>277.2777668068989</v>
      </c>
      <c r="AC18" t="n">
        <v>250.8147659047197</v>
      </c>
      <c r="AD18" t="n">
        <v>202652.2631341603</v>
      </c>
      <c r="AE18" t="n">
        <v>277277.7668068989</v>
      </c>
      <c r="AF18" t="n">
        <v>1.984531294777406e-06</v>
      </c>
      <c r="AG18" t="n">
        <v>11</v>
      </c>
      <c r="AH18" t="n">
        <v>250814.7659047197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7.6823</v>
      </c>
      <c r="E2" t="n">
        <v>13.02</v>
      </c>
      <c r="F2" t="n">
        <v>9.27</v>
      </c>
      <c r="G2" t="n">
        <v>8.83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86.53</v>
      </c>
      <c r="Q2" t="n">
        <v>1693.13</v>
      </c>
      <c r="R2" t="n">
        <v>67.27</v>
      </c>
      <c r="S2" t="n">
        <v>25.68</v>
      </c>
      <c r="T2" t="n">
        <v>19827.32</v>
      </c>
      <c r="U2" t="n">
        <v>0.38</v>
      </c>
      <c r="V2" t="n">
        <v>0.79</v>
      </c>
      <c r="W2" t="n">
        <v>1.3</v>
      </c>
      <c r="X2" t="n">
        <v>1.27</v>
      </c>
      <c r="Y2" t="n">
        <v>1</v>
      </c>
      <c r="Z2" t="n">
        <v>10</v>
      </c>
      <c r="AA2" t="n">
        <v>207.0364346473566</v>
      </c>
      <c r="AB2" t="n">
        <v>283.2763836872476</v>
      </c>
      <c r="AC2" t="n">
        <v>256.2408832091214</v>
      </c>
      <c r="AD2" t="n">
        <v>207036.4346473566</v>
      </c>
      <c r="AE2" t="n">
        <v>283276.3836872476</v>
      </c>
      <c r="AF2" t="n">
        <v>1.932530523777862e-06</v>
      </c>
      <c r="AG2" t="n">
        <v>12</v>
      </c>
      <c r="AH2" t="n">
        <v>256240.8832091214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8.142799999999999</v>
      </c>
      <c r="E3" t="n">
        <v>12.28</v>
      </c>
      <c r="F3" t="n">
        <v>8.949999999999999</v>
      </c>
      <c r="G3" t="n">
        <v>11.42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79.73999999999999</v>
      </c>
      <c r="Q3" t="n">
        <v>1693.09</v>
      </c>
      <c r="R3" t="n">
        <v>56.99</v>
      </c>
      <c r="S3" t="n">
        <v>25.68</v>
      </c>
      <c r="T3" t="n">
        <v>14766.52</v>
      </c>
      <c r="U3" t="n">
        <v>0.45</v>
      </c>
      <c r="V3" t="n">
        <v>0.82</v>
      </c>
      <c r="W3" t="n">
        <v>1.28</v>
      </c>
      <c r="X3" t="n">
        <v>0.9399999999999999</v>
      </c>
      <c r="Y3" t="n">
        <v>1</v>
      </c>
      <c r="Z3" t="n">
        <v>10</v>
      </c>
      <c r="AA3" t="n">
        <v>186.854434078591</v>
      </c>
      <c r="AB3" t="n">
        <v>255.6624801420502</v>
      </c>
      <c r="AC3" t="n">
        <v>231.2624118619119</v>
      </c>
      <c r="AD3" t="n">
        <v>186854.434078591</v>
      </c>
      <c r="AE3" t="n">
        <v>255662.4801420502</v>
      </c>
      <c r="AF3" t="n">
        <v>2.048372173570203e-06</v>
      </c>
      <c r="AG3" t="n">
        <v>11</v>
      </c>
      <c r="AH3" t="n">
        <v>231262.4118619119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8.462199999999999</v>
      </c>
      <c r="E4" t="n">
        <v>11.82</v>
      </c>
      <c r="F4" t="n">
        <v>8.74</v>
      </c>
      <c r="G4" t="n">
        <v>14.17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30</v>
      </c>
      <c r="N4" t="n">
        <v>18.79</v>
      </c>
      <c r="O4" t="n">
        <v>15686.51</v>
      </c>
      <c r="P4" t="n">
        <v>74.01000000000001</v>
      </c>
      <c r="Q4" t="n">
        <v>1692.96</v>
      </c>
      <c r="R4" t="n">
        <v>50</v>
      </c>
      <c r="S4" t="n">
        <v>25.68</v>
      </c>
      <c r="T4" t="n">
        <v>11317.91</v>
      </c>
      <c r="U4" t="n">
        <v>0.51</v>
      </c>
      <c r="V4" t="n">
        <v>0.84</v>
      </c>
      <c r="W4" t="n">
        <v>1.28</v>
      </c>
      <c r="X4" t="n">
        <v>0.74</v>
      </c>
      <c r="Y4" t="n">
        <v>1</v>
      </c>
      <c r="Z4" t="n">
        <v>10</v>
      </c>
      <c r="AA4" t="n">
        <v>179.6914847868626</v>
      </c>
      <c r="AB4" t="n">
        <v>245.8618169140923</v>
      </c>
      <c r="AC4" t="n">
        <v>222.3971101771099</v>
      </c>
      <c r="AD4" t="n">
        <v>179691.4847868626</v>
      </c>
      <c r="AE4" t="n">
        <v>245861.8169140923</v>
      </c>
      <c r="AF4" t="n">
        <v>2.128719237508691e-06</v>
      </c>
      <c r="AG4" t="n">
        <v>11</v>
      </c>
      <c r="AH4" t="n">
        <v>222397.1101771099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8.6065</v>
      </c>
      <c r="E5" t="n">
        <v>11.62</v>
      </c>
      <c r="F5" t="n">
        <v>8.67</v>
      </c>
      <c r="G5" t="n">
        <v>16.25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14</v>
      </c>
      <c r="N5" t="n">
        <v>18.87</v>
      </c>
      <c r="O5" t="n">
        <v>15727.09</v>
      </c>
      <c r="P5" t="n">
        <v>70.63</v>
      </c>
      <c r="Q5" t="n">
        <v>1693.19</v>
      </c>
      <c r="R5" t="n">
        <v>47.54</v>
      </c>
      <c r="S5" t="n">
        <v>25.68</v>
      </c>
      <c r="T5" t="n">
        <v>10112.75</v>
      </c>
      <c r="U5" t="n">
        <v>0.54</v>
      </c>
      <c r="V5" t="n">
        <v>0.84</v>
      </c>
      <c r="W5" t="n">
        <v>1.28</v>
      </c>
      <c r="X5" t="n">
        <v>0.67</v>
      </c>
      <c r="Y5" t="n">
        <v>1</v>
      </c>
      <c r="Z5" t="n">
        <v>10</v>
      </c>
      <c r="AA5" t="n">
        <v>176.193331714705</v>
      </c>
      <c r="AB5" t="n">
        <v>241.075489553147</v>
      </c>
      <c r="AC5" t="n">
        <v>218.0675831818391</v>
      </c>
      <c r="AD5" t="n">
        <v>176193.331714705</v>
      </c>
      <c r="AE5" t="n">
        <v>241075.489553147</v>
      </c>
      <c r="AF5" t="n">
        <v>2.165018803339386e-06</v>
      </c>
      <c r="AG5" t="n">
        <v>11</v>
      </c>
      <c r="AH5" t="n">
        <v>218067.5831818391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8.683299999999999</v>
      </c>
      <c r="E6" t="n">
        <v>11.52</v>
      </c>
      <c r="F6" t="n">
        <v>8.619999999999999</v>
      </c>
      <c r="G6" t="n">
        <v>17.23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5</v>
      </c>
      <c r="N6" t="n">
        <v>18.95</v>
      </c>
      <c r="O6" t="n">
        <v>15767.7</v>
      </c>
      <c r="P6" t="n">
        <v>69</v>
      </c>
      <c r="Q6" t="n">
        <v>1693.18</v>
      </c>
      <c r="R6" t="n">
        <v>45.57</v>
      </c>
      <c r="S6" t="n">
        <v>25.68</v>
      </c>
      <c r="T6" t="n">
        <v>9138.26</v>
      </c>
      <c r="U6" t="n">
        <v>0.5600000000000001</v>
      </c>
      <c r="V6" t="n">
        <v>0.85</v>
      </c>
      <c r="W6" t="n">
        <v>1.28</v>
      </c>
      <c r="X6" t="n">
        <v>0.61</v>
      </c>
      <c r="Y6" t="n">
        <v>1</v>
      </c>
      <c r="Z6" t="n">
        <v>10</v>
      </c>
      <c r="AA6" t="n">
        <v>164.6534085826486</v>
      </c>
      <c r="AB6" t="n">
        <v>225.2860576183975</v>
      </c>
      <c r="AC6" t="n">
        <v>203.7850724703302</v>
      </c>
      <c r="AD6" t="n">
        <v>164653.4085826486</v>
      </c>
      <c r="AE6" t="n">
        <v>225286.0576183975</v>
      </c>
      <c r="AF6" t="n">
        <v>2.184338322783581e-06</v>
      </c>
      <c r="AG6" t="n">
        <v>10</v>
      </c>
      <c r="AH6" t="n">
        <v>203785.0724703302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8.6701</v>
      </c>
      <c r="E7" t="n">
        <v>11.53</v>
      </c>
      <c r="F7" t="n">
        <v>8.630000000000001</v>
      </c>
      <c r="G7" t="n">
        <v>17.27</v>
      </c>
      <c r="H7" t="n">
        <v>0.31</v>
      </c>
      <c r="I7" t="n">
        <v>30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68.8</v>
      </c>
      <c r="Q7" t="n">
        <v>1693.11</v>
      </c>
      <c r="R7" t="n">
        <v>45.76</v>
      </c>
      <c r="S7" t="n">
        <v>25.68</v>
      </c>
      <c r="T7" t="n">
        <v>9236.450000000001</v>
      </c>
      <c r="U7" t="n">
        <v>0.5600000000000001</v>
      </c>
      <c r="V7" t="n">
        <v>0.85</v>
      </c>
      <c r="W7" t="n">
        <v>1.3</v>
      </c>
      <c r="X7" t="n">
        <v>0.63</v>
      </c>
      <c r="Y7" t="n">
        <v>1</v>
      </c>
      <c r="Z7" t="n">
        <v>10</v>
      </c>
      <c r="AA7" t="n">
        <v>174.4515817118945</v>
      </c>
      <c r="AB7" t="n">
        <v>238.6923503587158</v>
      </c>
      <c r="AC7" t="n">
        <v>215.9118874473668</v>
      </c>
      <c r="AD7" t="n">
        <v>174451.5817118945</v>
      </c>
      <c r="AE7" t="n">
        <v>238692.3503587158</v>
      </c>
      <c r="AF7" t="n">
        <v>2.18101778037911e-06</v>
      </c>
      <c r="AG7" t="n">
        <v>11</v>
      </c>
      <c r="AH7" t="n">
        <v>215911.8874473668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5.0264</v>
      </c>
      <c r="E2" t="n">
        <v>19.9</v>
      </c>
      <c r="F2" t="n">
        <v>10.62</v>
      </c>
      <c r="G2" t="n">
        <v>5.02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175.34</v>
      </c>
      <c r="Q2" t="n">
        <v>1693.71</v>
      </c>
      <c r="R2" t="n">
        <v>109.1</v>
      </c>
      <c r="S2" t="n">
        <v>25.68</v>
      </c>
      <c r="T2" t="n">
        <v>40418.55</v>
      </c>
      <c r="U2" t="n">
        <v>0.24</v>
      </c>
      <c r="V2" t="n">
        <v>0.6899999999999999</v>
      </c>
      <c r="W2" t="n">
        <v>1.41</v>
      </c>
      <c r="X2" t="n">
        <v>2.61</v>
      </c>
      <c r="Y2" t="n">
        <v>1</v>
      </c>
      <c r="Z2" t="n">
        <v>10</v>
      </c>
      <c r="AA2" t="n">
        <v>453.828498386538</v>
      </c>
      <c r="AB2" t="n">
        <v>620.9481729927643</v>
      </c>
      <c r="AC2" t="n">
        <v>561.6857508685686</v>
      </c>
      <c r="AD2" t="n">
        <v>453828.498386538</v>
      </c>
      <c r="AE2" t="n">
        <v>620948.1729927643</v>
      </c>
      <c r="AF2" t="n">
        <v>1.117542032565342e-06</v>
      </c>
      <c r="AG2" t="n">
        <v>18</v>
      </c>
      <c r="AH2" t="n">
        <v>561685.7508685685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5.7059</v>
      </c>
      <c r="E3" t="n">
        <v>17.53</v>
      </c>
      <c r="F3" t="n">
        <v>9.92</v>
      </c>
      <c r="G3" t="n">
        <v>6.33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162.25</v>
      </c>
      <c r="Q3" t="n">
        <v>1693.7</v>
      </c>
      <c r="R3" t="n">
        <v>87.17</v>
      </c>
      <c r="S3" t="n">
        <v>25.68</v>
      </c>
      <c r="T3" t="n">
        <v>29617.94</v>
      </c>
      <c r="U3" t="n">
        <v>0.29</v>
      </c>
      <c r="V3" t="n">
        <v>0.74</v>
      </c>
      <c r="W3" t="n">
        <v>1.36</v>
      </c>
      <c r="X3" t="n">
        <v>1.91</v>
      </c>
      <c r="Y3" t="n">
        <v>1</v>
      </c>
      <c r="Z3" t="n">
        <v>10</v>
      </c>
      <c r="AA3" t="n">
        <v>385.2862203375981</v>
      </c>
      <c r="AB3" t="n">
        <v>527.1656042943115</v>
      </c>
      <c r="AC3" t="n">
        <v>476.8536589020342</v>
      </c>
      <c r="AD3" t="n">
        <v>385286.2203375981</v>
      </c>
      <c r="AE3" t="n">
        <v>527165.6042943115</v>
      </c>
      <c r="AF3" t="n">
        <v>1.26861831203537e-06</v>
      </c>
      <c r="AG3" t="n">
        <v>16</v>
      </c>
      <c r="AH3" t="n">
        <v>476853.6589020342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6.1876</v>
      </c>
      <c r="E4" t="n">
        <v>16.16</v>
      </c>
      <c r="F4" t="n">
        <v>9.52</v>
      </c>
      <c r="G4" t="n">
        <v>7.61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154.23</v>
      </c>
      <c r="Q4" t="n">
        <v>1693.1</v>
      </c>
      <c r="R4" t="n">
        <v>74.68000000000001</v>
      </c>
      <c r="S4" t="n">
        <v>25.68</v>
      </c>
      <c r="T4" t="n">
        <v>23471.87</v>
      </c>
      <c r="U4" t="n">
        <v>0.34</v>
      </c>
      <c r="V4" t="n">
        <v>0.77</v>
      </c>
      <c r="W4" t="n">
        <v>1.33</v>
      </c>
      <c r="X4" t="n">
        <v>1.51</v>
      </c>
      <c r="Y4" t="n">
        <v>1</v>
      </c>
      <c r="Z4" t="n">
        <v>10</v>
      </c>
      <c r="AA4" t="n">
        <v>349.0665260533571</v>
      </c>
      <c r="AB4" t="n">
        <v>477.6082206744753</v>
      </c>
      <c r="AC4" t="n">
        <v>432.0259624206504</v>
      </c>
      <c r="AD4" t="n">
        <v>349066.5260533571</v>
      </c>
      <c r="AE4" t="n">
        <v>477608.2206744753</v>
      </c>
      <c r="AF4" t="n">
        <v>1.37571683127115e-06</v>
      </c>
      <c r="AG4" t="n">
        <v>15</v>
      </c>
      <c r="AH4" t="n">
        <v>432025.9624206504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6.5669</v>
      </c>
      <c r="E5" t="n">
        <v>15.23</v>
      </c>
      <c r="F5" t="n">
        <v>9.24</v>
      </c>
      <c r="G5" t="n">
        <v>8.94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148.31</v>
      </c>
      <c r="Q5" t="n">
        <v>1693.43</v>
      </c>
      <c r="R5" t="n">
        <v>66</v>
      </c>
      <c r="S5" t="n">
        <v>25.68</v>
      </c>
      <c r="T5" t="n">
        <v>19194.32</v>
      </c>
      <c r="U5" t="n">
        <v>0.39</v>
      </c>
      <c r="V5" t="n">
        <v>0.79</v>
      </c>
      <c r="W5" t="n">
        <v>1.3</v>
      </c>
      <c r="X5" t="n">
        <v>1.23</v>
      </c>
      <c r="Y5" t="n">
        <v>1</v>
      </c>
      <c r="Z5" t="n">
        <v>10</v>
      </c>
      <c r="AA5" t="n">
        <v>321.3076005582415</v>
      </c>
      <c r="AB5" t="n">
        <v>439.6272341746959</v>
      </c>
      <c r="AC5" t="n">
        <v>397.6698279657606</v>
      </c>
      <c r="AD5" t="n">
        <v>321307.6005582415</v>
      </c>
      <c r="AE5" t="n">
        <v>439627.2341746959</v>
      </c>
      <c r="AF5" t="n">
        <v>1.460048299708209e-06</v>
      </c>
      <c r="AG5" t="n">
        <v>14</v>
      </c>
      <c r="AH5" t="n">
        <v>397669.8279657606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6.8459</v>
      </c>
      <c r="E6" t="n">
        <v>14.61</v>
      </c>
      <c r="F6" t="n">
        <v>9.07</v>
      </c>
      <c r="G6" t="n">
        <v>10.27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144.17</v>
      </c>
      <c r="Q6" t="n">
        <v>1693.03</v>
      </c>
      <c r="R6" t="n">
        <v>60.89</v>
      </c>
      <c r="S6" t="n">
        <v>25.68</v>
      </c>
      <c r="T6" t="n">
        <v>16686.8</v>
      </c>
      <c r="U6" t="n">
        <v>0.42</v>
      </c>
      <c r="V6" t="n">
        <v>0.8</v>
      </c>
      <c r="W6" t="n">
        <v>1.29</v>
      </c>
      <c r="X6" t="n">
        <v>1.07</v>
      </c>
      <c r="Y6" t="n">
        <v>1</v>
      </c>
      <c r="Z6" t="n">
        <v>10</v>
      </c>
      <c r="AA6" t="n">
        <v>299.5027898860836</v>
      </c>
      <c r="AB6" t="n">
        <v>409.7929302526944</v>
      </c>
      <c r="AC6" t="n">
        <v>370.6828681373664</v>
      </c>
      <c r="AD6" t="n">
        <v>299502.7898860836</v>
      </c>
      <c r="AE6" t="n">
        <v>409792.9302526944</v>
      </c>
      <c r="AF6" t="n">
        <v>1.522079619755506e-06</v>
      </c>
      <c r="AG6" t="n">
        <v>13</v>
      </c>
      <c r="AH6" t="n">
        <v>370682.8681373664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7.0909</v>
      </c>
      <c r="E7" t="n">
        <v>14.1</v>
      </c>
      <c r="F7" t="n">
        <v>8.92</v>
      </c>
      <c r="G7" t="n">
        <v>11.64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140.54</v>
      </c>
      <c r="Q7" t="n">
        <v>1693.39</v>
      </c>
      <c r="R7" t="n">
        <v>56.05</v>
      </c>
      <c r="S7" t="n">
        <v>25.68</v>
      </c>
      <c r="T7" t="n">
        <v>14300.53</v>
      </c>
      <c r="U7" t="n">
        <v>0.46</v>
      </c>
      <c r="V7" t="n">
        <v>0.82</v>
      </c>
      <c r="W7" t="n">
        <v>1.28</v>
      </c>
      <c r="X7" t="n">
        <v>0.92</v>
      </c>
      <c r="Y7" t="n">
        <v>1</v>
      </c>
      <c r="Z7" t="n">
        <v>10</v>
      </c>
      <c r="AA7" t="n">
        <v>290.7038534368829</v>
      </c>
      <c r="AB7" t="n">
        <v>397.7538372212182</v>
      </c>
      <c r="AC7" t="n">
        <v>359.7927692478411</v>
      </c>
      <c r="AD7" t="n">
        <v>290703.8534368828</v>
      </c>
      <c r="AE7" t="n">
        <v>397753.8372212183</v>
      </c>
      <c r="AF7" t="n">
        <v>1.576551567467289e-06</v>
      </c>
      <c r="AG7" t="n">
        <v>13</v>
      </c>
      <c r="AH7" t="n">
        <v>359792.7692478411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7.2807</v>
      </c>
      <c r="E8" t="n">
        <v>13.74</v>
      </c>
      <c r="F8" t="n">
        <v>8.81</v>
      </c>
      <c r="G8" t="n">
        <v>12.89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136.87</v>
      </c>
      <c r="Q8" t="n">
        <v>1692.88</v>
      </c>
      <c r="R8" t="n">
        <v>52.76</v>
      </c>
      <c r="S8" t="n">
        <v>25.68</v>
      </c>
      <c r="T8" t="n">
        <v>12678.62</v>
      </c>
      <c r="U8" t="n">
        <v>0.49</v>
      </c>
      <c r="V8" t="n">
        <v>0.83</v>
      </c>
      <c r="W8" t="n">
        <v>1.26</v>
      </c>
      <c r="X8" t="n">
        <v>0.8100000000000001</v>
      </c>
      <c r="Y8" t="n">
        <v>1</v>
      </c>
      <c r="Z8" t="n">
        <v>10</v>
      </c>
      <c r="AA8" t="n">
        <v>272.6954846909649</v>
      </c>
      <c r="AB8" t="n">
        <v>373.1139926298954</v>
      </c>
      <c r="AC8" t="n">
        <v>337.504516842075</v>
      </c>
      <c r="AD8" t="n">
        <v>272695.4846909649</v>
      </c>
      <c r="AE8" t="n">
        <v>373113.9926298955</v>
      </c>
      <c r="AF8" t="n">
        <v>1.618750651857887e-06</v>
      </c>
      <c r="AG8" t="n">
        <v>12</v>
      </c>
      <c r="AH8" t="n">
        <v>337504.516842075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7.4697</v>
      </c>
      <c r="E9" t="n">
        <v>13.39</v>
      </c>
      <c r="F9" t="n">
        <v>8.710000000000001</v>
      </c>
      <c r="G9" t="n">
        <v>14.52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133.92</v>
      </c>
      <c r="Q9" t="n">
        <v>1693.03</v>
      </c>
      <c r="R9" t="n">
        <v>49.64</v>
      </c>
      <c r="S9" t="n">
        <v>25.68</v>
      </c>
      <c r="T9" t="n">
        <v>11145.12</v>
      </c>
      <c r="U9" t="n">
        <v>0.52</v>
      </c>
      <c r="V9" t="n">
        <v>0.84</v>
      </c>
      <c r="W9" t="n">
        <v>1.26</v>
      </c>
      <c r="X9" t="n">
        <v>0.71</v>
      </c>
      <c r="Y9" t="n">
        <v>1</v>
      </c>
      <c r="Z9" t="n">
        <v>10</v>
      </c>
      <c r="AA9" t="n">
        <v>266.6077863293429</v>
      </c>
      <c r="AB9" t="n">
        <v>364.7845351612273</v>
      </c>
      <c r="AC9" t="n">
        <v>329.9700111037496</v>
      </c>
      <c r="AD9" t="n">
        <v>266607.7863293429</v>
      </c>
      <c r="AE9" t="n">
        <v>364784.5351612273</v>
      </c>
      <c r="AF9" t="n">
        <v>1.66077186866412e-06</v>
      </c>
      <c r="AG9" t="n">
        <v>12</v>
      </c>
      <c r="AH9" t="n">
        <v>329970.0111037496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7.5829</v>
      </c>
      <c r="E10" t="n">
        <v>13.19</v>
      </c>
      <c r="F10" t="n">
        <v>8.67</v>
      </c>
      <c r="G10" t="n">
        <v>15.76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131.86</v>
      </c>
      <c r="Q10" t="n">
        <v>1693.16</v>
      </c>
      <c r="R10" t="n">
        <v>47.88</v>
      </c>
      <c r="S10" t="n">
        <v>25.68</v>
      </c>
      <c r="T10" t="n">
        <v>10279.23</v>
      </c>
      <c r="U10" t="n">
        <v>0.54</v>
      </c>
      <c r="V10" t="n">
        <v>0.84</v>
      </c>
      <c r="W10" t="n">
        <v>1.27</v>
      </c>
      <c r="X10" t="n">
        <v>0.66</v>
      </c>
      <c r="Y10" t="n">
        <v>1</v>
      </c>
      <c r="Z10" t="n">
        <v>10</v>
      </c>
      <c r="AA10" t="n">
        <v>262.9770455317049</v>
      </c>
      <c r="AB10" t="n">
        <v>359.8167954249197</v>
      </c>
      <c r="AC10" t="n">
        <v>325.4763854756087</v>
      </c>
      <c r="AD10" t="n">
        <v>262977.0455317049</v>
      </c>
      <c r="AE10" t="n">
        <v>359816.7954249197</v>
      </c>
      <c r="AF10" t="n">
        <v>1.685940131851769e-06</v>
      </c>
      <c r="AG10" t="n">
        <v>12</v>
      </c>
      <c r="AH10" t="n">
        <v>325476.3854756086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7.707</v>
      </c>
      <c r="E11" t="n">
        <v>12.98</v>
      </c>
      <c r="F11" t="n">
        <v>8.609999999999999</v>
      </c>
      <c r="G11" t="n">
        <v>17.21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129.32</v>
      </c>
      <c r="Q11" t="n">
        <v>1692.99</v>
      </c>
      <c r="R11" t="n">
        <v>45.96</v>
      </c>
      <c r="S11" t="n">
        <v>25.68</v>
      </c>
      <c r="T11" t="n">
        <v>9333.4</v>
      </c>
      <c r="U11" t="n">
        <v>0.5600000000000001</v>
      </c>
      <c r="V11" t="n">
        <v>0.85</v>
      </c>
      <c r="W11" t="n">
        <v>1.26</v>
      </c>
      <c r="X11" t="n">
        <v>0.6</v>
      </c>
      <c r="Y11" t="n">
        <v>1</v>
      </c>
      <c r="Z11" t="n">
        <v>10</v>
      </c>
      <c r="AA11" t="n">
        <v>258.8561059260291</v>
      </c>
      <c r="AB11" t="n">
        <v>354.1783440534096</v>
      </c>
      <c r="AC11" t="n">
        <v>320.3760599893794</v>
      </c>
      <c r="AD11" t="n">
        <v>258856.1059260291</v>
      </c>
      <c r="AE11" t="n">
        <v>354178.3440534096</v>
      </c>
      <c r="AF11" t="n">
        <v>1.71353184087639e-06</v>
      </c>
      <c r="AG11" t="n">
        <v>12</v>
      </c>
      <c r="AH11" t="n">
        <v>320376.0599893794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7.836</v>
      </c>
      <c r="E12" t="n">
        <v>12.76</v>
      </c>
      <c r="F12" t="n">
        <v>8.539999999999999</v>
      </c>
      <c r="G12" t="n">
        <v>18.99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126.68</v>
      </c>
      <c r="Q12" t="n">
        <v>1693.02</v>
      </c>
      <c r="R12" t="n">
        <v>44.13</v>
      </c>
      <c r="S12" t="n">
        <v>25.68</v>
      </c>
      <c r="T12" t="n">
        <v>8436.48</v>
      </c>
      <c r="U12" t="n">
        <v>0.58</v>
      </c>
      <c r="V12" t="n">
        <v>0.85</v>
      </c>
      <c r="W12" t="n">
        <v>1.26</v>
      </c>
      <c r="X12" t="n">
        <v>0.54</v>
      </c>
      <c r="Y12" t="n">
        <v>1</v>
      </c>
      <c r="Z12" t="n">
        <v>10</v>
      </c>
      <c r="AA12" t="n">
        <v>254.6811397180947</v>
      </c>
      <c r="AB12" t="n">
        <v>348.4659711010393</v>
      </c>
      <c r="AC12" t="n">
        <v>315.2088678943223</v>
      </c>
      <c r="AD12" t="n">
        <v>254681.1397180947</v>
      </c>
      <c r="AE12" t="n">
        <v>348465.9711010393</v>
      </c>
      <c r="AF12" t="n">
        <v>1.742212988855248e-06</v>
      </c>
      <c r="AG12" t="n">
        <v>12</v>
      </c>
      <c r="AH12" t="n">
        <v>315208.8678943223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7.9428</v>
      </c>
      <c r="E13" t="n">
        <v>12.59</v>
      </c>
      <c r="F13" t="n">
        <v>8.470000000000001</v>
      </c>
      <c r="G13" t="n">
        <v>20.34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123.74</v>
      </c>
      <c r="Q13" t="n">
        <v>1693.01</v>
      </c>
      <c r="R13" t="n">
        <v>42.23</v>
      </c>
      <c r="S13" t="n">
        <v>25.68</v>
      </c>
      <c r="T13" t="n">
        <v>7494.9</v>
      </c>
      <c r="U13" t="n">
        <v>0.61</v>
      </c>
      <c r="V13" t="n">
        <v>0.86</v>
      </c>
      <c r="W13" t="n">
        <v>1.24</v>
      </c>
      <c r="X13" t="n">
        <v>0.47</v>
      </c>
      <c r="Y13" t="n">
        <v>1</v>
      </c>
      <c r="Z13" t="n">
        <v>10</v>
      </c>
      <c r="AA13" t="n">
        <v>239.7800210294407</v>
      </c>
      <c r="AB13" t="n">
        <v>328.077603120273</v>
      </c>
      <c r="AC13" t="n">
        <v>296.7663371383795</v>
      </c>
      <c r="AD13" t="n">
        <v>239780.0210294407</v>
      </c>
      <c r="AE13" t="n">
        <v>328077.603120273</v>
      </c>
      <c r="AF13" t="n">
        <v>1.765958311367976e-06</v>
      </c>
      <c r="AG13" t="n">
        <v>11</v>
      </c>
      <c r="AH13" t="n">
        <v>296766.3371383795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8.029400000000001</v>
      </c>
      <c r="E14" t="n">
        <v>12.45</v>
      </c>
      <c r="F14" t="n">
        <v>8.44</v>
      </c>
      <c r="G14" t="n">
        <v>22.01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122</v>
      </c>
      <c r="Q14" t="n">
        <v>1693.04</v>
      </c>
      <c r="R14" t="n">
        <v>41.14</v>
      </c>
      <c r="S14" t="n">
        <v>25.68</v>
      </c>
      <c r="T14" t="n">
        <v>6962.33</v>
      </c>
      <c r="U14" t="n">
        <v>0.62</v>
      </c>
      <c r="V14" t="n">
        <v>0.86</v>
      </c>
      <c r="W14" t="n">
        <v>1.24</v>
      </c>
      <c r="X14" t="n">
        <v>0.44</v>
      </c>
      <c r="Y14" t="n">
        <v>1</v>
      </c>
      <c r="Z14" t="n">
        <v>10</v>
      </c>
      <c r="AA14" t="n">
        <v>237.2188785733055</v>
      </c>
      <c r="AB14" t="n">
        <v>324.5733350221597</v>
      </c>
      <c r="AC14" t="n">
        <v>293.5965114692779</v>
      </c>
      <c r="AD14" t="n">
        <v>237218.8785733055</v>
      </c>
      <c r="AE14" t="n">
        <v>324573.3350221597</v>
      </c>
      <c r="AF14" t="n">
        <v>1.785212477375488e-06</v>
      </c>
      <c r="AG14" t="n">
        <v>11</v>
      </c>
      <c r="AH14" t="n">
        <v>293596.5114692779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8.0616</v>
      </c>
      <c r="E15" t="n">
        <v>12.4</v>
      </c>
      <c r="F15" t="n">
        <v>8.44</v>
      </c>
      <c r="G15" t="n">
        <v>23.02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120.95</v>
      </c>
      <c r="Q15" t="n">
        <v>1692.93</v>
      </c>
      <c r="R15" t="n">
        <v>40.82</v>
      </c>
      <c r="S15" t="n">
        <v>25.68</v>
      </c>
      <c r="T15" t="n">
        <v>6806.12</v>
      </c>
      <c r="U15" t="n">
        <v>0.63</v>
      </c>
      <c r="V15" t="n">
        <v>0.86</v>
      </c>
      <c r="W15" t="n">
        <v>1.25</v>
      </c>
      <c r="X15" t="n">
        <v>0.44</v>
      </c>
      <c r="Y15" t="n">
        <v>1</v>
      </c>
      <c r="Z15" t="n">
        <v>10</v>
      </c>
      <c r="AA15" t="n">
        <v>236.0510056505458</v>
      </c>
      <c r="AB15" t="n">
        <v>322.9753997663237</v>
      </c>
      <c r="AC15" t="n">
        <v>292.1510809115422</v>
      </c>
      <c r="AD15" t="n">
        <v>236051.0056505458</v>
      </c>
      <c r="AE15" t="n">
        <v>322975.3997663237</v>
      </c>
      <c r="AF15" t="n">
        <v>1.79237164764618e-06</v>
      </c>
      <c r="AG15" t="n">
        <v>11</v>
      </c>
      <c r="AH15" t="n">
        <v>292151.0809115422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8.162000000000001</v>
      </c>
      <c r="E16" t="n">
        <v>12.25</v>
      </c>
      <c r="F16" t="n">
        <v>8.390000000000001</v>
      </c>
      <c r="G16" t="n">
        <v>25.16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118.12</v>
      </c>
      <c r="Q16" t="n">
        <v>1692.96</v>
      </c>
      <c r="R16" t="n">
        <v>39.18</v>
      </c>
      <c r="S16" t="n">
        <v>25.68</v>
      </c>
      <c r="T16" t="n">
        <v>5995.86</v>
      </c>
      <c r="U16" t="n">
        <v>0.66</v>
      </c>
      <c r="V16" t="n">
        <v>0.87</v>
      </c>
      <c r="W16" t="n">
        <v>1.24</v>
      </c>
      <c r="X16" t="n">
        <v>0.38</v>
      </c>
      <c r="Y16" t="n">
        <v>1</v>
      </c>
      <c r="Z16" t="n">
        <v>10</v>
      </c>
      <c r="AA16" t="n">
        <v>232.5767606088484</v>
      </c>
      <c r="AB16" t="n">
        <v>318.2217844274019</v>
      </c>
      <c r="AC16" t="n">
        <v>287.8511439488246</v>
      </c>
      <c r="AD16" t="n">
        <v>232576.7606088484</v>
      </c>
      <c r="AE16" t="n">
        <v>318221.7844274019</v>
      </c>
      <c r="AF16" t="n">
        <v>1.814694029483988e-06</v>
      </c>
      <c r="AG16" t="n">
        <v>11</v>
      </c>
      <c r="AH16" t="n">
        <v>287851.1439488246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8.1999</v>
      </c>
      <c r="E17" t="n">
        <v>12.2</v>
      </c>
      <c r="F17" t="n">
        <v>8.380000000000001</v>
      </c>
      <c r="G17" t="n">
        <v>26.47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115.75</v>
      </c>
      <c r="Q17" t="n">
        <v>1692.96</v>
      </c>
      <c r="R17" t="n">
        <v>39.28</v>
      </c>
      <c r="S17" t="n">
        <v>25.68</v>
      </c>
      <c r="T17" t="n">
        <v>6049.97</v>
      </c>
      <c r="U17" t="n">
        <v>0.65</v>
      </c>
      <c r="V17" t="n">
        <v>0.87</v>
      </c>
      <c r="W17" t="n">
        <v>1.24</v>
      </c>
      <c r="X17" t="n">
        <v>0.38</v>
      </c>
      <c r="Y17" t="n">
        <v>1</v>
      </c>
      <c r="Z17" t="n">
        <v>10</v>
      </c>
      <c r="AA17" t="n">
        <v>230.456699935312</v>
      </c>
      <c r="AB17" t="n">
        <v>315.321023883395</v>
      </c>
      <c r="AC17" t="n">
        <v>285.2272279198938</v>
      </c>
      <c r="AD17" t="n">
        <v>230456.699935312</v>
      </c>
      <c r="AE17" t="n">
        <v>315321.023883395</v>
      </c>
      <c r="AF17" t="n">
        <v>1.823120506293281e-06</v>
      </c>
      <c r="AG17" t="n">
        <v>11</v>
      </c>
      <c r="AH17" t="n">
        <v>285227.2279198938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8.251200000000001</v>
      </c>
      <c r="E18" t="n">
        <v>12.12</v>
      </c>
      <c r="F18" t="n">
        <v>8.359999999999999</v>
      </c>
      <c r="G18" t="n">
        <v>27.85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113.42</v>
      </c>
      <c r="Q18" t="n">
        <v>1692.89</v>
      </c>
      <c r="R18" t="n">
        <v>38.48</v>
      </c>
      <c r="S18" t="n">
        <v>25.68</v>
      </c>
      <c r="T18" t="n">
        <v>5656.52</v>
      </c>
      <c r="U18" t="n">
        <v>0.67</v>
      </c>
      <c r="V18" t="n">
        <v>0.87</v>
      </c>
      <c r="W18" t="n">
        <v>1.23</v>
      </c>
      <c r="X18" t="n">
        <v>0.35</v>
      </c>
      <c r="Y18" t="n">
        <v>1</v>
      </c>
      <c r="Z18" t="n">
        <v>10</v>
      </c>
      <c r="AA18" t="n">
        <v>228.1730871339733</v>
      </c>
      <c r="AB18" t="n">
        <v>312.1964841027183</v>
      </c>
      <c r="AC18" t="n">
        <v>282.4008898305648</v>
      </c>
      <c r="AD18" t="n">
        <v>228173.0871339733</v>
      </c>
      <c r="AE18" t="n">
        <v>312196.4841027183</v>
      </c>
      <c r="AF18" t="n">
        <v>1.834526265140687e-06</v>
      </c>
      <c r="AG18" t="n">
        <v>11</v>
      </c>
      <c r="AH18" t="n">
        <v>282400.8898305648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8.297000000000001</v>
      </c>
      <c r="E19" t="n">
        <v>12.05</v>
      </c>
      <c r="F19" t="n">
        <v>8.34</v>
      </c>
      <c r="G19" t="n">
        <v>29.44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13</v>
      </c>
      <c r="N19" t="n">
        <v>71.22</v>
      </c>
      <c r="O19" t="n">
        <v>33701.64</v>
      </c>
      <c r="P19" t="n">
        <v>111.99</v>
      </c>
      <c r="Q19" t="n">
        <v>1692.96</v>
      </c>
      <c r="R19" t="n">
        <v>37.91</v>
      </c>
      <c r="S19" t="n">
        <v>25.68</v>
      </c>
      <c r="T19" t="n">
        <v>5373.21</v>
      </c>
      <c r="U19" t="n">
        <v>0.68</v>
      </c>
      <c r="V19" t="n">
        <v>0.88</v>
      </c>
      <c r="W19" t="n">
        <v>1.24</v>
      </c>
      <c r="X19" t="n">
        <v>0.34</v>
      </c>
      <c r="Y19" t="n">
        <v>1</v>
      </c>
      <c r="Z19" t="n">
        <v>10</v>
      </c>
      <c r="AA19" t="n">
        <v>226.5766968799105</v>
      </c>
      <c r="AB19" t="n">
        <v>310.0122325293434</v>
      </c>
      <c r="AC19" t="n">
        <v>280.4251001617357</v>
      </c>
      <c r="AD19" t="n">
        <v>226576.6968799105</v>
      </c>
      <c r="AE19" t="n">
        <v>310012.2325293433</v>
      </c>
      <c r="AF19" t="n">
        <v>1.844709184345583e-06</v>
      </c>
      <c r="AG19" t="n">
        <v>11</v>
      </c>
      <c r="AH19" t="n">
        <v>280425.1001617357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8.336</v>
      </c>
      <c r="E20" t="n">
        <v>12</v>
      </c>
      <c r="F20" t="n">
        <v>8.33</v>
      </c>
      <c r="G20" t="n">
        <v>31.25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108.99</v>
      </c>
      <c r="Q20" t="n">
        <v>1693.28</v>
      </c>
      <c r="R20" t="n">
        <v>37.84</v>
      </c>
      <c r="S20" t="n">
        <v>25.68</v>
      </c>
      <c r="T20" t="n">
        <v>5343.11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224.0934869756634</v>
      </c>
      <c r="AB20" t="n">
        <v>306.614595186865</v>
      </c>
      <c r="AC20" t="n">
        <v>277.3517285586083</v>
      </c>
      <c r="AD20" t="n">
        <v>224093.4869756634</v>
      </c>
      <c r="AE20" t="n">
        <v>306614.595186865</v>
      </c>
      <c r="AF20" t="n">
        <v>1.853380229083378e-06</v>
      </c>
      <c r="AG20" t="n">
        <v>11</v>
      </c>
      <c r="AH20" t="n">
        <v>277351.7285586083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8.4026</v>
      </c>
      <c r="E21" t="n">
        <v>11.9</v>
      </c>
      <c r="F21" t="n">
        <v>8.289999999999999</v>
      </c>
      <c r="G21" t="n">
        <v>33.16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9</v>
      </c>
      <c r="N21" t="n">
        <v>71.68000000000001</v>
      </c>
      <c r="O21" t="n">
        <v>33820.05</v>
      </c>
      <c r="P21" t="n">
        <v>108.57</v>
      </c>
      <c r="Q21" t="n">
        <v>1692.88</v>
      </c>
      <c r="R21" t="n">
        <v>36.09</v>
      </c>
      <c r="S21" t="n">
        <v>25.68</v>
      </c>
      <c r="T21" t="n">
        <v>4475.15</v>
      </c>
      <c r="U21" t="n">
        <v>0.71</v>
      </c>
      <c r="V21" t="n">
        <v>0.88</v>
      </c>
      <c r="W21" t="n">
        <v>1.24</v>
      </c>
      <c r="X21" t="n">
        <v>0.29</v>
      </c>
      <c r="Y21" t="n">
        <v>1</v>
      </c>
      <c r="Z21" t="n">
        <v>10</v>
      </c>
      <c r="AA21" t="n">
        <v>222.8684828368138</v>
      </c>
      <c r="AB21" t="n">
        <v>304.9384904807233</v>
      </c>
      <c r="AC21" t="n">
        <v>275.8355889331925</v>
      </c>
      <c r="AD21" t="n">
        <v>222868.4828368138</v>
      </c>
      <c r="AE21" t="n">
        <v>304938.4904807233</v>
      </c>
      <c r="AF21" t="n">
        <v>1.868187705481764e-06</v>
      </c>
      <c r="AG21" t="n">
        <v>11</v>
      </c>
      <c r="AH21" t="n">
        <v>275835.5889331925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8.4008</v>
      </c>
      <c r="E22" t="n">
        <v>11.9</v>
      </c>
      <c r="F22" t="n">
        <v>8.289999999999999</v>
      </c>
      <c r="G22" t="n">
        <v>33.17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107.88</v>
      </c>
      <c r="Q22" t="n">
        <v>1692.88</v>
      </c>
      <c r="R22" t="n">
        <v>36.11</v>
      </c>
      <c r="S22" t="n">
        <v>25.68</v>
      </c>
      <c r="T22" t="n">
        <v>4483.52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222.4430589115276</v>
      </c>
      <c r="AB22" t="n">
        <v>304.3564066977681</v>
      </c>
      <c r="AC22" t="n">
        <v>275.3090584095228</v>
      </c>
      <c r="AD22" t="n">
        <v>222443.0589115276</v>
      </c>
      <c r="AE22" t="n">
        <v>304356.4066977681</v>
      </c>
      <c r="AF22" t="n">
        <v>1.867787503416943e-06</v>
      </c>
      <c r="AG22" t="n">
        <v>11</v>
      </c>
      <c r="AH22" t="n">
        <v>275309.0584095228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8.445499999999999</v>
      </c>
      <c r="E23" t="n">
        <v>11.84</v>
      </c>
      <c r="F23" t="n">
        <v>8.279999999999999</v>
      </c>
      <c r="G23" t="n">
        <v>35.48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4</v>
      </c>
      <c r="N23" t="n">
        <v>72.14</v>
      </c>
      <c r="O23" t="n">
        <v>33938.7</v>
      </c>
      <c r="P23" t="n">
        <v>106.19</v>
      </c>
      <c r="Q23" t="n">
        <v>1692.88</v>
      </c>
      <c r="R23" t="n">
        <v>35.68</v>
      </c>
      <c r="S23" t="n">
        <v>25.68</v>
      </c>
      <c r="T23" t="n">
        <v>4275.17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220.7876494558969</v>
      </c>
      <c r="AB23" t="n">
        <v>302.0914024490643</v>
      </c>
      <c r="AC23" t="n">
        <v>273.2602229873611</v>
      </c>
      <c r="AD23" t="n">
        <v>220787.6494558969</v>
      </c>
      <c r="AE23" t="n">
        <v>302091.4024490643</v>
      </c>
      <c r="AF23" t="n">
        <v>1.877725854693338e-06</v>
      </c>
      <c r="AG23" t="n">
        <v>11</v>
      </c>
      <c r="AH23" t="n">
        <v>273260.2229873611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8.443</v>
      </c>
      <c r="E24" t="n">
        <v>11.84</v>
      </c>
      <c r="F24" t="n">
        <v>8.279999999999999</v>
      </c>
      <c r="G24" t="n">
        <v>35.5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105.85</v>
      </c>
      <c r="Q24" t="n">
        <v>1692.88</v>
      </c>
      <c r="R24" t="n">
        <v>35.56</v>
      </c>
      <c r="S24" t="n">
        <v>25.68</v>
      </c>
      <c r="T24" t="n">
        <v>4214.34</v>
      </c>
      <c r="U24" t="n">
        <v>0.72</v>
      </c>
      <c r="V24" t="n">
        <v>0.88</v>
      </c>
      <c r="W24" t="n">
        <v>1.25</v>
      </c>
      <c r="X24" t="n">
        <v>0.28</v>
      </c>
      <c r="Y24" t="n">
        <v>1</v>
      </c>
      <c r="Z24" t="n">
        <v>10</v>
      </c>
      <c r="AA24" t="n">
        <v>220.5976684628291</v>
      </c>
      <c r="AB24" t="n">
        <v>301.8314620729793</v>
      </c>
      <c r="AC24" t="n">
        <v>273.0250909559409</v>
      </c>
      <c r="AD24" t="n">
        <v>220597.6684628291</v>
      </c>
      <c r="AE24" t="n">
        <v>301831.4620729793</v>
      </c>
      <c r="AF24" t="n">
        <v>1.877170018492197e-06</v>
      </c>
      <c r="AG24" t="n">
        <v>11</v>
      </c>
      <c r="AH24" t="n">
        <v>273025.0909559409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6.8792</v>
      </c>
      <c r="E2" t="n">
        <v>14.54</v>
      </c>
      <c r="F2" t="n">
        <v>9.630000000000001</v>
      </c>
      <c r="G2" t="n">
        <v>7.23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110.4</v>
      </c>
      <c r="Q2" t="n">
        <v>1693.03</v>
      </c>
      <c r="R2" t="n">
        <v>78.13</v>
      </c>
      <c r="S2" t="n">
        <v>25.68</v>
      </c>
      <c r="T2" t="n">
        <v>25171.51</v>
      </c>
      <c r="U2" t="n">
        <v>0.33</v>
      </c>
      <c r="V2" t="n">
        <v>0.76</v>
      </c>
      <c r="W2" t="n">
        <v>1.34</v>
      </c>
      <c r="X2" t="n">
        <v>1.63</v>
      </c>
      <c r="Y2" t="n">
        <v>1</v>
      </c>
      <c r="Z2" t="n">
        <v>10</v>
      </c>
      <c r="AA2" t="n">
        <v>255.8562239336472</v>
      </c>
      <c r="AB2" t="n">
        <v>350.0737731658143</v>
      </c>
      <c r="AC2" t="n">
        <v>316.6632235865999</v>
      </c>
      <c r="AD2" t="n">
        <v>255856.2239336472</v>
      </c>
      <c r="AE2" t="n">
        <v>350073.7731658143</v>
      </c>
      <c r="AF2" t="n">
        <v>1.661083542801354e-06</v>
      </c>
      <c r="AG2" t="n">
        <v>13</v>
      </c>
      <c r="AH2" t="n">
        <v>316663.2235865999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7.4257</v>
      </c>
      <c r="E3" t="n">
        <v>13.47</v>
      </c>
      <c r="F3" t="n">
        <v>9.210000000000001</v>
      </c>
      <c r="G3" t="n">
        <v>9.210000000000001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103.04</v>
      </c>
      <c r="Q3" t="n">
        <v>1693.32</v>
      </c>
      <c r="R3" t="n">
        <v>64.93000000000001</v>
      </c>
      <c r="S3" t="n">
        <v>25.68</v>
      </c>
      <c r="T3" t="n">
        <v>18671.83</v>
      </c>
      <c r="U3" t="n">
        <v>0.4</v>
      </c>
      <c r="V3" t="n">
        <v>0.79</v>
      </c>
      <c r="W3" t="n">
        <v>1.3</v>
      </c>
      <c r="X3" t="n">
        <v>1.2</v>
      </c>
      <c r="Y3" t="n">
        <v>1</v>
      </c>
      <c r="Z3" t="n">
        <v>10</v>
      </c>
      <c r="AA3" t="n">
        <v>229.8948990336186</v>
      </c>
      <c r="AB3" t="n">
        <v>314.5523431047919</v>
      </c>
      <c r="AC3" t="n">
        <v>284.53190895595</v>
      </c>
      <c r="AD3" t="n">
        <v>229894.8990336186</v>
      </c>
      <c r="AE3" t="n">
        <v>314552.3431047919</v>
      </c>
      <c r="AF3" t="n">
        <v>1.793043967871266e-06</v>
      </c>
      <c r="AG3" t="n">
        <v>12</v>
      </c>
      <c r="AH3" t="n">
        <v>284531.90895595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7.7887</v>
      </c>
      <c r="E4" t="n">
        <v>12.84</v>
      </c>
      <c r="F4" t="n">
        <v>8.970000000000001</v>
      </c>
      <c r="G4" t="n">
        <v>11.21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97.84999999999999</v>
      </c>
      <c r="Q4" t="n">
        <v>1693.09</v>
      </c>
      <c r="R4" t="n">
        <v>57.45</v>
      </c>
      <c r="S4" t="n">
        <v>25.68</v>
      </c>
      <c r="T4" t="n">
        <v>14991.79</v>
      </c>
      <c r="U4" t="n">
        <v>0.45</v>
      </c>
      <c r="V4" t="n">
        <v>0.8100000000000001</v>
      </c>
      <c r="W4" t="n">
        <v>1.29</v>
      </c>
      <c r="X4" t="n">
        <v>0.96</v>
      </c>
      <c r="Y4" t="n">
        <v>1</v>
      </c>
      <c r="Z4" t="n">
        <v>10</v>
      </c>
      <c r="AA4" t="n">
        <v>220.5478568157053</v>
      </c>
      <c r="AB4" t="n">
        <v>301.7633075798497</v>
      </c>
      <c r="AC4" t="n">
        <v>272.9634410319802</v>
      </c>
      <c r="AD4" t="n">
        <v>220547.8568157053</v>
      </c>
      <c r="AE4" t="n">
        <v>301763.3075798497</v>
      </c>
      <c r="AF4" t="n">
        <v>1.880695631732891e-06</v>
      </c>
      <c r="AG4" t="n">
        <v>12</v>
      </c>
      <c r="AH4" t="n">
        <v>272963.4410319802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8.0823</v>
      </c>
      <c r="E5" t="n">
        <v>12.37</v>
      </c>
      <c r="F5" t="n">
        <v>8.789999999999999</v>
      </c>
      <c r="G5" t="n">
        <v>13.53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92.66</v>
      </c>
      <c r="Q5" t="n">
        <v>1693.04</v>
      </c>
      <c r="R5" t="n">
        <v>51.86</v>
      </c>
      <c r="S5" t="n">
        <v>25.68</v>
      </c>
      <c r="T5" t="n">
        <v>12241.16</v>
      </c>
      <c r="U5" t="n">
        <v>0.5</v>
      </c>
      <c r="V5" t="n">
        <v>0.83</v>
      </c>
      <c r="W5" t="n">
        <v>1.28</v>
      </c>
      <c r="X5" t="n">
        <v>0.79</v>
      </c>
      <c r="Y5" t="n">
        <v>1</v>
      </c>
      <c r="Z5" t="n">
        <v>10</v>
      </c>
      <c r="AA5" t="n">
        <v>202.8015536324335</v>
      </c>
      <c r="AB5" t="n">
        <v>277.4820326528682</v>
      </c>
      <c r="AC5" t="n">
        <v>250.9995369050386</v>
      </c>
      <c r="AD5" t="n">
        <v>202801.5536324335</v>
      </c>
      <c r="AE5" t="n">
        <v>277482.0326528681</v>
      </c>
      <c r="AF5" t="n">
        <v>1.95158964966615e-06</v>
      </c>
      <c r="AG5" t="n">
        <v>11</v>
      </c>
      <c r="AH5" t="n">
        <v>250999.5369050386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8.298400000000001</v>
      </c>
      <c r="E6" t="n">
        <v>12.05</v>
      </c>
      <c r="F6" t="n">
        <v>8.66</v>
      </c>
      <c r="G6" t="n">
        <v>15.75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87.68000000000001</v>
      </c>
      <c r="Q6" t="n">
        <v>1692.91</v>
      </c>
      <c r="R6" t="n">
        <v>48.27</v>
      </c>
      <c r="S6" t="n">
        <v>25.68</v>
      </c>
      <c r="T6" t="n">
        <v>10472.98</v>
      </c>
      <c r="U6" t="n">
        <v>0.53</v>
      </c>
      <c r="V6" t="n">
        <v>0.84</v>
      </c>
      <c r="W6" t="n">
        <v>1.25</v>
      </c>
      <c r="X6" t="n">
        <v>0.66</v>
      </c>
      <c r="Y6" t="n">
        <v>1</v>
      </c>
      <c r="Z6" t="n">
        <v>10</v>
      </c>
      <c r="AA6" t="n">
        <v>196.8183459070949</v>
      </c>
      <c r="AB6" t="n">
        <v>269.2955438825685</v>
      </c>
      <c r="AC6" t="n">
        <v>243.5943551331646</v>
      </c>
      <c r="AD6" t="n">
        <v>196818.3459070949</v>
      </c>
      <c r="AE6" t="n">
        <v>269295.5438825685</v>
      </c>
      <c r="AF6" t="n">
        <v>2.003770158097273e-06</v>
      </c>
      <c r="AG6" t="n">
        <v>11</v>
      </c>
      <c r="AH6" t="n">
        <v>243594.3551331646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8.487</v>
      </c>
      <c r="E7" t="n">
        <v>11.78</v>
      </c>
      <c r="F7" t="n">
        <v>8.56</v>
      </c>
      <c r="G7" t="n">
        <v>18.33</v>
      </c>
      <c r="H7" t="n">
        <v>0.25</v>
      </c>
      <c r="I7" t="n">
        <v>28</v>
      </c>
      <c r="J7" t="n">
        <v>160.9</v>
      </c>
      <c r="K7" t="n">
        <v>50.28</v>
      </c>
      <c r="L7" t="n">
        <v>2.25</v>
      </c>
      <c r="M7" t="n">
        <v>24</v>
      </c>
      <c r="N7" t="n">
        <v>28.37</v>
      </c>
      <c r="O7" t="n">
        <v>20078.3</v>
      </c>
      <c r="P7" t="n">
        <v>84.25</v>
      </c>
      <c r="Q7" t="n">
        <v>1692.88</v>
      </c>
      <c r="R7" t="n">
        <v>44.59</v>
      </c>
      <c r="S7" t="n">
        <v>25.68</v>
      </c>
      <c r="T7" t="n">
        <v>8658.43</v>
      </c>
      <c r="U7" t="n">
        <v>0.58</v>
      </c>
      <c r="V7" t="n">
        <v>0.85</v>
      </c>
      <c r="W7" t="n">
        <v>1.25</v>
      </c>
      <c r="X7" t="n">
        <v>0.55</v>
      </c>
      <c r="Y7" t="n">
        <v>1</v>
      </c>
      <c r="Z7" t="n">
        <v>10</v>
      </c>
      <c r="AA7" t="n">
        <v>192.4724446509547</v>
      </c>
      <c r="AB7" t="n">
        <v>263.3492900562885</v>
      </c>
      <c r="AC7" t="n">
        <v>238.2156034264433</v>
      </c>
      <c r="AD7" t="n">
        <v>192472.4446509547</v>
      </c>
      <c r="AE7" t="n">
        <v>263349.2900562885</v>
      </c>
      <c r="AF7" t="n">
        <v>2.049310388963119e-06</v>
      </c>
      <c r="AG7" t="n">
        <v>11</v>
      </c>
      <c r="AH7" t="n">
        <v>238215.6034264433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8.597</v>
      </c>
      <c r="E8" t="n">
        <v>11.63</v>
      </c>
      <c r="F8" t="n">
        <v>8.5</v>
      </c>
      <c r="G8" t="n">
        <v>20.4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16</v>
      </c>
      <c r="N8" t="n">
        <v>28.48</v>
      </c>
      <c r="O8" t="n">
        <v>20122.23</v>
      </c>
      <c r="P8" t="n">
        <v>81.59</v>
      </c>
      <c r="Q8" t="n">
        <v>1693.25</v>
      </c>
      <c r="R8" t="n">
        <v>42.73</v>
      </c>
      <c r="S8" t="n">
        <v>25.68</v>
      </c>
      <c r="T8" t="n">
        <v>7746.67</v>
      </c>
      <c r="U8" t="n">
        <v>0.6</v>
      </c>
      <c r="V8" t="n">
        <v>0.86</v>
      </c>
      <c r="W8" t="n">
        <v>1.25</v>
      </c>
      <c r="X8" t="n">
        <v>0.5</v>
      </c>
      <c r="Y8" t="n">
        <v>1</v>
      </c>
      <c r="Z8" t="n">
        <v>10</v>
      </c>
      <c r="AA8" t="n">
        <v>189.6034681128703</v>
      </c>
      <c r="AB8" t="n">
        <v>259.4238297865714</v>
      </c>
      <c r="AC8" t="n">
        <v>234.6647835754487</v>
      </c>
      <c r="AD8" t="n">
        <v>189603.4681128703</v>
      </c>
      <c r="AE8" t="n">
        <v>259423.8297865714</v>
      </c>
      <c r="AF8" t="n">
        <v>2.075871499224218e-06</v>
      </c>
      <c r="AG8" t="n">
        <v>11</v>
      </c>
      <c r="AH8" t="n">
        <v>234664.7835754487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8.6793</v>
      </c>
      <c r="E9" t="n">
        <v>11.52</v>
      </c>
      <c r="F9" t="n">
        <v>8.460000000000001</v>
      </c>
      <c r="G9" t="n">
        <v>22.06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5</v>
      </c>
      <c r="N9" t="n">
        <v>28.58</v>
      </c>
      <c r="O9" t="n">
        <v>20166.2</v>
      </c>
      <c r="P9" t="n">
        <v>78.26000000000001</v>
      </c>
      <c r="Q9" t="n">
        <v>1692.97</v>
      </c>
      <c r="R9" t="n">
        <v>41.02</v>
      </c>
      <c r="S9" t="n">
        <v>25.68</v>
      </c>
      <c r="T9" t="n">
        <v>6900.51</v>
      </c>
      <c r="U9" t="n">
        <v>0.63</v>
      </c>
      <c r="V9" t="n">
        <v>0.86</v>
      </c>
      <c r="W9" t="n">
        <v>1.26</v>
      </c>
      <c r="X9" t="n">
        <v>0.45</v>
      </c>
      <c r="Y9" t="n">
        <v>1</v>
      </c>
      <c r="Z9" t="n">
        <v>10</v>
      </c>
      <c r="AA9" t="n">
        <v>176.5026962638821</v>
      </c>
      <c r="AB9" t="n">
        <v>241.4987757775317</v>
      </c>
      <c r="AC9" t="n">
        <v>218.4504715630546</v>
      </c>
      <c r="AD9" t="n">
        <v>176502.6962638822</v>
      </c>
      <c r="AE9" t="n">
        <v>241498.7757775317</v>
      </c>
      <c r="AF9" t="n">
        <v>2.095744038992294e-06</v>
      </c>
      <c r="AG9" t="n">
        <v>10</v>
      </c>
      <c r="AH9" t="n">
        <v>218450.4715630546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8.669499999999999</v>
      </c>
      <c r="E10" t="n">
        <v>11.53</v>
      </c>
      <c r="F10" t="n">
        <v>8.470000000000001</v>
      </c>
      <c r="G10" t="n">
        <v>22.09</v>
      </c>
      <c r="H10" t="n">
        <v>0.33</v>
      </c>
      <c r="I10" t="n">
        <v>23</v>
      </c>
      <c r="J10" t="n">
        <v>161.97</v>
      </c>
      <c r="K10" t="n">
        <v>50.28</v>
      </c>
      <c r="L10" t="n">
        <v>3</v>
      </c>
      <c r="M10" t="n">
        <v>2</v>
      </c>
      <c r="N10" t="n">
        <v>28.69</v>
      </c>
      <c r="O10" t="n">
        <v>20210.21</v>
      </c>
      <c r="P10" t="n">
        <v>79.16</v>
      </c>
      <c r="Q10" t="n">
        <v>1693.43</v>
      </c>
      <c r="R10" t="n">
        <v>41.08</v>
      </c>
      <c r="S10" t="n">
        <v>25.68</v>
      </c>
      <c r="T10" t="n">
        <v>6929.19</v>
      </c>
      <c r="U10" t="n">
        <v>0.63</v>
      </c>
      <c r="V10" t="n">
        <v>0.86</v>
      </c>
      <c r="W10" t="n">
        <v>1.27</v>
      </c>
      <c r="X10" t="n">
        <v>0.47</v>
      </c>
      <c r="Y10" t="n">
        <v>1</v>
      </c>
      <c r="Z10" t="n">
        <v>10</v>
      </c>
      <c r="AA10" t="n">
        <v>187.3548608966242</v>
      </c>
      <c r="AB10" t="n">
        <v>256.347186191756</v>
      </c>
      <c r="AC10" t="n">
        <v>231.8817705272249</v>
      </c>
      <c r="AD10" t="n">
        <v>187354.8608966242</v>
      </c>
      <c r="AE10" t="n">
        <v>256347.1861917559</v>
      </c>
      <c r="AF10" t="n">
        <v>2.093377685532669e-06</v>
      </c>
      <c r="AG10" t="n">
        <v>11</v>
      </c>
      <c r="AH10" t="n">
        <v>231881.7705272249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8.6678</v>
      </c>
      <c r="E11" t="n">
        <v>11.54</v>
      </c>
      <c r="F11" t="n">
        <v>8.470000000000001</v>
      </c>
      <c r="G11" t="n">
        <v>22.1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79.18000000000001</v>
      </c>
      <c r="Q11" t="n">
        <v>1693.16</v>
      </c>
      <c r="R11" t="n">
        <v>41.14</v>
      </c>
      <c r="S11" t="n">
        <v>25.68</v>
      </c>
      <c r="T11" t="n">
        <v>6962.12</v>
      </c>
      <c r="U11" t="n">
        <v>0.62</v>
      </c>
      <c r="V11" t="n">
        <v>0.86</v>
      </c>
      <c r="W11" t="n">
        <v>1.27</v>
      </c>
      <c r="X11" t="n">
        <v>0.47</v>
      </c>
      <c r="Y11" t="n">
        <v>1</v>
      </c>
      <c r="Z11" t="n">
        <v>10</v>
      </c>
      <c r="AA11" t="n">
        <v>187.3819231866813</v>
      </c>
      <c r="AB11" t="n">
        <v>256.384214010916</v>
      </c>
      <c r="AC11" t="n">
        <v>231.9152644632933</v>
      </c>
      <c r="AD11" t="n">
        <v>187381.9231866813</v>
      </c>
      <c r="AE11" t="n">
        <v>256384.214010916</v>
      </c>
      <c r="AF11" t="n">
        <v>2.092967195646816e-06</v>
      </c>
      <c r="AG11" t="n">
        <v>11</v>
      </c>
      <c r="AH11" t="n">
        <v>231915.2644632932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5.6245</v>
      </c>
      <c r="E2" t="n">
        <v>17.78</v>
      </c>
      <c r="F2" t="n">
        <v>10.29</v>
      </c>
      <c r="G2" t="n">
        <v>5.61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151.57</v>
      </c>
      <c r="Q2" t="n">
        <v>1694.35</v>
      </c>
      <c r="R2" t="n">
        <v>98.61</v>
      </c>
      <c r="S2" t="n">
        <v>25.68</v>
      </c>
      <c r="T2" t="n">
        <v>35260.28</v>
      </c>
      <c r="U2" t="n">
        <v>0.26</v>
      </c>
      <c r="V2" t="n">
        <v>0.71</v>
      </c>
      <c r="W2" t="n">
        <v>1.39</v>
      </c>
      <c r="X2" t="n">
        <v>2.28</v>
      </c>
      <c r="Y2" t="n">
        <v>1</v>
      </c>
      <c r="Z2" t="n">
        <v>10</v>
      </c>
      <c r="AA2" t="n">
        <v>372.2110401684745</v>
      </c>
      <c r="AB2" t="n">
        <v>509.2755659506788</v>
      </c>
      <c r="AC2" t="n">
        <v>460.6710207090912</v>
      </c>
      <c r="AD2" t="n">
        <v>372211.0401684745</v>
      </c>
      <c r="AE2" t="n">
        <v>509275.5659506788</v>
      </c>
      <c r="AF2" t="n">
        <v>1.284003683346013e-06</v>
      </c>
      <c r="AG2" t="n">
        <v>16</v>
      </c>
      <c r="AH2" t="n">
        <v>460671.0207090912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6.2748</v>
      </c>
      <c r="E3" t="n">
        <v>15.94</v>
      </c>
      <c r="F3" t="n">
        <v>9.68</v>
      </c>
      <c r="G3" t="n">
        <v>7.08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140.75</v>
      </c>
      <c r="Q3" t="n">
        <v>1693.24</v>
      </c>
      <c r="R3" t="n">
        <v>79.48</v>
      </c>
      <c r="S3" t="n">
        <v>25.68</v>
      </c>
      <c r="T3" t="n">
        <v>25837.34</v>
      </c>
      <c r="U3" t="n">
        <v>0.32</v>
      </c>
      <c r="V3" t="n">
        <v>0.75</v>
      </c>
      <c r="W3" t="n">
        <v>1.35</v>
      </c>
      <c r="X3" t="n">
        <v>1.67</v>
      </c>
      <c r="Y3" t="n">
        <v>1</v>
      </c>
      <c r="Z3" t="n">
        <v>10</v>
      </c>
      <c r="AA3" t="n">
        <v>317.944805414945</v>
      </c>
      <c r="AB3" t="n">
        <v>435.0261095035864</v>
      </c>
      <c r="AC3" t="n">
        <v>393.5078281755427</v>
      </c>
      <c r="AD3" t="n">
        <v>317944.805414945</v>
      </c>
      <c r="AE3" t="n">
        <v>435026.1095035864</v>
      </c>
      <c r="AF3" t="n">
        <v>1.43245911854557e-06</v>
      </c>
      <c r="AG3" t="n">
        <v>14</v>
      </c>
      <c r="AH3" t="n">
        <v>393507.8281755427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6.7359</v>
      </c>
      <c r="E4" t="n">
        <v>14.85</v>
      </c>
      <c r="F4" t="n">
        <v>9.33</v>
      </c>
      <c r="G4" t="n">
        <v>8.609999999999999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133.9</v>
      </c>
      <c r="Q4" t="n">
        <v>1693.63</v>
      </c>
      <c r="R4" t="n">
        <v>68.40000000000001</v>
      </c>
      <c r="S4" t="n">
        <v>25.68</v>
      </c>
      <c r="T4" t="n">
        <v>20380.23</v>
      </c>
      <c r="U4" t="n">
        <v>0.38</v>
      </c>
      <c r="V4" t="n">
        <v>0.78</v>
      </c>
      <c r="W4" t="n">
        <v>1.33</v>
      </c>
      <c r="X4" t="n">
        <v>1.33</v>
      </c>
      <c r="Y4" t="n">
        <v>1</v>
      </c>
      <c r="Z4" t="n">
        <v>10</v>
      </c>
      <c r="AA4" t="n">
        <v>288.8055602668976</v>
      </c>
      <c r="AB4" t="n">
        <v>395.1565087592604</v>
      </c>
      <c r="AC4" t="n">
        <v>357.4433261689191</v>
      </c>
      <c r="AD4" t="n">
        <v>288805.5602668976</v>
      </c>
      <c r="AE4" t="n">
        <v>395156.5087592604</v>
      </c>
      <c r="AF4" t="n">
        <v>1.537722537230048e-06</v>
      </c>
      <c r="AG4" t="n">
        <v>13</v>
      </c>
      <c r="AH4" t="n">
        <v>357443.3261689191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7.082</v>
      </c>
      <c r="E5" t="n">
        <v>14.12</v>
      </c>
      <c r="F5" t="n">
        <v>9.09</v>
      </c>
      <c r="G5" t="n">
        <v>10.1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128.7</v>
      </c>
      <c r="Q5" t="n">
        <v>1693.2</v>
      </c>
      <c r="R5" t="n">
        <v>61.12</v>
      </c>
      <c r="S5" t="n">
        <v>25.68</v>
      </c>
      <c r="T5" t="n">
        <v>16793.92</v>
      </c>
      <c r="U5" t="n">
        <v>0.42</v>
      </c>
      <c r="V5" t="n">
        <v>0.8</v>
      </c>
      <c r="W5" t="n">
        <v>1.3</v>
      </c>
      <c r="X5" t="n">
        <v>1.09</v>
      </c>
      <c r="Y5" t="n">
        <v>1</v>
      </c>
      <c r="Z5" t="n">
        <v>10</v>
      </c>
      <c r="AA5" t="n">
        <v>276.6018697103849</v>
      </c>
      <c r="AB5" t="n">
        <v>378.45888095101</v>
      </c>
      <c r="AC5" t="n">
        <v>342.3392965234203</v>
      </c>
      <c r="AD5" t="n">
        <v>276601.8697103849</v>
      </c>
      <c r="AE5" t="n">
        <v>378458.88095101</v>
      </c>
      <c r="AF5" t="n">
        <v>1.616732880337179e-06</v>
      </c>
      <c r="AG5" t="n">
        <v>13</v>
      </c>
      <c r="AH5" t="n">
        <v>342339.2965234203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7.3513</v>
      </c>
      <c r="E6" t="n">
        <v>13.6</v>
      </c>
      <c r="F6" t="n">
        <v>8.92</v>
      </c>
      <c r="G6" t="n">
        <v>11.64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124.71</v>
      </c>
      <c r="Q6" t="n">
        <v>1693.15</v>
      </c>
      <c r="R6" t="n">
        <v>56.17</v>
      </c>
      <c r="S6" t="n">
        <v>25.68</v>
      </c>
      <c r="T6" t="n">
        <v>14359.87</v>
      </c>
      <c r="U6" t="n">
        <v>0.46</v>
      </c>
      <c r="V6" t="n">
        <v>0.82</v>
      </c>
      <c r="W6" t="n">
        <v>1.28</v>
      </c>
      <c r="X6" t="n">
        <v>0.92</v>
      </c>
      <c r="Y6" t="n">
        <v>1</v>
      </c>
      <c r="Z6" t="n">
        <v>10</v>
      </c>
      <c r="AA6" t="n">
        <v>257.2902576077269</v>
      </c>
      <c r="AB6" t="n">
        <v>352.0358813037899</v>
      </c>
      <c r="AC6" t="n">
        <v>318.4380708777239</v>
      </c>
      <c r="AD6" t="n">
        <v>257290.2576077269</v>
      </c>
      <c r="AE6" t="n">
        <v>352035.8813037899</v>
      </c>
      <c r="AF6" t="n">
        <v>1.678210734710915e-06</v>
      </c>
      <c r="AG6" t="n">
        <v>12</v>
      </c>
      <c r="AH6" t="n">
        <v>318438.0708777239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7.5691</v>
      </c>
      <c r="E7" t="n">
        <v>13.21</v>
      </c>
      <c r="F7" t="n">
        <v>8.800000000000001</v>
      </c>
      <c r="G7" t="n">
        <v>13.19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121.03</v>
      </c>
      <c r="Q7" t="n">
        <v>1693.11</v>
      </c>
      <c r="R7" t="n">
        <v>52.03</v>
      </c>
      <c r="S7" t="n">
        <v>25.68</v>
      </c>
      <c r="T7" t="n">
        <v>12317.8</v>
      </c>
      <c r="U7" t="n">
        <v>0.49</v>
      </c>
      <c r="V7" t="n">
        <v>0.83</v>
      </c>
      <c r="W7" t="n">
        <v>1.27</v>
      </c>
      <c r="X7" t="n">
        <v>0.79</v>
      </c>
      <c r="Y7" t="n">
        <v>1</v>
      </c>
      <c r="Z7" t="n">
        <v>10</v>
      </c>
      <c r="AA7" t="n">
        <v>250.5279753931362</v>
      </c>
      <c r="AB7" t="n">
        <v>342.7834284469553</v>
      </c>
      <c r="AC7" t="n">
        <v>310.0686591356435</v>
      </c>
      <c r="AD7" t="n">
        <v>250527.9753931362</v>
      </c>
      <c r="AE7" t="n">
        <v>342783.4284469553</v>
      </c>
      <c r="AF7" t="n">
        <v>1.727931776978274e-06</v>
      </c>
      <c r="AG7" t="n">
        <v>12</v>
      </c>
      <c r="AH7" t="n">
        <v>310068.6591356435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7.7573</v>
      </c>
      <c r="E8" t="n">
        <v>12.89</v>
      </c>
      <c r="F8" t="n">
        <v>8.69</v>
      </c>
      <c r="G8" t="n">
        <v>14.9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117.23</v>
      </c>
      <c r="Q8" t="n">
        <v>1692.96</v>
      </c>
      <c r="R8" t="n">
        <v>49.04</v>
      </c>
      <c r="S8" t="n">
        <v>25.68</v>
      </c>
      <c r="T8" t="n">
        <v>10849.64</v>
      </c>
      <c r="U8" t="n">
        <v>0.52</v>
      </c>
      <c r="V8" t="n">
        <v>0.84</v>
      </c>
      <c r="W8" t="n">
        <v>1.26</v>
      </c>
      <c r="X8" t="n">
        <v>0.6899999999999999</v>
      </c>
      <c r="Y8" t="n">
        <v>1</v>
      </c>
      <c r="Z8" t="n">
        <v>10</v>
      </c>
      <c r="AA8" t="n">
        <v>244.532117062378</v>
      </c>
      <c r="AB8" t="n">
        <v>334.5796305602153</v>
      </c>
      <c r="AC8" t="n">
        <v>302.6478202051087</v>
      </c>
      <c r="AD8" t="n">
        <v>244532.117062378</v>
      </c>
      <c r="AE8" t="n">
        <v>334579.6305602153</v>
      </c>
      <c r="AF8" t="n">
        <v>1.770895505879638e-06</v>
      </c>
      <c r="AG8" t="n">
        <v>12</v>
      </c>
      <c r="AH8" t="n">
        <v>302647.8202051087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7.9241</v>
      </c>
      <c r="E9" t="n">
        <v>12.62</v>
      </c>
      <c r="F9" t="n">
        <v>8.6</v>
      </c>
      <c r="G9" t="n">
        <v>16.64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113.94</v>
      </c>
      <c r="Q9" t="n">
        <v>1692.98</v>
      </c>
      <c r="R9" t="n">
        <v>45.87</v>
      </c>
      <c r="S9" t="n">
        <v>25.68</v>
      </c>
      <c r="T9" t="n">
        <v>9285.85</v>
      </c>
      <c r="U9" t="n">
        <v>0.5600000000000001</v>
      </c>
      <c r="V9" t="n">
        <v>0.85</v>
      </c>
      <c r="W9" t="n">
        <v>1.26</v>
      </c>
      <c r="X9" t="n">
        <v>0.59</v>
      </c>
      <c r="Y9" t="n">
        <v>1</v>
      </c>
      <c r="Z9" t="n">
        <v>10</v>
      </c>
      <c r="AA9" t="n">
        <v>228.8189175823618</v>
      </c>
      <c r="AB9" t="n">
        <v>313.0801378142317</v>
      </c>
      <c r="AC9" t="n">
        <v>283.2002088720673</v>
      </c>
      <c r="AD9" t="n">
        <v>228818.9175823618</v>
      </c>
      <c r="AE9" t="n">
        <v>313080.1378142317</v>
      </c>
      <c r="AF9" t="n">
        <v>1.808973879847478e-06</v>
      </c>
      <c r="AG9" t="n">
        <v>11</v>
      </c>
      <c r="AH9" t="n">
        <v>283200.2088720673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8.037100000000001</v>
      </c>
      <c r="E10" t="n">
        <v>12.44</v>
      </c>
      <c r="F10" t="n">
        <v>8.550000000000001</v>
      </c>
      <c r="G10" t="n">
        <v>18.33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111.89</v>
      </c>
      <c r="Q10" t="n">
        <v>1693.01</v>
      </c>
      <c r="R10" t="n">
        <v>44.44</v>
      </c>
      <c r="S10" t="n">
        <v>25.68</v>
      </c>
      <c r="T10" t="n">
        <v>8586.299999999999</v>
      </c>
      <c r="U10" t="n">
        <v>0.58</v>
      </c>
      <c r="V10" t="n">
        <v>0.85</v>
      </c>
      <c r="W10" t="n">
        <v>1.25</v>
      </c>
      <c r="X10" t="n">
        <v>0.55</v>
      </c>
      <c r="Y10" t="n">
        <v>1</v>
      </c>
      <c r="Z10" t="n">
        <v>10</v>
      </c>
      <c r="AA10" t="n">
        <v>225.7129632208471</v>
      </c>
      <c r="AB10" t="n">
        <v>308.8304340317736</v>
      </c>
      <c r="AC10" t="n">
        <v>279.356090854109</v>
      </c>
      <c r="AD10" t="n">
        <v>225712.9632208471</v>
      </c>
      <c r="AE10" t="n">
        <v>308830.4340317736</v>
      </c>
      <c r="AF10" t="n">
        <v>1.834770380197394e-06</v>
      </c>
      <c r="AG10" t="n">
        <v>11</v>
      </c>
      <c r="AH10" t="n">
        <v>279356.090854109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8.1709</v>
      </c>
      <c r="E11" t="n">
        <v>12.24</v>
      </c>
      <c r="F11" t="n">
        <v>8.48</v>
      </c>
      <c r="G11" t="n">
        <v>20.35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108.24</v>
      </c>
      <c r="Q11" t="n">
        <v>1692.96</v>
      </c>
      <c r="R11" t="n">
        <v>42.19</v>
      </c>
      <c r="S11" t="n">
        <v>25.68</v>
      </c>
      <c r="T11" t="n">
        <v>7473.23</v>
      </c>
      <c r="U11" t="n">
        <v>0.61</v>
      </c>
      <c r="V11" t="n">
        <v>0.86</v>
      </c>
      <c r="W11" t="n">
        <v>1.25</v>
      </c>
      <c r="X11" t="n">
        <v>0.48</v>
      </c>
      <c r="Y11" t="n">
        <v>1</v>
      </c>
      <c r="Z11" t="n">
        <v>10</v>
      </c>
      <c r="AA11" t="n">
        <v>221.2940692912486</v>
      </c>
      <c r="AB11" t="n">
        <v>302.7843084094585</v>
      </c>
      <c r="AC11" t="n">
        <v>273.8869989753952</v>
      </c>
      <c r="AD11" t="n">
        <v>221294.0692912486</v>
      </c>
      <c r="AE11" t="n">
        <v>302784.3084094585</v>
      </c>
      <c r="AF11" t="n">
        <v>1.865315262912603e-06</v>
      </c>
      <c r="AG11" t="n">
        <v>11</v>
      </c>
      <c r="AH11" t="n">
        <v>273886.9989753952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8.2544</v>
      </c>
      <c r="E12" t="n">
        <v>12.11</v>
      </c>
      <c r="F12" t="n">
        <v>8.44</v>
      </c>
      <c r="G12" t="n">
        <v>22.03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106.04</v>
      </c>
      <c r="Q12" t="n">
        <v>1692.94</v>
      </c>
      <c r="R12" t="n">
        <v>41.29</v>
      </c>
      <c r="S12" t="n">
        <v>25.68</v>
      </c>
      <c r="T12" t="n">
        <v>7034.46</v>
      </c>
      <c r="U12" t="n">
        <v>0.62</v>
      </c>
      <c r="V12" t="n">
        <v>0.86</v>
      </c>
      <c r="W12" t="n">
        <v>1.24</v>
      </c>
      <c r="X12" t="n">
        <v>0.44</v>
      </c>
      <c r="Y12" t="n">
        <v>1</v>
      </c>
      <c r="Z12" t="n">
        <v>10</v>
      </c>
      <c r="AA12" t="n">
        <v>218.6731409412077</v>
      </c>
      <c r="AB12" t="n">
        <v>299.1982386137362</v>
      </c>
      <c r="AC12" t="n">
        <v>270.6431786478949</v>
      </c>
      <c r="AD12" t="n">
        <v>218673.1409412077</v>
      </c>
      <c r="AE12" t="n">
        <v>299198.2386137362</v>
      </c>
      <c r="AF12" t="n">
        <v>1.884377278657895e-06</v>
      </c>
      <c r="AG12" t="n">
        <v>11</v>
      </c>
      <c r="AH12" t="n">
        <v>270643.1786478949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8.390000000000001</v>
      </c>
      <c r="G13" t="n">
        <v>23.98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102.85</v>
      </c>
      <c r="Q13" t="n">
        <v>1692.88</v>
      </c>
      <c r="R13" t="n">
        <v>39.72</v>
      </c>
      <c r="S13" t="n">
        <v>25.68</v>
      </c>
      <c r="T13" t="n">
        <v>6258.83</v>
      </c>
      <c r="U13" t="n">
        <v>0.65</v>
      </c>
      <c r="V13" t="n">
        <v>0.87</v>
      </c>
      <c r="W13" t="n">
        <v>1.24</v>
      </c>
      <c r="X13" t="n">
        <v>0.39</v>
      </c>
      <c r="Y13" t="n">
        <v>1</v>
      </c>
      <c r="Z13" t="n">
        <v>10</v>
      </c>
      <c r="AA13" t="n">
        <v>215.2917517701307</v>
      </c>
      <c r="AB13" t="n">
        <v>294.5716727735091</v>
      </c>
      <c r="AC13" t="n">
        <v>266.4581657580317</v>
      </c>
      <c r="AD13" t="n">
        <v>215291.7517701307</v>
      </c>
      <c r="AE13" t="n">
        <v>294571.6727735091</v>
      </c>
      <c r="AF13" t="n">
        <v>1.906064601960921e-06</v>
      </c>
      <c r="AG13" t="n">
        <v>11</v>
      </c>
      <c r="AH13" t="n">
        <v>266458.1657580317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8.4246</v>
      </c>
      <c r="E14" t="n">
        <v>11.87</v>
      </c>
      <c r="F14" t="n">
        <v>8.380000000000001</v>
      </c>
      <c r="G14" t="n">
        <v>26.45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16</v>
      </c>
      <c r="N14" t="n">
        <v>52.01</v>
      </c>
      <c r="O14" t="n">
        <v>28348.56</v>
      </c>
      <c r="P14" t="n">
        <v>100.33</v>
      </c>
      <c r="Q14" t="n">
        <v>1693.03</v>
      </c>
      <c r="R14" t="n">
        <v>39</v>
      </c>
      <c r="S14" t="n">
        <v>25.68</v>
      </c>
      <c r="T14" t="n">
        <v>5912</v>
      </c>
      <c r="U14" t="n">
        <v>0.66</v>
      </c>
      <c r="V14" t="n">
        <v>0.87</v>
      </c>
      <c r="W14" t="n">
        <v>1.24</v>
      </c>
      <c r="X14" t="n">
        <v>0.37</v>
      </c>
      <c r="Y14" t="n">
        <v>1</v>
      </c>
      <c r="Z14" t="n">
        <v>10</v>
      </c>
      <c r="AA14" t="n">
        <v>212.7734771861988</v>
      </c>
      <c r="AB14" t="n">
        <v>291.1260583893414</v>
      </c>
      <c r="AC14" t="n">
        <v>263.3413959747377</v>
      </c>
      <c r="AD14" t="n">
        <v>212773.4771861988</v>
      </c>
      <c r="AE14" t="n">
        <v>291126.0583893415</v>
      </c>
      <c r="AF14" t="n">
        <v>1.923231830512369e-06</v>
      </c>
      <c r="AG14" t="n">
        <v>11</v>
      </c>
      <c r="AH14" t="n">
        <v>263341.3959747377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8.474399999999999</v>
      </c>
      <c r="E15" t="n">
        <v>11.8</v>
      </c>
      <c r="F15" t="n">
        <v>8.35</v>
      </c>
      <c r="G15" t="n">
        <v>27.83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12</v>
      </c>
      <c r="N15" t="n">
        <v>52.18</v>
      </c>
      <c r="O15" t="n">
        <v>28400.61</v>
      </c>
      <c r="P15" t="n">
        <v>97.2</v>
      </c>
      <c r="Q15" t="n">
        <v>1692.88</v>
      </c>
      <c r="R15" t="n">
        <v>38.14</v>
      </c>
      <c r="S15" t="n">
        <v>25.68</v>
      </c>
      <c r="T15" t="n">
        <v>5482.78</v>
      </c>
      <c r="U15" t="n">
        <v>0.67</v>
      </c>
      <c r="V15" t="n">
        <v>0.87</v>
      </c>
      <c r="W15" t="n">
        <v>1.24</v>
      </c>
      <c r="X15" t="n">
        <v>0.35</v>
      </c>
      <c r="Y15" t="n">
        <v>1</v>
      </c>
      <c r="Z15" t="n">
        <v>10</v>
      </c>
      <c r="AA15" t="n">
        <v>210.1127461863065</v>
      </c>
      <c r="AB15" t="n">
        <v>287.4855288521234</v>
      </c>
      <c r="AC15" t="n">
        <v>260.0483134670353</v>
      </c>
      <c r="AD15" t="n">
        <v>210112.7461863065</v>
      </c>
      <c r="AE15" t="n">
        <v>287485.5288521234</v>
      </c>
      <c r="AF15" t="n">
        <v>1.934600553675429e-06</v>
      </c>
      <c r="AG15" t="n">
        <v>11</v>
      </c>
      <c r="AH15" t="n">
        <v>260048.3134670353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8.524900000000001</v>
      </c>
      <c r="E16" t="n">
        <v>11.73</v>
      </c>
      <c r="F16" t="n">
        <v>8.32</v>
      </c>
      <c r="G16" t="n">
        <v>29.38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97.05</v>
      </c>
      <c r="Q16" t="n">
        <v>1692.91</v>
      </c>
      <c r="R16" t="n">
        <v>37.17</v>
      </c>
      <c r="S16" t="n">
        <v>25.68</v>
      </c>
      <c r="T16" t="n">
        <v>5003.3</v>
      </c>
      <c r="U16" t="n">
        <v>0.6899999999999999</v>
      </c>
      <c r="V16" t="n">
        <v>0.88</v>
      </c>
      <c r="W16" t="n">
        <v>1.24</v>
      </c>
      <c r="X16" t="n">
        <v>0.32</v>
      </c>
      <c r="Y16" t="n">
        <v>1</v>
      </c>
      <c r="Z16" t="n">
        <v>10</v>
      </c>
      <c r="AA16" t="n">
        <v>209.3781820864553</v>
      </c>
      <c r="AB16" t="n">
        <v>286.4804658440265</v>
      </c>
      <c r="AC16" t="n">
        <v>259.139172261816</v>
      </c>
      <c r="AD16" t="n">
        <v>209378.1820864553</v>
      </c>
      <c r="AE16" t="n">
        <v>286480.4658440265</v>
      </c>
      <c r="AF16" t="n">
        <v>1.94612907816809e-06</v>
      </c>
      <c r="AG16" t="n">
        <v>11</v>
      </c>
      <c r="AH16" t="n">
        <v>259139.172261816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8.519500000000001</v>
      </c>
      <c r="E17" t="n">
        <v>11.74</v>
      </c>
      <c r="F17" t="n">
        <v>8.33</v>
      </c>
      <c r="G17" t="n">
        <v>29.4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5</v>
      </c>
      <c r="N17" t="n">
        <v>52.53</v>
      </c>
      <c r="O17" t="n">
        <v>28504.87</v>
      </c>
      <c r="P17" t="n">
        <v>95.34</v>
      </c>
      <c r="Q17" t="n">
        <v>1692.88</v>
      </c>
      <c r="R17" t="n">
        <v>37.33</v>
      </c>
      <c r="S17" t="n">
        <v>25.68</v>
      </c>
      <c r="T17" t="n">
        <v>5082.66</v>
      </c>
      <c r="U17" t="n">
        <v>0.6899999999999999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208.3767066411943</v>
      </c>
      <c r="AB17" t="n">
        <v>285.1102029578427</v>
      </c>
      <c r="AC17" t="n">
        <v>257.8996853423131</v>
      </c>
      <c r="AD17" t="n">
        <v>208376.7066411943</v>
      </c>
      <c r="AE17" t="n">
        <v>285110.2029578427</v>
      </c>
      <c r="AF17" t="n">
        <v>1.944896325054024e-06</v>
      </c>
      <c r="AG17" t="n">
        <v>11</v>
      </c>
      <c r="AH17" t="n">
        <v>257899.6853423131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8.5733</v>
      </c>
      <c r="E18" t="n">
        <v>11.66</v>
      </c>
      <c r="F18" t="n">
        <v>8.300000000000001</v>
      </c>
      <c r="G18" t="n">
        <v>31.13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</v>
      </c>
      <c r="N18" t="n">
        <v>52.7</v>
      </c>
      <c r="O18" t="n">
        <v>28557.1</v>
      </c>
      <c r="P18" t="n">
        <v>94.87</v>
      </c>
      <c r="Q18" t="n">
        <v>1692.88</v>
      </c>
      <c r="R18" t="n">
        <v>36.3</v>
      </c>
      <c r="S18" t="n">
        <v>25.68</v>
      </c>
      <c r="T18" t="n">
        <v>4575.79</v>
      </c>
      <c r="U18" t="n">
        <v>0.71</v>
      </c>
      <c r="V18" t="n">
        <v>0.88</v>
      </c>
      <c r="W18" t="n">
        <v>1.24</v>
      </c>
      <c r="X18" t="n">
        <v>0.3</v>
      </c>
      <c r="Y18" t="n">
        <v>1</v>
      </c>
      <c r="Z18" t="n">
        <v>10</v>
      </c>
      <c r="AA18" t="n">
        <v>207.4191289561725</v>
      </c>
      <c r="AB18" t="n">
        <v>283.8000029238506</v>
      </c>
      <c r="AC18" t="n">
        <v>256.7145289606875</v>
      </c>
      <c r="AD18" t="n">
        <v>207419.1289561725</v>
      </c>
      <c r="AE18" t="n">
        <v>283800.0029238506</v>
      </c>
      <c r="AF18" t="n">
        <v>1.957178198671948e-06</v>
      </c>
      <c r="AG18" t="n">
        <v>11</v>
      </c>
      <c r="AH18" t="n">
        <v>256714.5289606875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8.571400000000001</v>
      </c>
      <c r="E19" t="n">
        <v>11.67</v>
      </c>
      <c r="F19" t="n">
        <v>8.300000000000001</v>
      </c>
      <c r="G19" t="n">
        <v>31.14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0</v>
      </c>
      <c r="N19" t="n">
        <v>52.88</v>
      </c>
      <c r="O19" t="n">
        <v>28609.38</v>
      </c>
      <c r="P19" t="n">
        <v>95.11</v>
      </c>
      <c r="Q19" t="n">
        <v>1692.88</v>
      </c>
      <c r="R19" t="n">
        <v>36.33</v>
      </c>
      <c r="S19" t="n">
        <v>25.68</v>
      </c>
      <c r="T19" t="n">
        <v>4590.99</v>
      </c>
      <c r="U19" t="n">
        <v>0.71</v>
      </c>
      <c r="V19" t="n">
        <v>0.88</v>
      </c>
      <c r="W19" t="n">
        <v>1.24</v>
      </c>
      <c r="X19" t="n">
        <v>0.3</v>
      </c>
      <c r="Y19" t="n">
        <v>1</v>
      </c>
      <c r="Z19" t="n">
        <v>10</v>
      </c>
      <c r="AA19" t="n">
        <v>207.5910243707232</v>
      </c>
      <c r="AB19" t="n">
        <v>284.0351978135292</v>
      </c>
      <c r="AC19" t="n">
        <v>256.9272771801934</v>
      </c>
      <c r="AD19" t="n">
        <v>207591.0243707232</v>
      </c>
      <c r="AE19" t="n">
        <v>284035.1978135292</v>
      </c>
      <c r="AF19" t="n">
        <v>1.956744452205888e-06</v>
      </c>
      <c r="AG19" t="n">
        <v>11</v>
      </c>
      <c r="AH19" t="n">
        <v>256927.2771801933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8.483599999999999</v>
      </c>
      <c r="E2" t="n">
        <v>11.79</v>
      </c>
      <c r="F2" t="n">
        <v>9.029999999999999</v>
      </c>
      <c r="G2" t="n">
        <v>10.84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55.94</v>
      </c>
      <c r="Q2" t="n">
        <v>1693.56</v>
      </c>
      <c r="R2" t="n">
        <v>57.86</v>
      </c>
      <c r="S2" t="n">
        <v>25.68</v>
      </c>
      <c r="T2" t="n">
        <v>15184.13</v>
      </c>
      <c r="U2" t="n">
        <v>0.44</v>
      </c>
      <c r="V2" t="n">
        <v>0.8100000000000001</v>
      </c>
      <c r="W2" t="n">
        <v>1.34</v>
      </c>
      <c r="X2" t="n">
        <v>1.03</v>
      </c>
      <c r="Y2" t="n">
        <v>1</v>
      </c>
      <c r="Z2" t="n">
        <v>10</v>
      </c>
      <c r="AA2" t="n">
        <v>157.4955535261652</v>
      </c>
      <c r="AB2" t="n">
        <v>215.4923645478436</v>
      </c>
      <c r="AC2" t="n">
        <v>194.9260757208923</v>
      </c>
      <c r="AD2" t="n">
        <v>157495.5535261652</v>
      </c>
      <c r="AE2" t="n">
        <v>215492.3645478436</v>
      </c>
      <c r="AF2" t="n">
        <v>2.285815761526001e-06</v>
      </c>
      <c r="AG2" t="n">
        <v>11</v>
      </c>
      <c r="AH2" t="n">
        <v>194926.0757208923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8.456300000000001</v>
      </c>
      <c r="E3" t="n">
        <v>11.83</v>
      </c>
      <c r="F3" t="n">
        <v>9.07</v>
      </c>
      <c r="G3" t="n">
        <v>10.89</v>
      </c>
      <c r="H3" t="n">
        <v>0.27</v>
      </c>
      <c r="I3" t="n">
        <v>50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56.38</v>
      </c>
      <c r="Q3" t="n">
        <v>1693.45</v>
      </c>
      <c r="R3" t="n">
        <v>58.56</v>
      </c>
      <c r="S3" t="n">
        <v>25.68</v>
      </c>
      <c r="T3" t="n">
        <v>15536.86</v>
      </c>
      <c r="U3" t="n">
        <v>0.44</v>
      </c>
      <c r="V3" t="n">
        <v>0.8</v>
      </c>
      <c r="W3" t="n">
        <v>1.35</v>
      </c>
      <c r="X3" t="n">
        <v>1.07</v>
      </c>
      <c r="Y3" t="n">
        <v>1</v>
      </c>
      <c r="Z3" t="n">
        <v>10</v>
      </c>
      <c r="AA3" t="n">
        <v>158.0398997065652</v>
      </c>
      <c r="AB3" t="n">
        <v>216.2371630067251</v>
      </c>
      <c r="AC3" t="n">
        <v>195.5997916601896</v>
      </c>
      <c r="AD3" t="n">
        <v>158039.8997065652</v>
      </c>
      <c r="AE3" t="n">
        <v>216237.1630067251</v>
      </c>
      <c r="AF3" t="n">
        <v>2.278460066975379e-06</v>
      </c>
      <c r="AG3" t="n">
        <v>11</v>
      </c>
      <c r="AH3" t="n">
        <v>195599.7916601896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8.1112</v>
      </c>
      <c r="E2" t="n">
        <v>12.33</v>
      </c>
      <c r="F2" t="n">
        <v>9.09</v>
      </c>
      <c r="G2" t="n">
        <v>10.1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73.20999999999999</v>
      </c>
      <c r="Q2" t="n">
        <v>1693.26</v>
      </c>
      <c r="R2" t="n">
        <v>61.26</v>
      </c>
      <c r="S2" t="n">
        <v>25.68</v>
      </c>
      <c r="T2" t="n">
        <v>16864.23</v>
      </c>
      <c r="U2" t="n">
        <v>0.42</v>
      </c>
      <c r="V2" t="n">
        <v>0.8</v>
      </c>
      <c r="W2" t="n">
        <v>1.3</v>
      </c>
      <c r="X2" t="n">
        <v>1.09</v>
      </c>
      <c r="Y2" t="n">
        <v>1</v>
      </c>
      <c r="Z2" t="n">
        <v>10</v>
      </c>
      <c r="AA2" t="n">
        <v>179.0113560028328</v>
      </c>
      <c r="AB2" t="n">
        <v>244.9312347066189</v>
      </c>
      <c r="AC2" t="n">
        <v>221.5553414294372</v>
      </c>
      <c r="AD2" t="n">
        <v>179011.3560028328</v>
      </c>
      <c r="AE2" t="n">
        <v>244931.2347066189</v>
      </c>
      <c r="AF2" t="n">
        <v>2.090776058845131e-06</v>
      </c>
      <c r="AG2" t="n">
        <v>11</v>
      </c>
      <c r="AH2" t="n">
        <v>221555.3414294372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8.525600000000001</v>
      </c>
      <c r="E3" t="n">
        <v>11.73</v>
      </c>
      <c r="F3" t="n">
        <v>8.800000000000001</v>
      </c>
      <c r="G3" t="n">
        <v>13.21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24</v>
      </c>
      <c r="N3" t="n">
        <v>14.83</v>
      </c>
      <c r="O3" t="n">
        <v>13520.81</v>
      </c>
      <c r="P3" t="n">
        <v>66.73999999999999</v>
      </c>
      <c r="Q3" t="n">
        <v>1693.34</v>
      </c>
      <c r="R3" t="n">
        <v>51.72</v>
      </c>
      <c r="S3" t="n">
        <v>25.68</v>
      </c>
      <c r="T3" t="n">
        <v>12165.88</v>
      </c>
      <c r="U3" t="n">
        <v>0.5</v>
      </c>
      <c r="V3" t="n">
        <v>0.83</v>
      </c>
      <c r="W3" t="n">
        <v>1.29</v>
      </c>
      <c r="X3" t="n">
        <v>0.8</v>
      </c>
      <c r="Y3" t="n">
        <v>1</v>
      </c>
      <c r="Z3" t="n">
        <v>10</v>
      </c>
      <c r="AA3" t="n">
        <v>170.6755077285682</v>
      </c>
      <c r="AB3" t="n">
        <v>233.5257593461045</v>
      </c>
      <c r="AC3" t="n">
        <v>211.2383886296415</v>
      </c>
      <c r="AD3" t="n">
        <v>170675.5077285682</v>
      </c>
      <c r="AE3" t="n">
        <v>233525.7593461045</v>
      </c>
      <c r="AF3" t="n">
        <v>2.197593496312513e-06</v>
      </c>
      <c r="AG3" t="n">
        <v>11</v>
      </c>
      <c r="AH3" t="n">
        <v>211238.3886296415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8.6356</v>
      </c>
      <c r="E4" t="n">
        <v>11.58</v>
      </c>
      <c r="F4" t="n">
        <v>8.74</v>
      </c>
      <c r="G4" t="n">
        <v>14.57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7</v>
      </c>
      <c r="N4" t="n">
        <v>14.9</v>
      </c>
      <c r="O4" t="n">
        <v>13559.91</v>
      </c>
      <c r="P4" t="n">
        <v>65.09999999999999</v>
      </c>
      <c r="Q4" t="n">
        <v>1693.34</v>
      </c>
      <c r="R4" t="n">
        <v>49.62</v>
      </c>
      <c r="S4" t="n">
        <v>25.68</v>
      </c>
      <c r="T4" t="n">
        <v>11134.26</v>
      </c>
      <c r="U4" t="n">
        <v>0.52</v>
      </c>
      <c r="V4" t="n">
        <v>0.83</v>
      </c>
      <c r="W4" t="n">
        <v>1.29</v>
      </c>
      <c r="X4" t="n">
        <v>0.74</v>
      </c>
      <c r="Y4" t="n">
        <v>1</v>
      </c>
      <c r="Z4" t="n">
        <v>10</v>
      </c>
      <c r="AA4" t="n">
        <v>168.6863707761585</v>
      </c>
      <c r="AB4" t="n">
        <v>230.8041344132899</v>
      </c>
      <c r="AC4" t="n">
        <v>208.7765117605893</v>
      </c>
      <c r="AD4" t="n">
        <v>168686.3707761585</v>
      </c>
      <c r="AE4" t="n">
        <v>230804.13441329</v>
      </c>
      <c r="AF4" t="n">
        <v>2.225947545833294e-06</v>
      </c>
      <c r="AG4" t="n">
        <v>11</v>
      </c>
      <c r="AH4" t="n">
        <v>208776.5117605893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8.667400000000001</v>
      </c>
      <c r="E5" t="n">
        <v>11.54</v>
      </c>
      <c r="F5" t="n">
        <v>8.720000000000001</v>
      </c>
      <c r="G5" t="n">
        <v>14.95</v>
      </c>
      <c r="H5" t="n">
        <v>0.28</v>
      </c>
      <c r="I5" t="n">
        <v>35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64.28</v>
      </c>
      <c r="Q5" t="n">
        <v>1693.48</v>
      </c>
      <c r="R5" t="n">
        <v>48.71</v>
      </c>
      <c r="S5" t="n">
        <v>25.68</v>
      </c>
      <c r="T5" t="n">
        <v>10682.77</v>
      </c>
      <c r="U5" t="n">
        <v>0.53</v>
      </c>
      <c r="V5" t="n">
        <v>0.84</v>
      </c>
      <c r="W5" t="n">
        <v>1.3</v>
      </c>
      <c r="X5" t="n">
        <v>0.72</v>
      </c>
      <c r="Y5" t="n">
        <v>1</v>
      </c>
      <c r="Z5" t="n">
        <v>10</v>
      </c>
      <c r="AA5" t="n">
        <v>167.8972700345817</v>
      </c>
      <c r="AB5" t="n">
        <v>229.7244519659974</v>
      </c>
      <c r="AC5" t="n">
        <v>207.7998726907222</v>
      </c>
      <c r="AD5" t="n">
        <v>167897.2700345817</v>
      </c>
      <c r="AE5" t="n">
        <v>229724.4519659974</v>
      </c>
      <c r="AF5" t="n">
        <v>2.234144443785666e-06</v>
      </c>
      <c r="AG5" t="n">
        <v>11</v>
      </c>
      <c r="AH5" t="n">
        <v>207799.8726907222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4.8737</v>
      </c>
      <c r="E2" t="n">
        <v>20.52</v>
      </c>
      <c r="F2" t="n">
        <v>10.72</v>
      </c>
      <c r="G2" t="n">
        <v>4.87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181.85</v>
      </c>
      <c r="Q2" t="n">
        <v>1693.26</v>
      </c>
      <c r="R2" t="n">
        <v>112.7</v>
      </c>
      <c r="S2" t="n">
        <v>25.68</v>
      </c>
      <c r="T2" t="n">
        <v>42192.44</v>
      </c>
      <c r="U2" t="n">
        <v>0.23</v>
      </c>
      <c r="V2" t="n">
        <v>0.68</v>
      </c>
      <c r="W2" t="n">
        <v>1.41</v>
      </c>
      <c r="X2" t="n">
        <v>2.72</v>
      </c>
      <c r="Y2" t="n">
        <v>1</v>
      </c>
      <c r="Z2" t="n">
        <v>10</v>
      </c>
      <c r="AA2" t="n">
        <v>471.8327529850494</v>
      </c>
      <c r="AB2" t="n">
        <v>645.5823884261023</v>
      </c>
      <c r="AC2" t="n">
        <v>583.9689113552872</v>
      </c>
      <c r="AD2" t="n">
        <v>471832.7529850493</v>
      </c>
      <c r="AE2" t="n">
        <v>645582.3884261022</v>
      </c>
      <c r="AF2" t="n">
        <v>1.07696498335494e-06</v>
      </c>
      <c r="AG2" t="n">
        <v>18</v>
      </c>
      <c r="AH2" t="n">
        <v>583968.9113552872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5.5505</v>
      </c>
      <c r="E3" t="n">
        <v>18.02</v>
      </c>
      <c r="F3" t="n">
        <v>10</v>
      </c>
      <c r="G3" t="n">
        <v>6.12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168.11</v>
      </c>
      <c r="Q3" t="n">
        <v>1693.39</v>
      </c>
      <c r="R3" t="n">
        <v>89.81999999999999</v>
      </c>
      <c r="S3" t="n">
        <v>25.68</v>
      </c>
      <c r="T3" t="n">
        <v>30926.91</v>
      </c>
      <c r="U3" t="n">
        <v>0.29</v>
      </c>
      <c r="V3" t="n">
        <v>0.73</v>
      </c>
      <c r="W3" t="n">
        <v>1.36</v>
      </c>
      <c r="X3" t="n">
        <v>1.99</v>
      </c>
      <c r="Y3" t="n">
        <v>1</v>
      </c>
      <c r="Z3" t="n">
        <v>10</v>
      </c>
      <c r="AA3" t="n">
        <v>399.1206197237166</v>
      </c>
      <c r="AB3" t="n">
        <v>546.0944398650249</v>
      </c>
      <c r="AC3" t="n">
        <v>493.9759529726662</v>
      </c>
      <c r="AD3" t="n">
        <v>399120.6197237166</v>
      </c>
      <c r="AE3" t="n">
        <v>546094.4398650249</v>
      </c>
      <c r="AF3" t="n">
        <v>1.226520741964338e-06</v>
      </c>
      <c r="AG3" t="n">
        <v>16</v>
      </c>
      <c r="AH3" t="n">
        <v>493975.9529726662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6.0361</v>
      </c>
      <c r="E4" t="n">
        <v>16.57</v>
      </c>
      <c r="F4" t="n">
        <v>9.59</v>
      </c>
      <c r="G4" t="n">
        <v>7.38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159.89</v>
      </c>
      <c r="Q4" t="n">
        <v>1692.97</v>
      </c>
      <c r="R4" t="n">
        <v>77.01000000000001</v>
      </c>
      <c r="S4" t="n">
        <v>25.68</v>
      </c>
      <c r="T4" t="n">
        <v>24621.77</v>
      </c>
      <c r="U4" t="n">
        <v>0.33</v>
      </c>
      <c r="V4" t="n">
        <v>0.76</v>
      </c>
      <c r="W4" t="n">
        <v>1.33</v>
      </c>
      <c r="X4" t="n">
        <v>1.59</v>
      </c>
      <c r="Y4" t="n">
        <v>1</v>
      </c>
      <c r="Z4" t="n">
        <v>10</v>
      </c>
      <c r="AA4" t="n">
        <v>360.7762122280179</v>
      </c>
      <c r="AB4" t="n">
        <v>493.6299298935409</v>
      </c>
      <c r="AC4" t="n">
        <v>446.5185821984584</v>
      </c>
      <c r="AD4" t="n">
        <v>360776.2122280179</v>
      </c>
      <c r="AE4" t="n">
        <v>493629.9298935409</v>
      </c>
      <c r="AF4" t="n">
        <v>1.333826114867298e-06</v>
      </c>
      <c r="AG4" t="n">
        <v>15</v>
      </c>
      <c r="AH4" t="n">
        <v>446518.5821984584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6.4311</v>
      </c>
      <c r="E5" t="n">
        <v>15.55</v>
      </c>
      <c r="F5" t="n">
        <v>9.31</v>
      </c>
      <c r="G5" t="n">
        <v>8.720000000000001</v>
      </c>
      <c r="H5" t="n">
        <v>0.11</v>
      </c>
      <c r="I5" t="n">
        <v>64</v>
      </c>
      <c r="J5" t="n">
        <v>275.54</v>
      </c>
      <c r="K5" t="n">
        <v>60.56</v>
      </c>
      <c r="L5" t="n">
        <v>1.75</v>
      </c>
      <c r="M5" t="n">
        <v>62</v>
      </c>
      <c r="N5" t="n">
        <v>73.23</v>
      </c>
      <c r="O5" t="n">
        <v>34217.22</v>
      </c>
      <c r="P5" t="n">
        <v>153.87</v>
      </c>
      <c r="Q5" t="n">
        <v>1693.1</v>
      </c>
      <c r="R5" t="n">
        <v>68.01000000000001</v>
      </c>
      <c r="S5" t="n">
        <v>25.68</v>
      </c>
      <c r="T5" t="n">
        <v>20189.36</v>
      </c>
      <c r="U5" t="n">
        <v>0.38</v>
      </c>
      <c r="V5" t="n">
        <v>0.78</v>
      </c>
      <c r="W5" t="n">
        <v>1.31</v>
      </c>
      <c r="X5" t="n">
        <v>1.3</v>
      </c>
      <c r="Y5" t="n">
        <v>1</v>
      </c>
      <c r="Z5" t="n">
        <v>10</v>
      </c>
      <c r="AA5" t="n">
        <v>331.3881784948197</v>
      </c>
      <c r="AB5" t="n">
        <v>453.4199256312338</v>
      </c>
      <c r="AC5" t="n">
        <v>410.1461643078505</v>
      </c>
      <c r="AD5" t="n">
        <v>331388.1784948197</v>
      </c>
      <c r="AE5" t="n">
        <v>453419.9256312338</v>
      </c>
      <c r="AF5" t="n">
        <v>1.421111169020242e-06</v>
      </c>
      <c r="AG5" t="n">
        <v>14</v>
      </c>
      <c r="AH5" t="n">
        <v>410146.1643078505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6.7183</v>
      </c>
      <c r="E6" t="n">
        <v>14.88</v>
      </c>
      <c r="F6" t="n">
        <v>9.109999999999999</v>
      </c>
      <c r="G6" t="n">
        <v>9.94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149.09</v>
      </c>
      <c r="Q6" t="n">
        <v>1693.37</v>
      </c>
      <c r="R6" t="n">
        <v>61.84</v>
      </c>
      <c r="S6" t="n">
        <v>25.68</v>
      </c>
      <c r="T6" t="n">
        <v>17151.98</v>
      </c>
      <c r="U6" t="n">
        <v>0.42</v>
      </c>
      <c r="V6" t="n">
        <v>0.8</v>
      </c>
      <c r="W6" t="n">
        <v>1.3</v>
      </c>
      <c r="X6" t="n">
        <v>1.11</v>
      </c>
      <c r="Y6" t="n">
        <v>1</v>
      </c>
      <c r="Z6" t="n">
        <v>10</v>
      </c>
      <c r="AA6" t="n">
        <v>308.0501113227783</v>
      </c>
      <c r="AB6" t="n">
        <v>421.4877525235889</v>
      </c>
      <c r="AC6" t="n">
        <v>381.2615529845128</v>
      </c>
      <c r="AD6" t="n">
        <v>308050.1113227783</v>
      </c>
      <c r="AE6" t="n">
        <v>421487.7525235889</v>
      </c>
      <c r="AF6" t="n">
        <v>1.484575137508154e-06</v>
      </c>
      <c r="AG6" t="n">
        <v>13</v>
      </c>
      <c r="AH6" t="n">
        <v>381261.5529845128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6.9558</v>
      </c>
      <c r="E7" t="n">
        <v>14.38</v>
      </c>
      <c r="F7" t="n">
        <v>8.970000000000001</v>
      </c>
      <c r="G7" t="n">
        <v>11.21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145.42</v>
      </c>
      <c r="Q7" t="n">
        <v>1693.32</v>
      </c>
      <c r="R7" t="n">
        <v>57.43</v>
      </c>
      <c r="S7" t="n">
        <v>25.68</v>
      </c>
      <c r="T7" t="n">
        <v>14978.54</v>
      </c>
      <c r="U7" t="n">
        <v>0.45</v>
      </c>
      <c r="V7" t="n">
        <v>0.8100000000000001</v>
      </c>
      <c r="W7" t="n">
        <v>1.28</v>
      </c>
      <c r="X7" t="n">
        <v>0.96</v>
      </c>
      <c r="Y7" t="n">
        <v>1</v>
      </c>
      <c r="Z7" t="n">
        <v>10</v>
      </c>
      <c r="AA7" t="n">
        <v>298.9873776546099</v>
      </c>
      <c r="AB7" t="n">
        <v>409.0877204992092</v>
      </c>
      <c r="AC7" t="n">
        <v>370.0449626129857</v>
      </c>
      <c r="AD7" t="n">
        <v>298987.3776546099</v>
      </c>
      <c r="AE7" t="n">
        <v>409087.7204992092</v>
      </c>
      <c r="AF7" t="n">
        <v>1.53705665741024e-06</v>
      </c>
      <c r="AG7" t="n">
        <v>13</v>
      </c>
      <c r="AH7" t="n">
        <v>370044.9626129857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7.1709</v>
      </c>
      <c r="E8" t="n">
        <v>13.95</v>
      </c>
      <c r="F8" t="n">
        <v>8.85</v>
      </c>
      <c r="G8" t="n">
        <v>12.64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142.06</v>
      </c>
      <c r="Q8" t="n">
        <v>1693.24</v>
      </c>
      <c r="R8" t="n">
        <v>53.51</v>
      </c>
      <c r="S8" t="n">
        <v>25.68</v>
      </c>
      <c r="T8" t="n">
        <v>13047.94</v>
      </c>
      <c r="U8" t="n">
        <v>0.48</v>
      </c>
      <c r="V8" t="n">
        <v>0.82</v>
      </c>
      <c r="W8" t="n">
        <v>1.28</v>
      </c>
      <c r="X8" t="n">
        <v>0.85</v>
      </c>
      <c r="Y8" t="n">
        <v>1</v>
      </c>
      <c r="Z8" t="n">
        <v>10</v>
      </c>
      <c r="AA8" t="n">
        <v>291.2995372184149</v>
      </c>
      <c r="AB8" t="n">
        <v>398.5688780508241</v>
      </c>
      <c r="AC8" t="n">
        <v>360.5300237245863</v>
      </c>
      <c r="AD8" t="n">
        <v>291299.5372184148</v>
      </c>
      <c r="AE8" t="n">
        <v>398568.8780508241</v>
      </c>
      <c r="AF8" t="n">
        <v>1.584588341329982e-06</v>
      </c>
      <c r="AG8" t="n">
        <v>13</v>
      </c>
      <c r="AH8" t="n">
        <v>360530.0237245864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7.3275</v>
      </c>
      <c r="E9" t="n">
        <v>13.65</v>
      </c>
      <c r="F9" t="n">
        <v>8.76</v>
      </c>
      <c r="G9" t="n">
        <v>13.83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139.16</v>
      </c>
      <c r="Q9" t="n">
        <v>1693.1</v>
      </c>
      <c r="R9" t="n">
        <v>50.88</v>
      </c>
      <c r="S9" t="n">
        <v>25.68</v>
      </c>
      <c r="T9" t="n">
        <v>11752.63</v>
      </c>
      <c r="U9" t="n">
        <v>0.5</v>
      </c>
      <c r="V9" t="n">
        <v>0.83</v>
      </c>
      <c r="W9" t="n">
        <v>1.27</v>
      </c>
      <c r="X9" t="n">
        <v>0.76</v>
      </c>
      <c r="Y9" t="n">
        <v>1</v>
      </c>
      <c r="Z9" t="n">
        <v>10</v>
      </c>
      <c r="AA9" t="n">
        <v>274.5915545592347</v>
      </c>
      <c r="AB9" t="n">
        <v>375.7082790723613</v>
      </c>
      <c r="AC9" t="n">
        <v>339.8512082275759</v>
      </c>
      <c r="AD9" t="n">
        <v>274591.5545592348</v>
      </c>
      <c r="AE9" t="n">
        <v>375708.2790723613</v>
      </c>
      <c r="AF9" t="n">
        <v>1.619192998242263e-06</v>
      </c>
      <c r="AG9" t="n">
        <v>12</v>
      </c>
      <c r="AH9" t="n">
        <v>339851.2082275759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7.495</v>
      </c>
      <c r="E10" t="n">
        <v>13.34</v>
      </c>
      <c r="F10" t="n">
        <v>8.67</v>
      </c>
      <c r="G10" t="n">
        <v>15.29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136.51</v>
      </c>
      <c r="Q10" t="n">
        <v>1693.13</v>
      </c>
      <c r="R10" t="n">
        <v>47.99</v>
      </c>
      <c r="S10" t="n">
        <v>25.68</v>
      </c>
      <c r="T10" t="n">
        <v>10330.72</v>
      </c>
      <c r="U10" t="n">
        <v>0.54</v>
      </c>
      <c r="V10" t="n">
        <v>0.84</v>
      </c>
      <c r="W10" t="n">
        <v>1.26</v>
      </c>
      <c r="X10" t="n">
        <v>0.66</v>
      </c>
      <c r="Y10" t="n">
        <v>1</v>
      </c>
      <c r="Z10" t="n">
        <v>10</v>
      </c>
      <c r="AA10" t="n">
        <v>269.1521324671032</v>
      </c>
      <c r="AB10" t="n">
        <v>368.2658217955404</v>
      </c>
      <c r="AC10" t="n">
        <v>333.1190486277003</v>
      </c>
      <c r="AD10" t="n">
        <v>269152.1324671032</v>
      </c>
      <c r="AE10" t="n">
        <v>368265.8217955404</v>
      </c>
      <c r="AF10" t="n">
        <v>1.656206280699524e-06</v>
      </c>
      <c r="AG10" t="n">
        <v>12</v>
      </c>
      <c r="AH10" t="n">
        <v>333119.0486277003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7.6131</v>
      </c>
      <c r="E11" t="n">
        <v>13.14</v>
      </c>
      <c r="F11" t="n">
        <v>8.619999999999999</v>
      </c>
      <c r="G11" t="n">
        <v>16.67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133.79</v>
      </c>
      <c r="Q11" t="n">
        <v>1693.1</v>
      </c>
      <c r="R11" t="n">
        <v>46.3</v>
      </c>
      <c r="S11" t="n">
        <v>25.68</v>
      </c>
      <c r="T11" t="n">
        <v>9498.18</v>
      </c>
      <c r="U11" t="n">
        <v>0.55</v>
      </c>
      <c r="V11" t="n">
        <v>0.85</v>
      </c>
      <c r="W11" t="n">
        <v>1.26</v>
      </c>
      <c r="X11" t="n">
        <v>0.61</v>
      </c>
      <c r="Y11" t="n">
        <v>1</v>
      </c>
      <c r="Z11" t="n">
        <v>10</v>
      </c>
      <c r="AA11" t="n">
        <v>264.9071349972457</v>
      </c>
      <c r="AB11" t="n">
        <v>362.4576289812103</v>
      </c>
      <c r="AC11" t="n">
        <v>327.86518158372</v>
      </c>
      <c r="AD11" t="n">
        <v>264907.1349972457</v>
      </c>
      <c r="AE11" t="n">
        <v>362457.6289812103</v>
      </c>
      <c r="AF11" t="n">
        <v>1.682303407017151e-06</v>
      </c>
      <c r="AG11" t="n">
        <v>12</v>
      </c>
      <c r="AH11" t="n">
        <v>327865.18158372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7.7368</v>
      </c>
      <c r="E12" t="n">
        <v>12.93</v>
      </c>
      <c r="F12" t="n">
        <v>8.56</v>
      </c>
      <c r="G12" t="n">
        <v>18.35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132.04</v>
      </c>
      <c r="Q12" t="n">
        <v>1693.11</v>
      </c>
      <c r="R12" t="n">
        <v>44.76</v>
      </c>
      <c r="S12" t="n">
        <v>25.68</v>
      </c>
      <c r="T12" t="n">
        <v>8742.84</v>
      </c>
      <c r="U12" t="n">
        <v>0.57</v>
      </c>
      <c r="V12" t="n">
        <v>0.85</v>
      </c>
      <c r="W12" t="n">
        <v>1.25</v>
      </c>
      <c r="X12" t="n">
        <v>0.5600000000000001</v>
      </c>
      <c r="Y12" t="n">
        <v>1</v>
      </c>
      <c r="Z12" t="n">
        <v>10</v>
      </c>
      <c r="AA12" t="n">
        <v>261.3421164954468</v>
      </c>
      <c r="AB12" t="n">
        <v>357.5798133895329</v>
      </c>
      <c r="AC12" t="n">
        <v>323.4528978660552</v>
      </c>
      <c r="AD12" t="n">
        <v>261342.1164954468</v>
      </c>
      <c r="AE12" t="n">
        <v>357579.813389533</v>
      </c>
      <c r="AF12" t="n">
        <v>1.709637992330364e-06</v>
      </c>
      <c r="AG12" t="n">
        <v>12</v>
      </c>
      <c r="AH12" t="n">
        <v>323452.8978660552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7.8396</v>
      </c>
      <c r="E13" t="n">
        <v>12.76</v>
      </c>
      <c r="F13" t="n">
        <v>8.5</v>
      </c>
      <c r="G13" t="n">
        <v>19.61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129.12</v>
      </c>
      <c r="Q13" t="n">
        <v>1693.08</v>
      </c>
      <c r="R13" t="n">
        <v>42.84</v>
      </c>
      <c r="S13" t="n">
        <v>25.68</v>
      </c>
      <c r="T13" t="n">
        <v>7795.8</v>
      </c>
      <c r="U13" t="n">
        <v>0.6</v>
      </c>
      <c r="V13" t="n">
        <v>0.86</v>
      </c>
      <c r="W13" t="n">
        <v>1.24</v>
      </c>
      <c r="X13" t="n">
        <v>0.49</v>
      </c>
      <c r="Y13" t="n">
        <v>1</v>
      </c>
      <c r="Z13" t="n">
        <v>10</v>
      </c>
      <c r="AA13" t="n">
        <v>257.4073561407695</v>
      </c>
      <c r="AB13" t="n">
        <v>352.1961006827214</v>
      </c>
      <c r="AC13" t="n">
        <v>318.5829991439994</v>
      </c>
      <c r="AD13" t="n">
        <v>257407.3561407695</v>
      </c>
      <c r="AE13" t="n">
        <v>352196.1006827214</v>
      </c>
      <c r="AF13" t="n">
        <v>1.732354203892194e-06</v>
      </c>
      <c r="AG13" t="n">
        <v>12</v>
      </c>
      <c r="AH13" t="n">
        <v>318582.9991439994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7.9159</v>
      </c>
      <c r="E14" t="n">
        <v>12.63</v>
      </c>
      <c r="F14" t="n">
        <v>8.48</v>
      </c>
      <c r="G14" t="n">
        <v>21.2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127.74</v>
      </c>
      <c r="Q14" t="n">
        <v>1693.1</v>
      </c>
      <c r="R14" t="n">
        <v>42.15</v>
      </c>
      <c r="S14" t="n">
        <v>25.68</v>
      </c>
      <c r="T14" t="n">
        <v>7457.48</v>
      </c>
      <c r="U14" t="n">
        <v>0.61</v>
      </c>
      <c r="V14" t="n">
        <v>0.86</v>
      </c>
      <c r="W14" t="n">
        <v>1.25</v>
      </c>
      <c r="X14" t="n">
        <v>0.47</v>
      </c>
      <c r="Y14" t="n">
        <v>1</v>
      </c>
      <c r="Z14" t="n">
        <v>10</v>
      </c>
      <c r="AA14" t="n">
        <v>244.1440350881121</v>
      </c>
      <c r="AB14" t="n">
        <v>334.0486396820565</v>
      </c>
      <c r="AC14" t="n">
        <v>302.1675063511109</v>
      </c>
      <c r="AD14" t="n">
        <v>244144.0350881121</v>
      </c>
      <c r="AE14" t="n">
        <v>334048.6396820566</v>
      </c>
      <c r="AF14" t="n">
        <v>1.749214582707053e-06</v>
      </c>
      <c r="AG14" t="n">
        <v>11</v>
      </c>
      <c r="AH14" t="n">
        <v>302167.5063511109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7.9674</v>
      </c>
      <c r="E15" t="n">
        <v>12.55</v>
      </c>
      <c r="F15" t="n">
        <v>8.449999999999999</v>
      </c>
      <c r="G15" t="n">
        <v>22.04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125.43</v>
      </c>
      <c r="Q15" t="n">
        <v>1693.13</v>
      </c>
      <c r="R15" t="n">
        <v>41.2</v>
      </c>
      <c r="S15" t="n">
        <v>25.68</v>
      </c>
      <c r="T15" t="n">
        <v>6987.4</v>
      </c>
      <c r="U15" t="n">
        <v>0.62</v>
      </c>
      <c r="V15" t="n">
        <v>0.86</v>
      </c>
      <c r="W15" t="n">
        <v>1.25</v>
      </c>
      <c r="X15" t="n">
        <v>0.45</v>
      </c>
      <c r="Y15" t="n">
        <v>1</v>
      </c>
      <c r="Z15" t="n">
        <v>10</v>
      </c>
      <c r="AA15" t="n">
        <v>241.6658022390144</v>
      </c>
      <c r="AB15" t="n">
        <v>330.6578121660058</v>
      </c>
      <c r="AC15" t="n">
        <v>299.1002946541345</v>
      </c>
      <c r="AD15" t="n">
        <v>241665.8022390144</v>
      </c>
      <c r="AE15" t="n">
        <v>330657.8121660058</v>
      </c>
      <c r="AF15" t="n">
        <v>1.760594785970032e-06</v>
      </c>
      <c r="AG15" t="n">
        <v>11</v>
      </c>
      <c r="AH15" t="n">
        <v>299100.2946541345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8.0623</v>
      </c>
      <c r="E16" t="n">
        <v>12.4</v>
      </c>
      <c r="F16" t="n">
        <v>8.41</v>
      </c>
      <c r="G16" t="n">
        <v>24.02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123.18</v>
      </c>
      <c r="Q16" t="n">
        <v>1692.88</v>
      </c>
      <c r="R16" t="n">
        <v>39.89</v>
      </c>
      <c r="S16" t="n">
        <v>25.68</v>
      </c>
      <c r="T16" t="n">
        <v>6343.76</v>
      </c>
      <c r="U16" t="n">
        <v>0.64</v>
      </c>
      <c r="V16" t="n">
        <v>0.87</v>
      </c>
      <c r="W16" t="n">
        <v>1.24</v>
      </c>
      <c r="X16" t="n">
        <v>0.4</v>
      </c>
      <c r="Y16" t="n">
        <v>1</v>
      </c>
      <c r="Z16" t="n">
        <v>10</v>
      </c>
      <c r="AA16" t="n">
        <v>238.5955360184658</v>
      </c>
      <c r="AB16" t="n">
        <v>326.4569384724672</v>
      </c>
      <c r="AC16" t="n">
        <v>295.3003464499427</v>
      </c>
      <c r="AD16" t="n">
        <v>238595.5360184658</v>
      </c>
      <c r="AE16" t="n">
        <v>326456.9384724672</v>
      </c>
      <c r="AF16" t="n">
        <v>1.781565296448803e-06</v>
      </c>
      <c r="AG16" t="n">
        <v>11</v>
      </c>
      <c r="AH16" t="n">
        <v>295300.3464499427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8.1248</v>
      </c>
      <c r="E17" t="n">
        <v>12.31</v>
      </c>
      <c r="F17" t="n">
        <v>8.359999999999999</v>
      </c>
      <c r="G17" t="n">
        <v>25.09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120.78</v>
      </c>
      <c r="Q17" t="n">
        <v>1692.99</v>
      </c>
      <c r="R17" t="n">
        <v>38.69</v>
      </c>
      <c r="S17" t="n">
        <v>25.68</v>
      </c>
      <c r="T17" t="n">
        <v>5747.41</v>
      </c>
      <c r="U17" t="n">
        <v>0.66</v>
      </c>
      <c r="V17" t="n">
        <v>0.87</v>
      </c>
      <c r="W17" t="n">
        <v>1.23</v>
      </c>
      <c r="X17" t="n">
        <v>0.36</v>
      </c>
      <c r="Y17" t="n">
        <v>1</v>
      </c>
      <c r="Z17" t="n">
        <v>10</v>
      </c>
      <c r="AA17" t="n">
        <v>235.907030759421</v>
      </c>
      <c r="AB17" t="n">
        <v>322.778406968563</v>
      </c>
      <c r="AC17" t="n">
        <v>291.9728888299186</v>
      </c>
      <c r="AD17" t="n">
        <v>235907.030759421</v>
      </c>
      <c r="AE17" t="n">
        <v>322778.406968563</v>
      </c>
      <c r="AF17" t="n">
        <v>1.795376222738825e-06</v>
      </c>
      <c r="AG17" t="n">
        <v>11</v>
      </c>
      <c r="AH17" t="n">
        <v>291972.8888299186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8.216699999999999</v>
      </c>
      <c r="E18" t="n">
        <v>12.17</v>
      </c>
      <c r="F18" t="n">
        <v>8.33</v>
      </c>
      <c r="G18" t="n">
        <v>27.76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118.76</v>
      </c>
      <c r="Q18" t="n">
        <v>1692.97</v>
      </c>
      <c r="R18" t="n">
        <v>37.51</v>
      </c>
      <c r="S18" t="n">
        <v>25.68</v>
      </c>
      <c r="T18" t="n">
        <v>5172.17</v>
      </c>
      <c r="U18" t="n">
        <v>0.68</v>
      </c>
      <c r="V18" t="n">
        <v>0.88</v>
      </c>
      <c r="W18" t="n">
        <v>1.23</v>
      </c>
      <c r="X18" t="n">
        <v>0.33</v>
      </c>
      <c r="Y18" t="n">
        <v>1</v>
      </c>
      <c r="Z18" t="n">
        <v>10</v>
      </c>
      <c r="AA18" t="n">
        <v>233.1924212758176</v>
      </c>
      <c r="AB18" t="n">
        <v>319.0641585129804</v>
      </c>
      <c r="AC18" t="n">
        <v>288.6131230339552</v>
      </c>
      <c r="AD18" t="n">
        <v>233192.4212758176</v>
      </c>
      <c r="AE18" t="n">
        <v>319064.1585129804</v>
      </c>
      <c r="AF18" t="n">
        <v>1.815683808755674e-06</v>
      </c>
      <c r="AG18" t="n">
        <v>11</v>
      </c>
      <c r="AH18" t="n">
        <v>288613.1230339552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8.249499999999999</v>
      </c>
      <c r="E19" t="n">
        <v>12.12</v>
      </c>
      <c r="F19" t="n">
        <v>8.33</v>
      </c>
      <c r="G19" t="n">
        <v>29.41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117.1</v>
      </c>
      <c r="Q19" t="n">
        <v>1692.93</v>
      </c>
      <c r="R19" t="n">
        <v>37.65</v>
      </c>
      <c r="S19" t="n">
        <v>25.68</v>
      </c>
      <c r="T19" t="n">
        <v>5246.04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231.6591446414854</v>
      </c>
      <c r="AB19" t="n">
        <v>316.966261778497</v>
      </c>
      <c r="AC19" t="n">
        <v>286.7154466193937</v>
      </c>
      <c r="AD19" t="n">
        <v>231659.1446414854</v>
      </c>
      <c r="AE19" t="n">
        <v>316966.261778497</v>
      </c>
      <c r="AF19" t="n">
        <v>1.822931782872679e-06</v>
      </c>
      <c r="AG19" t="n">
        <v>11</v>
      </c>
      <c r="AH19" t="n">
        <v>286715.4466193937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8.306800000000001</v>
      </c>
      <c r="E20" t="n">
        <v>12.04</v>
      </c>
      <c r="F20" t="n">
        <v>8.300000000000001</v>
      </c>
      <c r="G20" t="n">
        <v>31.13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114.43</v>
      </c>
      <c r="Q20" t="n">
        <v>1692.98</v>
      </c>
      <c r="R20" t="n">
        <v>36.66</v>
      </c>
      <c r="S20" t="n">
        <v>25.68</v>
      </c>
      <c r="T20" t="n">
        <v>4755.07</v>
      </c>
      <c r="U20" t="n">
        <v>0.7</v>
      </c>
      <c r="V20" t="n">
        <v>0.88</v>
      </c>
      <c r="W20" t="n">
        <v>1.23</v>
      </c>
      <c r="X20" t="n">
        <v>0.3</v>
      </c>
      <c r="Y20" t="n">
        <v>1</v>
      </c>
      <c r="Z20" t="n">
        <v>10</v>
      </c>
      <c r="AA20" t="n">
        <v>229.0478417747937</v>
      </c>
      <c r="AB20" t="n">
        <v>313.3933619937394</v>
      </c>
      <c r="AC20" t="n">
        <v>283.4835393754959</v>
      </c>
      <c r="AD20" t="n">
        <v>229047.8417747937</v>
      </c>
      <c r="AE20" t="n">
        <v>313393.3619937394</v>
      </c>
      <c r="AF20" t="n">
        <v>1.835593640095372e-06</v>
      </c>
      <c r="AG20" t="n">
        <v>11</v>
      </c>
      <c r="AH20" t="n">
        <v>283483.5393754959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8.289999999999999</v>
      </c>
      <c r="E21" t="n">
        <v>12.06</v>
      </c>
      <c r="F21" t="n">
        <v>8.33</v>
      </c>
      <c r="G21" t="n">
        <v>31.22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12</v>
      </c>
      <c r="N21" t="n">
        <v>77.09</v>
      </c>
      <c r="O21" t="n">
        <v>35186.68</v>
      </c>
      <c r="P21" t="n">
        <v>113.4</v>
      </c>
      <c r="Q21" t="n">
        <v>1692.88</v>
      </c>
      <c r="R21" t="n">
        <v>37.6</v>
      </c>
      <c r="S21" t="n">
        <v>25.68</v>
      </c>
      <c r="T21" t="n">
        <v>5224.07</v>
      </c>
      <c r="U21" t="n">
        <v>0.68</v>
      </c>
      <c r="V21" t="n">
        <v>0.88</v>
      </c>
      <c r="W21" t="n">
        <v>1.23</v>
      </c>
      <c r="X21" t="n">
        <v>0.32</v>
      </c>
      <c r="Y21" t="n">
        <v>1</v>
      </c>
      <c r="Z21" t="n">
        <v>10</v>
      </c>
      <c r="AA21" t="n">
        <v>228.699321540104</v>
      </c>
      <c r="AB21" t="n">
        <v>312.9165012330096</v>
      </c>
      <c r="AC21" t="n">
        <v>283.0521895364917</v>
      </c>
      <c r="AD21" t="n">
        <v>228699.321540104</v>
      </c>
      <c r="AE21" t="n">
        <v>312916.5012330096</v>
      </c>
      <c r="AF21" t="n">
        <v>1.831881263108613e-06</v>
      </c>
      <c r="AG21" t="n">
        <v>11</v>
      </c>
      <c r="AH21" t="n">
        <v>283052.1895364916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8.356400000000001</v>
      </c>
      <c r="E22" t="n">
        <v>11.97</v>
      </c>
      <c r="F22" t="n">
        <v>8.279999999999999</v>
      </c>
      <c r="G22" t="n">
        <v>33.13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112.22</v>
      </c>
      <c r="Q22" t="n">
        <v>1692.92</v>
      </c>
      <c r="R22" t="n">
        <v>35.97</v>
      </c>
      <c r="S22" t="n">
        <v>25.68</v>
      </c>
      <c r="T22" t="n">
        <v>4414</v>
      </c>
      <c r="U22" t="n">
        <v>0.71</v>
      </c>
      <c r="V22" t="n">
        <v>0.88</v>
      </c>
      <c r="W22" t="n">
        <v>1.23</v>
      </c>
      <c r="X22" t="n">
        <v>0.28</v>
      </c>
      <c r="Y22" t="n">
        <v>1</v>
      </c>
      <c r="Z22" t="n">
        <v>10</v>
      </c>
      <c r="AA22" t="n">
        <v>226.9045070865685</v>
      </c>
      <c r="AB22" t="n">
        <v>310.4607569160582</v>
      </c>
      <c r="AC22" t="n">
        <v>280.8308180104906</v>
      </c>
      <c r="AD22" t="n">
        <v>226904.5070865685</v>
      </c>
      <c r="AE22" t="n">
        <v>310460.7569160582</v>
      </c>
      <c r="AF22" t="n">
        <v>1.846553991199134e-06</v>
      </c>
      <c r="AG22" t="n">
        <v>11</v>
      </c>
      <c r="AH22" t="n">
        <v>280830.8180104906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8.3949</v>
      </c>
      <c r="E23" t="n">
        <v>11.91</v>
      </c>
      <c r="F23" t="n">
        <v>8.279999999999999</v>
      </c>
      <c r="G23" t="n">
        <v>35.48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109.87</v>
      </c>
      <c r="Q23" t="n">
        <v>1692.88</v>
      </c>
      <c r="R23" t="n">
        <v>35.7</v>
      </c>
      <c r="S23" t="n">
        <v>25.68</v>
      </c>
      <c r="T23" t="n">
        <v>4282.58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224.9044989090819</v>
      </c>
      <c r="AB23" t="n">
        <v>307.7242574934888</v>
      </c>
      <c r="AC23" t="n">
        <v>278.3554862521092</v>
      </c>
      <c r="AD23" t="n">
        <v>224904.4989090819</v>
      </c>
      <c r="AE23" t="n">
        <v>307724.2574934888</v>
      </c>
      <c r="AF23" t="n">
        <v>1.855061521793787e-06</v>
      </c>
      <c r="AG23" t="n">
        <v>11</v>
      </c>
      <c r="AH23" t="n">
        <v>278355.4862521092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8.402799999999999</v>
      </c>
      <c r="E24" t="n">
        <v>11.9</v>
      </c>
      <c r="F24" t="n">
        <v>8.27</v>
      </c>
      <c r="G24" t="n">
        <v>35.44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5</v>
      </c>
      <c r="N24" t="n">
        <v>77.84</v>
      </c>
      <c r="O24" t="n">
        <v>35371.22</v>
      </c>
      <c r="P24" t="n">
        <v>109.86</v>
      </c>
      <c r="Q24" t="n">
        <v>1692.89</v>
      </c>
      <c r="R24" t="n">
        <v>35.45</v>
      </c>
      <c r="S24" t="n">
        <v>25.68</v>
      </c>
      <c r="T24" t="n">
        <v>4161.31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224.7651427765135</v>
      </c>
      <c r="AB24" t="n">
        <v>307.5335842849502</v>
      </c>
      <c r="AC24" t="n">
        <v>278.183010626982</v>
      </c>
      <c r="AD24" t="n">
        <v>224765.1427765135</v>
      </c>
      <c r="AE24" t="n">
        <v>307533.5842849502</v>
      </c>
      <c r="AF24" t="n">
        <v>1.856807222876846e-06</v>
      </c>
      <c r="AG24" t="n">
        <v>11</v>
      </c>
      <c r="AH24" t="n">
        <v>278183.010626982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8.400399999999999</v>
      </c>
      <c r="E25" t="n">
        <v>11.9</v>
      </c>
      <c r="F25" t="n">
        <v>8.27</v>
      </c>
      <c r="G25" t="n">
        <v>35.45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2</v>
      </c>
      <c r="N25" t="n">
        <v>78.09</v>
      </c>
      <c r="O25" t="n">
        <v>35432.93</v>
      </c>
      <c r="P25" t="n">
        <v>109.43</v>
      </c>
      <c r="Q25" t="n">
        <v>1693.06</v>
      </c>
      <c r="R25" t="n">
        <v>35.37</v>
      </c>
      <c r="S25" t="n">
        <v>25.68</v>
      </c>
      <c r="T25" t="n">
        <v>4121.31</v>
      </c>
      <c r="U25" t="n">
        <v>0.73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224.5156609556174</v>
      </c>
      <c r="AB25" t="n">
        <v>307.1922322512391</v>
      </c>
      <c r="AC25" t="n">
        <v>277.8742367522776</v>
      </c>
      <c r="AD25" t="n">
        <v>224515.6609556173</v>
      </c>
      <c r="AE25" t="n">
        <v>307192.2322512391</v>
      </c>
      <c r="AF25" t="n">
        <v>1.856276883307309e-06</v>
      </c>
      <c r="AG25" t="n">
        <v>11</v>
      </c>
      <c r="AH25" t="n">
        <v>277874.2367522776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8.27</v>
      </c>
      <c r="G26" t="n">
        <v>35.45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2</v>
      </c>
      <c r="N26" t="n">
        <v>78.34</v>
      </c>
      <c r="O26" t="n">
        <v>35494.74</v>
      </c>
      <c r="P26" t="n">
        <v>109.11</v>
      </c>
      <c r="Q26" t="n">
        <v>1692.88</v>
      </c>
      <c r="R26" t="n">
        <v>35.35</v>
      </c>
      <c r="S26" t="n">
        <v>25.68</v>
      </c>
      <c r="T26" t="n">
        <v>4111.81</v>
      </c>
      <c r="U26" t="n">
        <v>0.73</v>
      </c>
      <c r="V26" t="n">
        <v>0.88</v>
      </c>
      <c r="W26" t="n">
        <v>1.24</v>
      </c>
      <c r="X26" t="n">
        <v>0.27</v>
      </c>
      <c r="Y26" t="n">
        <v>1</v>
      </c>
      <c r="Z26" t="n">
        <v>10</v>
      </c>
      <c r="AA26" t="n">
        <v>224.2987087518272</v>
      </c>
      <c r="AB26" t="n">
        <v>306.8953886747579</v>
      </c>
      <c r="AC26" t="n">
        <v>277.605723510113</v>
      </c>
      <c r="AD26" t="n">
        <v>224298.7087518272</v>
      </c>
      <c r="AE26" t="n">
        <v>306895.3886747579</v>
      </c>
      <c r="AF26" t="n">
        <v>1.856453663163822e-06</v>
      </c>
      <c r="AG26" t="n">
        <v>11</v>
      </c>
      <c r="AH26" t="n">
        <v>277605.723510113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8.4034</v>
      </c>
      <c r="E27" t="n">
        <v>11.9</v>
      </c>
      <c r="F27" t="n">
        <v>8.27</v>
      </c>
      <c r="G27" t="n">
        <v>35.43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</v>
      </c>
      <c r="N27" t="n">
        <v>78.59</v>
      </c>
      <c r="O27" t="n">
        <v>35556.78</v>
      </c>
      <c r="P27" t="n">
        <v>108.87</v>
      </c>
      <c r="Q27" t="n">
        <v>1692.92</v>
      </c>
      <c r="R27" t="n">
        <v>35.32</v>
      </c>
      <c r="S27" t="n">
        <v>25.68</v>
      </c>
      <c r="T27" t="n">
        <v>4094.04</v>
      </c>
      <c r="U27" t="n">
        <v>0.73</v>
      </c>
      <c r="V27" t="n">
        <v>0.88</v>
      </c>
      <c r="W27" t="n">
        <v>1.24</v>
      </c>
      <c r="X27" t="n">
        <v>0.27</v>
      </c>
      <c r="Y27" t="n">
        <v>1</v>
      </c>
      <c r="Z27" t="n">
        <v>10</v>
      </c>
      <c r="AA27" t="n">
        <v>224.1167608412048</v>
      </c>
      <c r="AB27" t="n">
        <v>306.6464395164692</v>
      </c>
      <c r="AC27" t="n">
        <v>277.3805337100889</v>
      </c>
      <c r="AD27" t="n">
        <v>224116.7608412048</v>
      </c>
      <c r="AE27" t="n">
        <v>306646.4395164692</v>
      </c>
      <c r="AF27" t="n">
        <v>1.85693980776923e-06</v>
      </c>
      <c r="AG27" t="n">
        <v>11</v>
      </c>
      <c r="AH27" t="n">
        <v>277380.5337100889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8.395300000000001</v>
      </c>
      <c r="E28" t="n">
        <v>11.91</v>
      </c>
      <c r="F28" t="n">
        <v>8.279999999999999</v>
      </c>
      <c r="G28" t="n">
        <v>35.48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108.79</v>
      </c>
      <c r="Q28" t="n">
        <v>1692.88</v>
      </c>
      <c r="R28" t="n">
        <v>35.67</v>
      </c>
      <c r="S28" t="n">
        <v>25.68</v>
      </c>
      <c r="T28" t="n">
        <v>4267.84</v>
      </c>
      <c r="U28" t="n">
        <v>0.72</v>
      </c>
      <c r="V28" t="n">
        <v>0.88</v>
      </c>
      <c r="W28" t="n">
        <v>1.24</v>
      </c>
      <c r="X28" t="n">
        <v>0.28</v>
      </c>
      <c r="Y28" t="n">
        <v>1</v>
      </c>
      <c r="Z28" t="n">
        <v>10</v>
      </c>
      <c r="AA28" t="n">
        <v>224.1995703366634</v>
      </c>
      <c r="AB28" t="n">
        <v>306.7597431214526</v>
      </c>
      <c r="AC28" t="n">
        <v>277.4830237780354</v>
      </c>
      <c r="AD28" t="n">
        <v>224199.5703366634</v>
      </c>
      <c r="AE28" t="n">
        <v>306759.7431214526</v>
      </c>
      <c r="AF28" t="n">
        <v>1.855149911722044e-06</v>
      </c>
      <c r="AG28" t="n">
        <v>11</v>
      </c>
      <c r="AH28" t="n">
        <v>277483.0237780354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8.173999999999999</v>
      </c>
      <c r="E2" t="n">
        <v>12.23</v>
      </c>
      <c r="F2" t="n">
        <v>9.48</v>
      </c>
      <c r="G2" t="n">
        <v>8.24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1693.86</v>
      </c>
      <c r="R2" t="n">
        <v>70.63</v>
      </c>
      <c r="S2" t="n">
        <v>25.68</v>
      </c>
      <c r="T2" t="n">
        <v>21475.45</v>
      </c>
      <c r="U2" t="n">
        <v>0.36</v>
      </c>
      <c r="V2" t="n">
        <v>0.77</v>
      </c>
      <c r="W2" t="n">
        <v>1.41</v>
      </c>
      <c r="X2" t="n">
        <v>1.47</v>
      </c>
      <c r="Y2" t="n">
        <v>1</v>
      </c>
      <c r="Z2" t="n">
        <v>10</v>
      </c>
      <c r="AA2" t="n">
        <v>150.757536757439</v>
      </c>
      <c r="AB2" t="n">
        <v>206.2731127445567</v>
      </c>
      <c r="AC2" t="n">
        <v>186.586696370407</v>
      </c>
      <c r="AD2" t="n">
        <v>150757.536757439</v>
      </c>
      <c r="AE2" t="n">
        <v>206273.1127445567</v>
      </c>
      <c r="AF2" t="n">
        <v>2.287374947992342e-06</v>
      </c>
      <c r="AG2" t="n">
        <v>11</v>
      </c>
      <c r="AH2" t="n">
        <v>186586.696370407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6.6699</v>
      </c>
      <c r="E2" t="n">
        <v>14.99</v>
      </c>
      <c r="F2" t="n">
        <v>9.74</v>
      </c>
      <c r="G2" t="n">
        <v>6.88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116.77</v>
      </c>
      <c r="Q2" t="n">
        <v>1693.59</v>
      </c>
      <c r="R2" t="n">
        <v>81.39</v>
      </c>
      <c r="S2" t="n">
        <v>25.68</v>
      </c>
      <c r="T2" t="n">
        <v>26775.21</v>
      </c>
      <c r="U2" t="n">
        <v>0.32</v>
      </c>
      <c r="V2" t="n">
        <v>0.75</v>
      </c>
      <c r="W2" t="n">
        <v>1.35</v>
      </c>
      <c r="X2" t="n">
        <v>1.73</v>
      </c>
      <c r="Y2" t="n">
        <v>1</v>
      </c>
      <c r="Z2" t="n">
        <v>10</v>
      </c>
      <c r="AA2" t="n">
        <v>277.5606469962613</v>
      </c>
      <c r="AB2" t="n">
        <v>379.7707223318147</v>
      </c>
      <c r="AC2" t="n">
        <v>343.5259376040219</v>
      </c>
      <c r="AD2" t="n">
        <v>277560.6469962613</v>
      </c>
      <c r="AE2" t="n">
        <v>379770.7223318147</v>
      </c>
      <c r="AF2" t="n">
        <v>1.596077583789246e-06</v>
      </c>
      <c r="AG2" t="n">
        <v>14</v>
      </c>
      <c r="AH2" t="n">
        <v>343525.9376040219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7.2585</v>
      </c>
      <c r="E3" t="n">
        <v>13.78</v>
      </c>
      <c r="F3" t="n">
        <v>9.27</v>
      </c>
      <c r="G3" t="n">
        <v>8.83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108.31</v>
      </c>
      <c r="Q3" t="n">
        <v>1693.56</v>
      </c>
      <c r="R3" t="n">
        <v>66.81999999999999</v>
      </c>
      <c r="S3" t="n">
        <v>25.68</v>
      </c>
      <c r="T3" t="n">
        <v>19599.7</v>
      </c>
      <c r="U3" t="n">
        <v>0.38</v>
      </c>
      <c r="V3" t="n">
        <v>0.79</v>
      </c>
      <c r="W3" t="n">
        <v>1.31</v>
      </c>
      <c r="X3" t="n">
        <v>1.26</v>
      </c>
      <c r="Y3" t="n">
        <v>1</v>
      </c>
      <c r="Z3" t="n">
        <v>10</v>
      </c>
      <c r="AA3" t="n">
        <v>238.3075775053407</v>
      </c>
      <c r="AB3" t="n">
        <v>326.0629409309766</v>
      </c>
      <c r="AC3" t="n">
        <v>294.9439514808329</v>
      </c>
      <c r="AD3" t="n">
        <v>238307.5775053407</v>
      </c>
      <c r="AE3" t="n">
        <v>326062.9409309766</v>
      </c>
      <c r="AF3" t="n">
        <v>1.736926961713705e-06</v>
      </c>
      <c r="AG3" t="n">
        <v>12</v>
      </c>
      <c r="AH3" t="n">
        <v>294943.9514808329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7.6142</v>
      </c>
      <c r="E4" t="n">
        <v>13.13</v>
      </c>
      <c r="F4" t="n">
        <v>9.029999999999999</v>
      </c>
      <c r="G4" t="n">
        <v>10.63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103.04</v>
      </c>
      <c r="Q4" t="n">
        <v>1693.21</v>
      </c>
      <c r="R4" t="n">
        <v>59.75</v>
      </c>
      <c r="S4" t="n">
        <v>25.68</v>
      </c>
      <c r="T4" t="n">
        <v>16123.09</v>
      </c>
      <c r="U4" t="n">
        <v>0.43</v>
      </c>
      <c r="V4" t="n">
        <v>0.8100000000000001</v>
      </c>
      <c r="W4" t="n">
        <v>1.28</v>
      </c>
      <c r="X4" t="n">
        <v>1.03</v>
      </c>
      <c r="Y4" t="n">
        <v>1</v>
      </c>
      <c r="Z4" t="n">
        <v>10</v>
      </c>
      <c r="AA4" t="n">
        <v>228.426424545139</v>
      </c>
      <c r="AB4" t="n">
        <v>312.5431115251329</v>
      </c>
      <c r="AC4" t="n">
        <v>282.7144356182789</v>
      </c>
      <c r="AD4" t="n">
        <v>228426.424545139</v>
      </c>
      <c r="AE4" t="n">
        <v>312543.1115251329</v>
      </c>
      <c r="AF4" t="n">
        <v>1.82204439923958e-06</v>
      </c>
      <c r="AG4" t="n">
        <v>12</v>
      </c>
      <c r="AH4" t="n">
        <v>282714.4356182789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7.9081</v>
      </c>
      <c r="E5" t="n">
        <v>12.65</v>
      </c>
      <c r="F5" t="n">
        <v>8.85</v>
      </c>
      <c r="G5" t="n">
        <v>12.64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98.28</v>
      </c>
      <c r="Q5" t="n">
        <v>1693.05</v>
      </c>
      <c r="R5" t="n">
        <v>53.68</v>
      </c>
      <c r="S5" t="n">
        <v>25.68</v>
      </c>
      <c r="T5" t="n">
        <v>13132.77</v>
      </c>
      <c r="U5" t="n">
        <v>0.48</v>
      </c>
      <c r="V5" t="n">
        <v>0.82</v>
      </c>
      <c r="W5" t="n">
        <v>1.28</v>
      </c>
      <c r="X5" t="n">
        <v>0.85</v>
      </c>
      <c r="Y5" t="n">
        <v>1</v>
      </c>
      <c r="Z5" t="n">
        <v>10</v>
      </c>
      <c r="AA5" t="n">
        <v>210.4516129755866</v>
      </c>
      <c r="AB5" t="n">
        <v>287.9491813429638</v>
      </c>
      <c r="AC5" t="n">
        <v>260.4677156148904</v>
      </c>
      <c r="AD5" t="n">
        <v>210451.6129755866</v>
      </c>
      <c r="AE5" t="n">
        <v>287949.1813429638</v>
      </c>
      <c r="AF5" t="n">
        <v>1.892373369970125e-06</v>
      </c>
      <c r="AG5" t="n">
        <v>11</v>
      </c>
      <c r="AH5" t="n">
        <v>260467.7156148904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8.167199999999999</v>
      </c>
      <c r="E6" t="n">
        <v>12.24</v>
      </c>
      <c r="F6" t="n">
        <v>8.69</v>
      </c>
      <c r="G6" t="n">
        <v>14.89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93.70999999999999</v>
      </c>
      <c r="Q6" t="n">
        <v>1693</v>
      </c>
      <c r="R6" t="n">
        <v>48.77</v>
      </c>
      <c r="S6" t="n">
        <v>25.68</v>
      </c>
      <c r="T6" t="n">
        <v>10713.8</v>
      </c>
      <c r="U6" t="n">
        <v>0.53</v>
      </c>
      <c r="V6" t="n">
        <v>0.84</v>
      </c>
      <c r="W6" t="n">
        <v>1.26</v>
      </c>
      <c r="X6" t="n">
        <v>0.68</v>
      </c>
      <c r="Y6" t="n">
        <v>1</v>
      </c>
      <c r="Z6" t="n">
        <v>10</v>
      </c>
      <c r="AA6" t="n">
        <v>203.8584800953022</v>
      </c>
      <c r="AB6" t="n">
        <v>278.9281660676691</v>
      </c>
      <c r="AC6" t="n">
        <v>252.3076533763924</v>
      </c>
      <c r="AD6" t="n">
        <v>203858.4800953022</v>
      </c>
      <c r="AE6" t="n">
        <v>278928.1660676691</v>
      </c>
      <c r="AF6" t="n">
        <v>1.954374854544075e-06</v>
      </c>
      <c r="AG6" t="n">
        <v>11</v>
      </c>
      <c r="AH6" t="n">
        <v>252307.6533763924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8.345499999999999</v>
      </c>
      <c r="E7" t="n">
        <v>11.98</v>
      </c>
      <c r="F7" t="n">
        <v>8.59</v>
      </c>
      <c r="G7" t="n">
        <v>17.19</v>
      </c>
      <c r="H7" t="n">
        <v>0.24</v>
      </c>
      <c r="I7" t="n">
        <v>30</v>
      </c>
      <c r="J7" t="n">
        <v>169.7</v>
      </c>
      <c r="K7" t="n">
        <v>51.39</v>
      </c>
      <c r="L7" t="n">
        <v>2.25</v>
      </c>
      <c r="M7" t="n">
        <v>28</v>
      </c>
      <c r="N7" t="n">
        <v>31.05</v>
      </c>
      <c r="O7" t="n">
        <v>21163.27</v>
      </c>
      <c r="P7" t="n">
        <v>90.09</v>
      </c>
      <c r="Q7" t="n">
        <v>1693</v>
      </c>
      <c r="R7" t="n">
        <v>45.92</v>
      </c>
      <c r="S7" t="n">
        <v>25.68</v>
      </c>
      <c r="T7" t="n">
        <v>9314.450000000001</v>
      </c>
      <c r="U7" t="n">
        <v>0.5600000000000001</v>
      </c>
      <c r="V7" t="n">
        <v>0.85</v>
      </c>
      <c r="W7" t="n">
        <v>1.25</v>
      </c>
      <c r="X7" t="n">
        <v>0.59</v>
      </c>
      <c r="Y7" t="n">
        <v>1</v>
      </c>
      <c r="Z7" t="n">
        <v>10</v>
      </c>
      <c r="AA7" t="n">
        <v>199.2801866469219</v>
      </c>
      <c r="AB7" t="n">
        <v>272.6639429915463</v>
      </c>
      <c r="AC7" t="n">
        <v>246.6412789587605</v>
      </c>
      <c r="AD7" t="n">
        <v>199280.1866469219</v>
      </c>
      <c r="AE7" t="n">
        <v>272663.9429915462</v>
      </c>
      <c r="AF7" t="n">
        <v>1.997041256317658e-06</v>
      </c>
      <c r="AG7" t="n">
        <v>11</v>
      </c>
      <c r="AH7" t="n">
        <v>246641.2789587605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8.4946</v>
      </c>
      <c r="E8" t="n">
        <v>11.77</v>
      </c>
      <c r="F8" t="n">
        <v>8.52</v>
      </c>
      <c r="G8" t="n">
        <v>19.66</v>
      </c>
      <c r="H8" t="n">
        <v>0.26</v>
      </c>
      <c r="I8" t="n">
        <v>26</v>
      </c>
      <c r="J8" t="n">
        <v>170.06</v>
      </c>
      <c r="K8" t="n">
        <v>51.39</v>
      </c>
      <c r="L8" t="n">
        <v>2.5</v>
      </c>
      <c r="M8" t="n">
        <v>22</v>
      </c>
      <c r="N8" t="n">
        <v>31.17</v>
      </c>
      <c r="O8" t="n">
        <v>21208.12</v>
      </c>
      <c r="P8" t="n">
        <v>85.86</v>
      </c>
      <c r="Q8" t="n">
        <v>1693.11</v>
      </c>
      <c r="R8" t="n">
        <v>43.43</v>
      </c>
      <c r="S8" t="n">
        <v>25.68</v>
      </c>
      <c r="T8" t="n">
        <v>8088.76</v>
      </c>
      <c r="U8" t="n">
        <v>0.59</v>
      </c>
      <c r="V8" t="n">
        <v>0.86</v>
      </c>
      <c r="W8" t="n">
        <v>1.25</v>
      </c>
      <c r="X8" t="n">
        <v>0.52</v>
      </c>
      <c r="Y8" t="n">
        <v>1</v>
      </c>
      <c r="Z8" t="n">
        <v>10</v>
      </c>
      <c r="AA8" t="n">
        <v>194.8694733072991</v>
      </c>
      <c r="AB8" t="n">
        <v>266.6290104133382</v>
      </c>
      <c r="AC8" t="n">
        <v>241.1823118757335</v>
      </c>
      <c r="AD8" t="n">
        <v>194869.4733072991</v>
      </c>
      <c r="AE8" t="n">
        <v>266629.0104133382</v>
      </c>
      <c r="AF8" t="n">
        <v>2.032720227178238e-06</v>
      </c>
      <c r="AG8" t="n">
        <v>11</v>
      </c>
      <c r="AH8" t="n">
        <v>241182.3118757335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8.6075</v>
      </c>
      <c r="E9" t="n">
        <v>11.62</v>
      </c>
      <c r="F9" t="n">
        <v>8.470000000000001</v>
      </c>
      <c r="G9" t="n">
        <v>22.08</v>
      </c>
      <c r="H9" t="n">
        <v>0.29</v>
      </c>
      <c r="I9" t="n">
        <v>23</v>
      </c>
      <c r="J9" t="n">
        <v>170.42</v>
      </c>
      <c r="K9" t="n">
        <v>51.39</v>
      </c>
      <c r="L9" t="n">
        <v>2.75</v>
      </c>
      <c r="M9" t="n">
        <v>12</v>
      </c>
      <c r="N9" t="n">
        <v>31.28</v>
      </c>
      <c r="O9" t="n">
        <v>21253.01</v>
      </c>
      <c r="P9" t="n">
        <v>82.56999999999999</v>
      </c>
      <c r="Q9" t="n">
        <v>1692.94</v>
      </c>
      <c r="R9" t="n">
        <v>41.26</v>
      </c>
      <c r="S9" t="n">
        <v>25.68</v>
      </c>
      <c r="T9" t="n">
        <v>7018.15</v>
      </c>
      <c r="U9" t="n">
        <v>0.62</v>
      </c>
      <c r="V9" t="n">
        <v>0.86</v>
      </c>
      <c r="W9" t="n">
        <v>1.26</v>
      </c>
      <c r="X9" t="n">
        <v>0.46</v>
      </c>
      <c r="Y9" t="n">
        <v>1</v>
      </c>
      <c r="Z9" t="n">
        <v>10</v>
      </c>
      <c r="AA9" t="n">
        <v>191.5851778494783</v>
      </c>
      <c r="AB9" t="n">
        <v>262.1352924750605</v>
      </c>
      <c r="AC9" t="n">
        <v>237.1174680705109</v>
      </c>
      <c r="AD9" t="n">
        <v>191585.1778494783</v>
      </c>
      <c r="AE9" t="n">
        <v>262135.2924750605</v>
      </c>
      <c r="AF9" t="n">
        <v>2.059736698071325e-06</v>
      </c>
      <c r="AG9" t="n">
        <v>11</v>
      </c>
      <c r="AH9" t="n">
        <v>237117.4680705109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8.6416</v>
      </c>
      <c r="E10" t="n">
        <v>11.57</v>
      </c>
      <c r="F10" t="n">
        <v>8.449999999999999</v>
      </c>
      <c r="G10" t="n">
        <v>23.06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6</v>
      </c>
      <c r="N10" t="n">
        <v>31.4</v>
      </c>
      <c r="O10" t="n">
        <v>21297.94</v>
      </c>
      <c r="P10" t="n">
        <v>81.2</v>
      </c>
      <c r="Q10" t="n">
        <v>1692.98</v>
      </c>
      <c r="R10" t="n">
        <v>40.85</v>
      </c>
      <c r="S10" t="n">
        <v>25.68</v>
      </c>
      <c r="T10" t="n">
        <v>6819.73</v>
      </c>
      <c r="U10" t="n">
        <v>0.63</v>
      </c>
      <c r="V10" t="n">
        <v>0.86</v>
      </c>
      <c r="W10" t="n">
        <v>1.26</v>
      </c>
      <c r="X10" t="n">
        <v>0.45</v>
      </c>
      <c r="Y10" t="n">
        <v>1</v>
      </c>
      <c r="Z10" t="n">
        <v>10</v>
      </c>
      <c r="AA10" t="n">
        <v>190.3586742442038</v>
      </c>
      <c r="AB10" t="n">
        <v>260.4571361328045</v>
      </c>
      <c r="AC10" t="n">
        <v>235.5994726142521</v>
      </c>
      <c r="AD10" t="n">
        <v>190358.6742442038</v>
      </c>
      <c r="AE10" t="n">
        <v>260457.1361328045</v>
      </c>
      <c r="AF10" t="n">
        <v>2.067896677322471e-06</v>
      </c>
      <c r="AG10" t="n">
        <v>11</v>
      </c>
      <c r="AH10" t="n">
        <v>235599.4726142521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8.677</v>
      </c>
      <c r="E11" t="n">
        <v>11.52</v>
      </c>
      <c r="F11" t="n">
        <v>8.44</v>
      </c>
      <c r="G11" t="n">
        <v>24.12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2</v>
      </c>
      <c r="N11" t="n">
        <v>31.51</v>
      </c>
      <c r="O11" t="n">
        <v>21342.91</v>
      </c>
      <c r="P11" t="n">
        <v>80.34999999999999</v>
      </c>
      <c r="Q11" t="n">
        <v>1693.2</v>
      </c>
      <c r="R11" t="n">
        <v>40.31</v>
      </c>
      <c r="S11" t="n">
        <v>25.68</v>
      </c>
      <c r="T11" t="n">
        <v>6557</v>
      </c>
      <c r="U11" t="n">
        <v>0.64</v>
      </c>
      <c r="V11" t="n">
        <v>0.86</v>
      </c>
      <c r="W11" t="n">
        <v>1.26</v>
      </c>
      <c r="X11" t="n">
        <v>0.44</v>
      </c>
      <c r="Y11" t="n">
        <v>1</v>
      </c>
      <c r="Z11" t="n">
        <v>10</v>
      </c>
      <c r="AA11" t="n">
        <v>179.2252022819247</v>
      </c>
      <c r="AB11" t="n">
        <v>245.2238286199042</v>
      </c>
      <c r="AC11" t="n">
        <v>221.8200105902968</v>
      </c>
      <c r="AD11" t="n">
        <v>179225.2022819247</v>
      </c>
      <c r="AE11" t="n">
        <v>245223.8286199042</v>
      </c>
      <c r="AF11" t="n">
        <v>2.076367740826592e-06</v>
      </c>
      <c r="AG11" t="n">
        <v>10</v>
      </c>
      <c r="AH11" t="n">
        <v>221820.0105902968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8.680300000000001</v>
      </c>
      <c r="E12" t="n">
        <v>11.52</v>
      </c>
      <c r="F12" t="n">
        <v>8.44</v>
      </c>
      <c r="G12" t="n">
        <v>24.1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0</v>
      </c>
      <c r="N12" t="n">
        <v>31.63</v>
      </c>
      <c r="O12" t="n">
        <v>21387.92</v>
      </c>
      <c r="P12" t="n">
        <v>80.39</v>
      </c>
      <c r="Q12" t="n">
        <v>1692.88</v>
      </c>
      <c r="R12" t="n">
        <v>40.2</v>
      </c>
      <c r="S12" t="n">
        <v>25.68</v>
      </c>
      <c r="T12" t="n">
        <v>6499.68</v>
      </c>
      <c r="U12" t="n">
        <v>0.64</v>
      </c>
      <c r="V12" t="n">
        <v>0.87</v>
      </c>
      <c r="W12" t="n">
        <v>1.27</v>
      </c>
      <c r="X12" t="n">
        <v>0.43</v>
      </c>
      <c r="Y12" t="n">
        <v>1</v>
      </c>
      <c r="Z12" t="n">
        <v>10</v>
      </c>
      <c r="AA12" t="n">
        <v>179.2217080653884</v>
      </c>
      <c r="AB12" t="n">
        <v>245.2190476786853</v>
      </c>
      <c r="AC12" t="n">
        <v>221.8156859353977</v>
      </c>
      <c r="AD12" t="n">
        <v>179221.7080653884</v>
      </c>
      <c r="AE12" t="n">
        <v>245219.0476786853</v>
      </c>
      <c r="AF12" t="n">
        <v>2.077157416237993e-06</v>
      </c>
      <c r="AG12" t="n">
        <v>10</v>
      </c>
      <c r="AH12" t="n">
        <v>221815.6859353977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7.918</v>
      </c>
      <c r="E2" t="n">
        <v>12.63</v>
      </c>
      <c r="F2" t="n">
        <v>9.83</v>
      </c>
      <c r="G2" t="n">
        <v>6.86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</v>
      </c>
      <c r="Q2" t="n">
        <v>1693.78</v>
      </c>
      <c r="R2" t="n">
        <v>80.64</v>
      </c>
      <c r="S2" t="n">
        <v>25.68</v>
      </c>
      <c r="T2" t="n">
        <v>26393.76</v>
      </c>
      <c r="U2" t="n">
        <v>0.32</v>
      </c>
      <c r="V2" t="n">
        <v>0.74</v>
      </c>
      <c r="W2" t="n">
        <v>1.46</v>
      </c>
      <c r="X2" t="n">
        <v>1.83</v>
      </c>
      <c r="Y2" t="n">
        <v>1</v>
      </c>
      <c r="Z2" t="n">
        <v>10</v>
      </c>
      <c r="AA2" t="n">
        <v>146.4370216342367</v>
      </c>
      <c r="AB2" t="n">
        <v>200.3615933453196</v>
      </c>
      <c r="AC2" t="n">
        <v>181.2393640857616</v>
      </c>
      <c r="AD2" t="n">
        <v>146437.0216342367</v>
      </c>
      <c r="AE2" t="n">
        <v>200361.5933453196</v>
      </c>
      <c r="AF2" t="n">
        <v>2.267545010844013e-06</v>
      </c>
      <c r="AG2" t="n">
        <v>11</v>
      </c>
      <c r="AH2" t="n">
        <v>181239.3640857616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5.4814</v>
      </c>
      <c r="E2" t="n">
        <v>18.24</v>
      </c>
      <c r="F2" t="n">
        <v>10.34</v>
      </c>
      <c r="G2" t="n">
        <v>5.44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156.91</v>
      </c>
      <c r="Q2" t="n">
        <v>1693.93</v>
      </c>
      <c r="R2" t="n">
        <v>100.34</v>
      </c>
      <c r="S2" t="n">
        <v>25.68</v>
      </c>
      <c r="T2" t="n">
        <v>36105</v>
      </c>
      <c r="U2" t="n">
        <v>0.26</v>
      </c>
      <c r="V2" t="n">
        <v>0.71</v>
      </c>
      <c r="W2" t="n">
        <v>1.39</v>
      </c>
      <c r="X2" t="n">
        <v>2.33</v>
      </c>
      <c r="Y2" t="n">
        <v>1</v>
      </c>
      <c r="Z2" t="n">
        <v>10</v>
      </c>
      <c r="AA2" t="n">
        <v>385.0193133083989</v>
      </c>
      <c r="AB2" t="n">
        <v>526.8004103218542</v>
      </c>
      <c r="AC2" t="n">
        <v>476.5233185297552</v>
      </c>
      <c r="AD2" t="n">
        <v>385019.3133083989</v>
      </c>
      <c r="AE2" t="n">
        <v>526800.4103218542</v>
      </c>
      <c r="AF2" t="n">
        <v>1.242712474109142e-06</v>
      </c>
      <c r="AG2" t="n">
        <v>16</v>
      </c>
      <c r="AH2" t="n">
        <v>476523.3185297552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6.1291</v>
      </c>
      <c r="E3" t="n">
        <v>16.32</v>
      </c>
      <c r="F3" t="n">
        <v>9.73</v>
      </c>
      <c r="G3" t="n">
        <v>6.87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146.11</v>
      </c>
      <c r="Q3" t="n">
        <v>1693.23</v>
      </c>
      <c r="R3" t="n">
        <v>81.17</v>
      </c>
      <c r="S3" t="n">
        <v>25.68</v>
      </c>
      <c r="T3" t="n">
        <v>26664.71</v>
      </c>
      <c r="U3" t="n">
        <v>0.32</v>
      </c>
      <c r="V3" t="n">
        <v>0.75</v>
      </c>
      <c r="W3" t="n">
        <v>1.35</v>
      </c>
      <c r="X3" t="n">
        <v>1.73</v>
      </c>
      <c r="Y3" t="n">
        <v>1</v>
      </c>
      <c r="Z3" t="n">
        <v>10</v>
      </c>
      <c r="AA3" t="n">
        <v>339.4373466843793</v>
      </c>
      <c r="AB3" t="n">
        <v>464.4331526524278</v>
      </c>
      <c r="AC3" t="n">
        <v>420.1083043993031</v>
      </c>
      <c r="AD3" t="n">
        <v>339437.3466843793</v>
      </c>
      <c r="AE3" t="n">
        <v>464433.1526524278</v>
      </c>
      <c r="AF3" t="n">
        <v>1.389555410125578e-06</v>
      </c>
      <c r="AG3" t="n">
        <v>15</v>
      </c>
      <c r="AH3" t="n">
        <v>420108.304399303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6.584</v>
      </c>
      <c r="E4" t="n">
        <v>15.19</v>
      </c>
      <c r="F4" t="n">
        <v>9.380000000000001</v>
      </c>
      <c r="G4" t="n">
        <v>8.279999999999999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138.97</v>
      </c>
      <c r="Q4" t="n">
        <v>1693.29</v>
      </c>
      <c r="R4" t="n">
        <v>70.29000000000001</v>
      </c>
      <c r="S4" t="n">
        <v>25.68</v>
      </c>
      <c r="T4" t="n">
        <v>21309.46</v>
      </c>
      <c r="U4" t="n">
        <v>0.37</v>
      </c>
      <c r="V4" t="n">
        <v>0.78</v>
      </c>
      <c r="W4" t="n">
        <v>1.32</v>
      </c>
      <c r="X4" t="n">
        <v>1.38</v>
      </c>
      <c r="Y4" t="n">
        <v>1</v>
      </c>
      <c r="Z4" t="n">
        <v>10</v>
      </c>
      <c r="AA4" t="n">
        <v>309.0217263357383</v>
      </c>
      <c r="AB4" t="n">
        <v>422.8171590489499</v>
      </c>
      <c r="AC4" t="n">
        <v>382.4640828169271</v>
      </c>
      <c r="AD4" t="n">
        <v>309021.7263357383</v>
      </c>
      <c r="AE4" t="n">
        <v>422817.1590489499</v>
      </c>
      <c r="AF4" t="n">
        <v>1.492687804125696e-06</v>
      </c>
      <c r="AG4" t="n">
        <v>14</v>
      </c>
      <c r="AH4" t="n">
        <v>382464.0828169272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6.943</v>
      </c>
      <c r="E5" t="n">
        <v>14.4</v>
      </c>
      <c r="F5" t="n">
        <v>9.140000000000001</v>
      </c>
      <c r="G5" t="n">
        <v>9.800000000000001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133.78</v>
      </c>
      <c r="Q5" t="n">
        <v>1693.39</v>
      </c>
      <c r="R5" t="n">
        <v>62.97</v>
      </c>
      <c r="S5" t="n">
        <v>25.68</v>
      </c>
      <c r="T5" t="n">
        <v>17708.11</v>
      </c>
      <c r="U5" t="n">
        <v>0.41</v>
      </c>
      <c r="V5" t="n">
        <v>0.8</v>
      </c>
      <c r="W5" t="n">
        <v>1.3</v>
      </c>
      <c r="X5" t="n">
        <v>1.14</v>
      </c>
      <c r="Y5" t="n">
        <v>1</v>
      </c>
      <c r="Z5" t="n">
        <v>10</v>
      </c>
      <c r="AA5" t="n">
        <v>285.0612931405154</v>
      </c>
      <c r="AB5" t="n">
        <v>390.033437291537</v>
      </c>
      <c r="AC5" t="n">
        <v>352.8091934517993</v>
      </c>
      <c r="AD5" t="n">
        <v>285061.2931405155</v>
      </c>
      <c r="AE5" t="n">
        <v>390033.437291537</v>
      </c>
      <c r="AF5" t="n">
        <v>1.574078284332429e-06</v>
      </c>
      <c r="AG5" t="n">
        <v>13</v>
      </c>
      <c r="AH5" t="n">
        <v>352809.1934517993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7.2165</v>
      </c>
      <c r="E6" t="n">
        <v>13.86</v>
      </c>
      <c r="F6" t="n">
        <v>8.960000000000001</v>
      </c>
      <c r="G6" t="n">
        <v>11.2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129.4</v>
      </c>
      <c r="Q6" t="n">
        <v>1693.35</v>
      </c>
      <c r="R6" t="n">
        <v>57.3</v>
      </c>
      <c r="S6" t="n">
        <v>25.68</v>
      </c>
      <c r="T6" t="n">
        <v>14913.52</v>
      </c>
      <c r="U6" t="n">
        <v>0.45</v>
      </c>
      <c r="V6" t="n">
        <v>0.8100000000000001</v>
      </c>
      <c r="W6" t="n">
        <v>1.28</v>
      </c>
      <c r="X6" t="n">
        <v>0.96</v>
      </c>
      <c r="Y6" t="n">
        <v>1</v>
      </c>
      <c r="Z6" t="n">
        <v>10</v>
      </c>
      <c r="AA6" t="n">
        <v>275.5949928544147</v>
      </c>
      <c r="AB6" t="n">
        <v>377.0812276163997</v>
      </c>
      <c r="AC6" t="n">
        <v>341.0931244895166</v>
      </c>
      <c r="AD6" t="n">
        <v>275594.9928544147</v>
      </c>
      <c r="AE6" t="n">
        <v>377081.2276163997</v>
      </c>
      <c r="AF6" t="n">
        <v>1.636084680813045e-06</v>
      </c>
      <c r="AG6" t="n">
        <v>13</v>
      </c>
      <c r="AH6" t="n">
        <v>341093.1244895166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7.4621</v>
      </c>
      <c r="E7" t="n">
        <v>13.4</v>
      </c>
      <c r="F7" t="n">
        <v>8.82</v>
      </c>
      <c r="G7" t="n">
        <v>12.91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125.62</v>
      </c>
      <c r="Q7" t="n">
        <v>1693.14</v>
      </c>
      <c r="R7" t="n">
        <v>52.99</v>
      </c>
      <c r="S7" t="n">
        <v>25.68</v>
      </c>
      <c r="T7" t="n">
        <v>12792.65</v>
      </c>
      <c r="U7" t="n">
        <v>0.48</v>
      </c>
      <c r="V7" t="n">
        <v>0.83</v>
      </c>
      <c r="W7" t="n">
        <v>1.27</v>
      </c>
      <c r="X7" t="n">
        <v>0.82</v>
      </c>
      <c r="Y7" t="n">
        <v>1</v>
      </c>
      <c r="Z7" t="n">
        <v>10</v>
      </c>
      <c r="AA7" t="n">
        <v>257.0954320951382</v>
      </c>
      <c r="AB7" t="n">
        <v>351.7693124423711</v>
      </c>
      <c r="AC7" t="n">
        <v>318.1969429743071</v>
      </c>
      <c r="AD7" t="n">
        <v>257095.4320951382</v>
      </c>
      <c r="AE7" t="n">
        <v>351769.3124423712</v>
      </c>
      <c r="AF7" t="n">
        <v>1.69176574470935e-06</v>
      </c>
      <c r="AG7" t="n">
        <v>12</v>
      </c>
      <c r="AH7" t="n">
        <v>318196.9429743071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7.656</v>
      </c>
      <c r="E8" t="n">
        <v>13.06</v>
      </c>
      <c r="F8" t="n">
        <v>8.710000000000001</v>
      </c>
      <c r="G8" t="n">
        <v>14.52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122.11</v>
      </c>
      <c r="Q8" t="n">
        <v>1693.13</v>
      </c>
      <c r="R8" t="n">
        <v>49.44</v>
      </c>
      <c r="S8" t="n">
        <v>25.68</v>
      </c>
      <c r="T8" t="n">
        <v>11046.34</v>
      </c>
      <c r="U8" t="n">
        <v>0.52</v>
      </c>
      <c r="V8" t="n">
        <v>0.84</v>
      </c>
      <c r="W8" t="n">
        <v>1.27</v>
      </c>
      <c r="X8" t="n">
        <v>0.71</v>
      </c>
      <c r="Y8" t="n">
        <v>1</v>
      </c>
      <c r="Z8" t="n">
        <v>10</v>
      </c>
      <c r="AA8" t="n">
        <v>250.9841633713667</v>
      </c>
      <c r="AB8" t="n">
        <v>343.4076049643631</v>
      </c>
      <c r="AC8" t="n">
        <v>310.6332651222674</v>
      </c>
      <c r="AD8" t="n">
        <v>250984.1633713667</v>
      </c>
      <c r="AE8" t="n">
        <v>343407.6049643632</v>
      </c>
      <c r="AF8" t="n">
        <v>1.735725672598167e-06</v>
      </c>
      <c r="AG8" t="n">
        <v>12</v>
      </c>
      <c r="AH8" t="n">
        <v>310633.2651222674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7.813</v>
      </c>
      <c r="E9" t="n">
        <v>12.8</v>
      </c>
      <c r="F9" t="n">
        <v>8.630000000000001</v>
      </c>
      <c r="G9" t="n">
        <v>16.19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118.85</v>
      </c>
      <c r="Q9" t="n">
        <v>1692.96</v>
      </c>
      <c r="R9" t="n">
        <v>47.32</v>
      </c>
      <c r="S9" t="n">
        <v>25.68</v>
      </c>
      <c r="T9" t="n">
        <v>10005.82</v>
      </c>
      <c r="U9" t="n">
        <v>0.54</v>
      </c>
      <c r="V9" t="n">
        <v>0.85</v>
      </c>
      <c r="W9" t="n">
        <v>1.25</v>
      </c>
      <c r="X9" t="n">
        <v>0.63</v>
      </c>
      <c r="Y9" t="n">
        <v>1</v>
      </c>
      <c r="Z9" t="n">
        <v>10</v>
      </c>
      <c r="AA9" t="n">
        <v>246.0009571043253</v>
      </c>
      <c r="AB9" t="n">
        <v>336.5893623062558</v>
      </c>
      <c r="AC9" t="n">
        <v>304.4657459739839</v>
      </c>
      <c r="AD9" t="n">
        <v>246000.9571043253</v>
      </c>
      <c r="AE9" t="n">
        <v>336589.3623062558</v>
      </c>
      <c r="AF9" t="n">
        <v>1.771319838036766e-06</v>
      </c>
      <c r="AG9" t="n">
        <v>12</v>
      </c>
      <c r="AH9" t="n">
        <v>304465.745973984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7.9339</v>
      </c>
      <c r="E10" t="n">
        <v>12.6</v>
      </c>
      <c r="F10" t="n">
        <v>8.57</v>
      </c>
      <c r="G10" t="n">
        <v>17.74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116.55</v>
      </c>
      <c r="Q10" t="n">
        <v>1693.06</v>
      </c>
      <c r="R10" t="n">
        <v>45.2</v>
      </c>
      <c r="S10" t="n">
        <v>25.68</v>
      </c>
      <c r="T10" t="n">
        <v>8960.190000000001</v>
      </c>
      <c r="U10" t="n">
        <v>0.57</v>
      </c>
      <c r="V10" t="n">
        <v>0.85</v>
      </c>
      <c r="W10" t="n">
        <v>1.25</v>
      </c>
      <c r="X10" t="n">
        <v>0.57</v>
      </c>
      <c r="Y10" t="n">
        <v>1</v>
      </c>
      <c r="Z10" t="n">
        <v>10</v>
      </c>
      <c r="AA10" t="n">
        <v>231.6613974472745</v>
      </c>
      <c r="AB10" t="n">
        <v>316.9693441667645</v>
      </c>
      <c r="AC10" t="n">
        <v>286.7182348288511</v>
      </c>
      <c r="AD10" t="n">
        <v>231661.3974472745</v>
      </c>
      <c r="AE10" t="n">
        <v>316969.3441667645</v>
      </c>
      <c r="AF10" t="n">
        <v>1.798729612568783e-06</v>
      </c>
      <c r="AG10" t="n">
        <v>11</v>
      </c>
      <c r="AH10" t="n">
        <v>286718.2348288511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8.0169</v>
      </c>
      <c r="E11" t="n">
        <v>12.47</v>
      </c>
      <c r="F11" t="n">
        <v>8.529999999999999</v>
      </c>
      <c r="G11" t="n">
        <v>18.97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114.4</v>
      </c>
      <c r="Q11" t="n">
        <v>1693.09</v>
      </c>
      <c r="R11" t="n">
        <v>43.93</v>
      </c>
      <c r="S11" t="n">
        <v>25.68</v>
      </c>
      <c r="T11" t="n">
        <v>8336.889999999999</v>
      </c>
      <c r="U11" t="n">
        <v>0.58</v>
      </c>
      <c r="V11" t="n">
        <v>0.86</v>
      </c>
      <c r="W11" t="n">
        <v>1.25</v>
      </c>
      <c r="X11" t="n">
        <v>0.53</v>
      </c>
      <c r="Y11" t="n">
        <v>1</v>
      </c>
      <c r="Z11" t="n">
        <v>10</v>
      </c>
      <c r="AA11" t="n">
        <v>228.9011546051742</v>
      </c>
      <c r="AB11" t="n">
        <v>313.1926581368848</v>
      </c>
      <c r="AC11" t="n">
        <v>283.3019904130497</v>
      </c>
      <c r="AD11" t="n">
        <v>228901.1546051741</v>
      </c>
      <c r="AE11" t="n">
        <v>313192.6581368848</v>
      </c>
      <c r="AF11" t="n">
        <v>1.817546910221035e-06</v>
      </c>
      <c r="AG11" t="n">
        <v>11</v>
      </c>
      <c r="AH11" t="n">
        <v>283301.9904130498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8.142200000000001</v>
      </c>
      <c r="E12" t="n">
        <v>12.28</v>
      </c>
      <c r="F12" t="n">
        <v>8.48</v>
      </c>
      <c r="G12" t="n">
        <v>21.2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111.9</v>
      </c>
      <c r="Q12" t="n">
        <v>1693</v>
      </c>
      <c r="R12" t="n">
        <v>42.32</v>
      </c>
      <c r="S12" t="n">
        <v>25.68</v>
      </c>
      <c r="T12" t="n">
        <v>7547.2</v>
      </c>
      <c r="U12" t="n">
        <v>0.61</v>
      </c>
      <c r="V12" t="n">
        <v>0.86</v>
      </c>
      <c r="W12" t="n">
        <v>1.25</v>
      </c>
      <c r="X12" t="n">
        <v>0.48</v>
      </c>
      <c r="Y12" t="n">
        <v>1</v>
      </c>
      <c r="Z12" t="n">
        <v>10</v>
      </c>
      <c r="AA12" t="n">
        <v>225.3765189634531</v>
      </c>
      <c r="AB12" t="n">
        <v>308.3700961559344</v>
      </c>
      <c r="AC12" t="n">
        <v>278.9396869790514</v>
      </c>
      <c r="AD12" t="n">
        <v>225376.5189634531</v>
      </c>
      <c r="AE12" t="n">
        <v>308370.0961559344</v>
      </c>
      <c r="AF12" t="n">
        <v>1.845954228243051e-06</v>
      </c>
      <c r="AG12" t="n">
        <v>11</v>
      </c>
      <c r="AH12" t="n">
        <v>278939.6869790514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8.234400000000001</v>
      </c>
      <c r="E13" t="n">
        <v>12.14</v>
      </c>
      <c r="F13" t="n">
        <v>8.43</v>
      </c>
      <c r="G13" t="n">
        <v>23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108.78</v>
      </c>
      <c r="Q13" t="n">
        <v>1692.92</v>
      </c>
      <c r="R13" t="n">
        <v>40.58</v>
      </c>
      <c r="S13" t="n">
        <v>25.68</v>
      </c>
      <c r="T13" t="n">
        <v>6686.86</v>
      </c>
      <c r="U13" t="n">
        <v>0.63</v>
      </c>
      <c r="V13" t="n">
        <v>0.87</v>
      </c>
      <c r="W13" t="n">
        <v>1.25</v>
      </c>
      <c r="X13" t="n">
        <v>0.43</v>
      </c>
      <c r="Y13" t="n">
        <v>1</v>
      </c>
      <c r="Z13" t="n">
        <v>10</v>
      </c>
      <c r="AA13" t="n">
        <v>221.9583481872418</v>
      </c>
      <c r="AB13" t="n">
        <v>303.6932041008726</v>
      </c>
      <c r="AC13" t="n">
        <v>274.7091509376641</v>
      </c>
      <c r="AD13" t="n">
        <v>221958.3481872418</v>
      </c>
      <c r="AE13" t="n">
        <v>303693.2041008726</v>
      </c>
      <c r="AF13" t="n">
        <v>1.86685729864712e-06</v>
      </c>
      <c r="AG13" t="n">
        <v>11</v>
      </c>
      <c r="AH13" t="n">
        <v>274709.1509376641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8.3301</v>
      </c>
      <c r="E14" t="n">
        <v>12</v>
      </c>
      <c r="F14" t="n">
        <v>8.380000000000001</v>
      </c>
      <c r="G14" t="n">
        <v>25.15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106.07</v>
      </c>
      <c r="Q14" t="n">
        <v>1693.09</v>
      </c>
      <c r="R14" t="n">
        <v>39.25</v>
      </c>
      <c r="S14" t="n">
        <v>25.68</v>
      </c>
      <c r="T14" t="n">
        <v>6029.36</v>
      </c>
      <c r="U14" t="n">
        <v>0.65</v>
      </c>
      <c r="V14" t="n">
        <v>0.87</v>
      </c>
      <c r="W14" t="n">
        <v>1.24</v>
      </c>
      <c r="X14" t="n">
        <v>0.38</v>
      </c>
      <c r="Y14" t="n">
        <v>1</v>
      </c>
      <c r="Z14" t="n">
        <v>10</v>
      </c>
      <c r="AA14" t="n">
        <v>218.8423386829802</v>
      </c>
      <c r="AB14" t="n">
        <v>299.4297424285067</v>
      </c>
      <c r="AC14" t="n">
        <v>270.8525880635014</v>
      </c>
      <c r="AD14" t="n">
        <v>218842.3386829802</v>
      </c>
      <c r="AE14" t="n">
        <v>299429.7424285067</v>
      </c>
      <c r="AF14" t="n">
        <v>1.888553869554597e-06</v>
      </c>
      <c r="AG14" t="n">
        <v>11</v>
      </c>
      <c r="AH14" t="n">
        <v>270852.5880635014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8.3666</v>
      </c>
      <c r="E15" t="n">
        <v>11.95</v>
      </c>
      <c r="F15" t="n">
        <v>8.380000000000001</v>
      </c>
      <c r="G15" t="n">
        <v>26.46</v>
      </c>
      <c r="H15" t="n">
        <v>0.32</v>
      </c>
      <c r="I15" t="n">
        <v>19</v>
      </c>
      <c r="J15" t="n">
        <v>238.28</v>
      </c>
      <c r="K15" t="n">
        <v>57.72</v>
      </c>
      <c r="L15" t="n">
        <v>4.25</v>
      </c>
      <c r="M15" t="n">
        <v>17</v>
      </c>
      <c r="N15" t="n">
        <v>56.3</v>
      </c>
      <c r="O15" t="n">
        <v>29621.44</v>
      </c>
      <c r="P15" t="n">
        <v>103.56</v>
      </c>
      <c r="Q15" t="n">
        <v>1693.1</v>
      </c>
      <c r="R15" t="n">
        <v>39.07</v>
      </c>
      <c r="S15" t="n">
        <v>25.68</v>
      </c>
      <c r="T15" t="n">
        <v>5944.99</v>
      </c>
      <c r="U15" t="n">
        <v>0.66</v>
      </c>
      <c r="V15" t="n">
        <v>0.87</v>
      </c>
      <c r="W15" t="n">
        <v>1.24</v>
      </c>
      <c r="X15" t="n">
        <v>0.37</v>
      </c>
      <c r="Y15" t="n">
        <v>1</v>
      </c>
      <c r="Z15" t="n">
        <v>10</v>
      </c>
      <c r="AA15" t="n">
        <v>216.7790417480397</v>
      </c>
      <c r="AB15" t="n">
        <v>296.6066485358862</v>
      </c>
      <c r="AC15" t="n">
        <v>268.2989262897544</v>
      </c>
      <c r="AD15" t="n">
        <v>216779.0417480397</v>
      </c>
      <c r="AE15" t="n">
        <v>296606.6485358862</v>
      </c>
      <c r="AF15" t="n">
        <v>1.896828946232997e-06</v>
      </c>
      <c r="AG15" t="n">
        <v>11</v>
      </c>
      <c r="AH15" t="n">
        <v>268298.9262897545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8.4093</v>
      </c>
      <c r="E16" t="n">
        <v>11.89</v>
      </c>
      <c r="F16" t="n">
        <v>8.359999999999999</v>
      </c>
      <c r="G16" t="n">
        <v>27.88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13</v>
      </c>
      <c r="N16" t="n">
        <v>56.49</v>
      </c>
      <c r="O16" t="n">
        <v>29675.01</v>
      </c>
      <c r="P16" t="n">
        <v>101.47</v>
      </c>
      <c r="Q16" t="n">
        <v>1693.04</v>
      </c>
      <c r="R16" t="n">
        <v>38.43</v>
      </c>
      <c r="S16" t="n">
        <v>25.68</v>
      </c>
      <c r="T16" t="n">
        <v>5631.89</v>
      </c>
      <c r="U16" t="n">
        <v>0.67</v>
      </c>
      <c r="V16" t="n">
        <v>0.87</v>
      </c>
      <c r="W16" t="n">
        <v>1.24</v>
      </c>
      <c r="X16" t="n">
        <v>0.36</v>
      </c>
      <c r="Y16" t="n">
        <v>1</v>
      </c>
      <c r="Z16" t="n">
        <v>10</v>
      </c>
      <c r="AA16" t="n">
        <v>214.8661286991866</v>
      </c>
      <c r="AB16" t="n">
        <v>293.9893165106789</v>
      </c>
      <c r="AC16" t="n">
        <v>265.9313887595836</v>
      </c>
      <c r="AD16" t="n">
        <v>214866.1286991865</v>
      </c>
      <c r="AE16" t="n">
        <v>293989.3165106789</v>
      </c>
      <c r="AF16" t="n">
        <v>1.906509652374578e-06</v>
      </c>
      <c r="AG16" t="n">
        <v>11</v>
      </c>
      <c r="AH16" t="n">
        <v>265931.3887595836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8.4598</v>
      </c>
      <c r="E17" t="n">
        <v>11.82</v>
      </c>
      <c r="F17" t="n">
        <v>8.34</v>
      </c>
      <c r="G17" t="n">
        <v>29.43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10</v>
      </c>
      <c r="N17" t="n">
        <v>56.67</v>
      </c>
      <c r="O17" t="n">
        <v>29728.63</v>
      </c>
      <c r="P17" t="n">
        <v>99.59</v>
      </c>
      <c r="Q17" t="n">
        <v>1692.99</v>
      </c>
      <c r="R17" t="n">
        <v>37.69</v>
      </c>
      <c r="S17" t="n">
        <v>25.68</v>
      </c>
      <c r="T17" t="n">
        <v>5263.66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213.0220179723929</v>
      </c>
      <c r="AB17" t="n">
        <v>291.4661228578577</v>
      </c>
      <c r="AC17" t="n">
        <v>263.6490051676623</v>
      </c>
      <c r="AD17" t="n">
        <v>213022.0179723929</v>
      </c>
      <c r="AE17" t="n">
        <v>291466.1228578577</v>
      </c>
      <c r="AF17" t="n">
        <v>1.917958731066611e-06</v>
      </c>
      <c r="AG17" t="n">
        <v>11</v>
      </c>
      <c r="AH17" t="n">
        <v>263649.0051676623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8.509600000000001</v>
      </c>
      <c r="E18" t="n">
        <v>11.75</v>
      </c>
      <c r="F18" t="n">
        <v>8.31</v>
      </c>
      <c r="G18" t="n">
        <v>31.18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6</v>
      </c>
      <c r="N18" t="n">
        <v>56.86</v>
      </c>
      <c r="O18" t="n">
        <v>29782.33</v>
      </c>
      <c r="P18" t="n">
        <v>98.98</v>
      </c>
      <c r="Q18" t="n">
        <v>1692.88</v>
      </c>
      <c r="R18" t="n">
        <v>36.79</v>
      </c>
      <c r="S18" t="n">
        <v>25.68</v>
      </c>
      <c r="T18" t="n">
        <v>4821.58</v>
      </c>
      <c r="U18" t="n">
        <v>0.7</v>
      </c>
      <c r="V18" t="n">
        <v>0.88</v>
      </c>
      <c r="W18" t="n">
        <v>1.24</v>
      </c>
      <c r="X18" t="n">
        <v>0.31</v>
      </c>
      <c r="Y18" t="n">
        <v>1</v>
      </c>
      <c r="Z18" t="n">
        <v>10</v>
      </c>
      <c r="AA18" t="n">
        <v>211.9850815146461</v>
      </c>
      <c r="AB18" t="n">
        <v>290.0473406499613</v>
      </c>
      <c r="AC18" t="n">
        <v>262.3656295424137</v>
      </c>
      <c r="AD18" t="n">
        <v>211985.0815146461</v>
      </c>
      <c r="AE18" t="n">
        <v>290047.3406499613</v>
      </c>
      <c r="AF18" t="n">
        <v>1.929249109657963e-06</v>
      </c>
      <c r="AG18" t="n">
        <v>11</v>
      </c>
      <c r="AH18" t="n">
        <v>262365.6295424137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8.5052</v>
      </c>
      <c r="E19" t="n">
        <v>11.76</v>
      </c>
      <c r="F19" t="n">
        <v>8.32</v>
      </c>
      <c r="G19" t="n">
        <v>31.2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3</v>
      </c>
      <c r="N19" t="n">
        <v>57.04</v>
      </c>
      <c r="O19" t="n">
        <v>29836.09</v>
      </c>
      <c r="P19" t="n">
        <v>97.45</v>
      </c>
      <c r="Q19" t="n">
        <v>1692.97</v>
      </c>
      <c r="R19" t="n">
        <v>36.93</v>
      </c>
      <c r="S19" t="n">
        <v>25.68</v>
      </c>
      <c r="T19" t="n">
        <v>4889.97</v>
      </c>
      <c r="U19" t="n">
        <v>0.7</v>
      </c>
      <c r="V19" t="n">
        <v>0.88</v>
      </c>
      <c r="W19" t="n">
        <v>1.24</v>
      </c>
      <c r="X19" t="n">
        <v>0.32</v>
      </c>
      <c r="Y19" t="n">
        <v>1</v>
      </c>
      <c r="Z19" t="n">
        <v>10</v>
      </c>
      <c r="AA19" t="n">
        <v>211.088051049838</v>
      </c>
      <c r="AB19" t="n">
        <v>288.8199839938204</v>
      </c>
      <c r="AC19" t="n">
        <v>261.2554100829287</v>
      </c>
      <c r="AD19" t="n">
        <v>211088.051049838</v>
      </c>
      <c r="AE19" t="n">
        <v>288819.9839938204</v>
      </c>
      <c r="AF19" t="n">
        <v>1.928251566167964e-06</v>
      </c>
      <c r="AG19" t="n">
        <v>11</v>
      </c>
      <c r="AH19" t="n">
        <v>261255.4100829287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8.5002</v>
      </c>
      <c r="E20" t="n">
        <v>11.76</v>
      </c>
      <c r="F20" t="n">
        <v>8.33</v>
      </c>
      <c r="G20" t="n">
        <v>31.23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2</v>
      </c>
      <c r="N20" t="n">
        <v>57.23</v>
      </c>
      <c r="O20" t="n">
        <v>29890.04</v>
      </c>
      <c r="P20" t="n">
        <v>97.59</v>
      </c>
      <c r="Q20" t="n">
        <v>1692.93</v>
      </c>
      <c r="R20" t="n">
        <v>36.93</v>
      </c>
      <c r="S20" t="n">
        <v>25.68</v>
      </c>
      <c r="T20" t="n">
        <v>4888.22</v>
      </c>
      <c r="U20" t="n">
        <v>0.7</v>
      </c>
      <c r="V20" t="n">
        <v>0.88</v>
      </c>
      <c r="W20" t="n">
        <v>1.25</v>
      </c>
      <c r="X20" t="n">
        <v>0.32</v>
      </c>
      <c r="Y20" t="n">
        <v>1</v>
      </c>
      <c r="Z20" t="n">
        <v>10</v>
      </c>
      <c r="AA20" t="n">
        <v>211.2656095564321</v>
      </c>
      <c r="AB20" t="n">
        <v>289.0629273758707</v>
      </c>
      <c r="AC20" t="n">
        <v>261.4751672895694</v>
      </c>
      <c r="AD20" t="n">
        <v>211265.6095564321</v>
      </c>
      <c r="AE20" t="n">
        <v>289062.9273758708</v>
      </c>
      <c r="AF20" t="n">
        <v>1.927117994020238e-06</v>
      </c>
      <c r="AG20" t="n">
        <v>11</v>
      </c>
      <c r="AH20" t="n">
        <v>261475.1672895694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8.494400000000001</v>
      </c>
      <c r="E21" t="n">
        <v>11.77</v>
      </c>
      <c r="F21" t="n">
        <v>8.33</v>
      </c>
      <c r="G21" t="n">
        <v>31.26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0</v>
      </c>
      <c r="N21" t="n">
        <v>57.42</v>
      </c>
      <c r="O21" t="n">
        <v>29943.94</v>
      </c>
      <c r="P21" t="n">
        <v>97.02</v>
      </c>
      <c r="Q21" t="n">
        <v>1693.04</v>
      </c>
      <c r="R21" t="n">
        <v>37.23</v>
      </c>
      <c r="S21" t="n">
        <v>25.68</v>
      </c>
      <c r="T21" t="n">
        <v>5042.2</v>
      </c>
      <c r="U21" t="n">
        <v>0.6899999999999999</v>
      </c>
      <c r="V21" t="n">
        <v>0.88</v>
      </c>
      <c r="W21" t="n">
        <v>1.25</v>
      </c>
      <c r="X21" t="n">
        <v>0.33</v>
      </c>
      <c r="Y21" t="n">
        <v>1</v>
      </c>
      <c r="Z21" t="n">
        <v>10</v>
      </c>
      <c r="AA21" t="n">
        <v>210.9626739573738</v>
      </c>
      <c r="AB21" t="n">
        <v>288.648437524664</v>
      </c>
      <c r="AC21" t="n">
        <v>261.1002357680215</v>
      </c>
      <c r="AD21" t="n">
        <v>210962.6739573738</v>
      </c>
      <c r="AE21" t="n">
        <v>288648.437524664</v>
      </c>
      <c r="AF21" t="n">
        <v>1.925803050328876e-06</v>
      </c>
      <c r="AG21" t="n">
        <v>11</v>
      </c>
      <c r="AH21" t="n">
        <v>261100.2357680215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4.7448</v>
      </c>
      <c r="E2" t="n">
        <v>21.08</v>
      </c>
      <c r="F2" t="n">
        <v>10.8</v>
      </c>
      <c r="G2" t="n">
        <v>4.76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188.09</v>
      </c>
      <c r="Q2" t="n">
        <v>1693.48</v>
      </c>
      <c r="R2" t="n">
        <v>115.04</v>
      </c>
      <c r="S2" t="n">
        <v>25.68</v>
      </c>
      <c r="T2" t="n">
        <v>43346.05</v>
      </c>
      <c r="U2" t="n">
        <v>0.22</v>
      </c>
      <c r="V2" t="n">
        <v>0.68</v>
      </c>
      <c r="W2" t="n">
        <v>1.41</v>
      </c>
      <c r="X2" t="n">
        <v>2.79</v>
      </c>
      <c r="Y2" t="n">
        <v>1</v>
      </c>
      <c r="Z2" t="n">
        <v>10</v>
      </c>
      <c r="AA2" t="n">
        <v>500.1153099145626</v>
      </c>
      <c r="AB2" t="n">
        <v>684.279830555413</v>
      </c>
      <c r="AC2" t="n">
        <v>618.9731239199776</v>
      </c>
      <c r="AD2" t="n">
        <v>500115.3099145626</v>
      </c>
      <c r="AE2" t="n">
        <v>684279.830555413</v>
      </c>
      <c r="AF2" t="n">
        <v>1.04224203568209e-06</v>
      </c>
      <c r="AG2" t="n">
        <v>19</v>
      </c>
      <c r="AH2" t="n">
        <v>618973.1239199777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5.4121</v>
      </c>
      <c r="E3" t="n">
        <v>18.48</v>
      </c>
      <c r="F3" t="n">
        <v>10.09</v>
      </c>
      <c r="G3" t="n">
        <v>5.99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174.33</v>
      </c>
      <c r="Q3" t="n">
        <v>1693.35</v>
      </c>
      <c r="R3" t="n">
        <v>92.44</v>
      </c>
      <c r="S3" t="n">
        <v>25.68</v>
      </c>
      <c r="T3" t="n">
        <v>32219.35</v>
      </c>
      <c r="U3" t="n">
        <v>0.28</v>
      </c>
      <c r="V3" t="n">
        <v>0.72</v>
      </c>
      <c r="W3" t="n">
        <v>1.37</v>
      </c>
      <c r="X3" t="n">
        <v>2.08</v>
      </c>
      <c r="Y3" t="n">
        <v>1</v>
      </c>
      <c r="Z3" t="n">
        <v>10</v>
      </c>
      <c r="AA3" t="n">
        <v>424.4604585186501</v>
      </c>
      <c r="AB3" t="n">
        <v>580.7655252190418</v>
      </c>
      <c r="AC3" t="n">
        <v>525.3380786016697</v>
      </c>
      <c r="AD3" t="n">
        <v>424460.45851865</v>
      </c>
      <c r="AE3" t="n">
        <v>580765.5252190419</v>
      </c>
      <c r="AF3" t="n">
        <v>1.188821050690237e-06</v>
      </c>
      <c r="AG3" t="n">
        <v>17</v>
      </c>
      <c r="AH3" t="n">
        <v>525338.0786016698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5.9225</v>
      </c>
      <c r="E4" t="n">
        <v>16.88</v>
      </c>
      <c r="F4" t="n">
        <v>9.619999999999999</v>
      </c>
      <c r="G4" t="n">
        <v>7.22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164.99</v>
      </c>
      <c r="Q4" t="n">
        <v>1693.22</v>
      </c>
      <c r="R4" t="n">
        <v>77.89</v>
      </c>
      <c r="S4" t="n">
        <v>25.68</v>
      </c>
      <c r="T4" t="n">
        <v>25048.17</v>
      </c>
      <c r="U4" t="n">
        <v>0.33</v>
      </c>
      <c r="V4" t="n">
        <v>0.76</v>
      </c>
      <c r="W4" t="n">
        <v>1.34</v>
      </c>
      <c r="X4" t="n">
        <v>1.62</v>
      </c>
      <c r="Y4" t="n">
        <v>1</v>
      </c>
      <c r="Z4" t="n">
        <v>10</v>
      </c>
      <c r="AA4" t="n">
        <v>370.9763431727822</v>
      </c>
      <c r="AB4" t="n">
        <v>507.5861990501855</v>
      </c>
      <c r="AC4" t="n">
        <v>459.1428846145398</v>
      </c>
      <c r="AD4" t="n">
        <v>370976.3431727822</v>
      </c>
      <c r="AE4" t="n">
        <v>507586.1990501855</v>
      </c>
      <c r="AF4" t="n">
        <v>1.300935435914512e-06</v>
      </c>
      <c r="AG4" t="n">
        <v>15</v>
      </c>
      <c r="AH4" t="n">
        <v>459142.8846145397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6.3118</v>
      </c>
      <c r="E5" t="n">
        <v>15.84</v>
      </c>
      <c r="F5" t="n">
        <v>9.34</v>
      </c>
      <c r="G5" t="n">
        <v>8.49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158.48</v>
      </c>
      <c r="Q5" t="n">
        <v>1693.03</v>
      </c>
      <c r="R5" t="n">
        <v>68.90000000000001</v>
      </c>
      <c r="S5" t="n">
        <v>25.68</v>
      </c>
      <c r="T5" t="n">
        <v>20626.45</v>
      </c>
      <c r="U5" t="n">
        <v>0.37</v>
      </c>
      <c r="V5" t="n">
        <v>0.78</v>
      </c>
      <c r="W5" t="n">
        <v>1.32</v>
      </c>
      <c r="X5" t="n">
        <v>1.33</v>
      </c>
      <c r="Y5" t="n">
        <v>1</v>
      </c>
      <c r="Z5" t="n">
        <v>10</v>
      </c>
      <c r="AA5" t="n">
        <v>340.3406019627981</v>
      </c>
      <c r="AB5" t="n">
        <v>465.6690263731709</v>
      </c>
      <c r="AC5" t="n">
        <v>421.226228066698</v>
      </c>
      <c r="AD5" t="n">
        <v>340340.6019627981</v>
      </c>
      <c r="AE5" t="n">
        <v>465669.0263731709</v>
      </c>
      <c r="AF5" t="n">
        <v>1.386449013829501e-06</v>
      </c>
      <c r="AG5" t="n">
        <v>14</v>
      </c>
      <c r="AH5" t="n">
        <v>421226.228066698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6.5869</v>
      </c>
      <c r="E6" t="n">
        <v>15.18</v>
      </c>
      <c r="F6" t="n">
        <v>9.16</v>
      </c>
      <c r="G6" t="n">
        <v>9.640000000000001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154.41</v>
      </c>
      <c r="Q6" t="n">
        <v>1693.25</v>
      </c>
      <c r="R6" t="n">
        <v>63.33</v>
      </c>
      <c r="S6" t="n">
        <v>25.68</v>
      </c>
      <c r="T6" t="n">
        <v>17886.11</v>
      </c>
      <c r="U6" t="n">
        <v>0.41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328.4569910171098</v>
      </c>
      <c r="AB6" t="n">
        <v>449.4093456093663</v>
      </c>
      <c r="AC6" t="n">
        <v>406.5183484143857</v>
      </c>
      <c r="AD6" t="n">
        <v>328456.9910171098</v>
      </c>
      <c r="AE6" t="n">
        <v>449409.3456093663</v>
      </c>
      <c r="AF6" t="n">
        <v>1.446877437370249e-06</v>
      </c>
      <c r="AG6" t="n">
        <v>14</v>
      </c>
      <c r="AH6" t="n">
        <v>406518.3484143857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6.8568</v>
      </c>
      <c r="E7" t="n">
        <v>14.58</v>
      </c>
      <c r="F7" t="n">
        <v>8.99</v>
      </c>
      <c r="G7" t="n">
        <v>11.01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150.06</v>
      </c>
      <c r="Q7" t="n">
        <v>1693.13</v>
      </c>
      <c r="R7" t="n">
        <v>58.15</v>
      </c>
      <c r="S7" t="n">
        <v>25.68</v>
      </c>
      <c r="T7" t="n">
        <v>15333.04</v>
      </c>
      <c r="U7" t="n">
        <v>0.44</v>
      </c>
      <c r="V7" t="n">
        <v>0.8100000000000001</v>
      </c>
      <c r="W7" t="n">
        <v>1.29</v>
      </c>
      <c r="X7" t="n">
        <v>0.99</v>
      </c>
      <c r="Y7" t="n">
        <v>1</v>
      </c>
      <c r="Z7" t="n">
        <v>10</v>
      </c>
      <c r="AA7" t="n">
        <v>306.3636936532637</v>
      </c>
      <c r="AB7" t="n">
        <v>419.1803214686623</v>
      </c>
      <c r="AC7" t="n">
        <v>379.1743399109687</v>
      </c>
      <c r="AD7" t="n">
        <v>306363.6936532637</v>
      </c>
      <c r="AE7" t="n">
        <v>419180.3214686624</v>
      </c>
      <c r="AF7" t="n">
        <v>1.506163629713572e-06</v>
      </c>
      <c r="AG7" t="n">
        <v>13</v>
      </c>
      <c r="AH7" t="n">
        <v>379174.3399109687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7.0822</v>
      </c>
      <c r="E8" t="n">
        <v>14.12</v>
      </c>
      <c r="F8" t="n">
        <v>8.85</v>
      </c>
      <c r="G8" t="n">
        <v>12.35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146.52</v>
      </c>
      <c r="Q8" t="n">
        <v>1693.2</v>
      </c>
      <c r="R8" t="n">
        <v>53.97</v>
      </c>
      <c r="S8" t="n">
        <v>25.68</v>
      </c>
      <c r="T8" t="n">
        <v>13277.13</v>
      </c>
      <c r="U8" t="n">
        <v>0.48</v>
      </c>
      <c r="V8" t="n">
        <v>0.82</v>
      </c>
      <c r="W8" t="n">
        <v>1.27</v>
      </c>
      <c r="X8" t="n">
        <v>0.85</v>
      </c>
      <c r="Y8" t="n">
        <v>1</v>
      </c>
      <c r="Z8" t="n">
        <v>10</v>
      </c>
      <c r="AA8" t="n">
        <v>297.911375090955</v>
      </c>
      <c r="AB8" t="n">
        <v>407.6154863217338</v>
      </c>
      <c r="AC8" t="n">
        <v>368.7132363991149</v>
      </c>
      <c r="AD8" t="n">
        <v>297911.375090955</v>
      </c>
      <c r="AE8" t="n">
        <v>407615.4863217338</v>
      </c>
      <c r="AF8" t="n">
        <v>1.555674958925075e-06</v>
      </c>
      <c r="AG8" t="n">
        <v>13</v>
      </c>
      <c r="AH8" t="n">
        <v>368713.2363991149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7.2276</v>
      </c>
      <c r="E9" t="n">
        <v>13.84</v>
      </c>
      <c r="F9" t="n">
        <v>8.789999999999999</v>
      </c>
      <c r="G9" t="n">
        <v>13.52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144.33</v>
      </c>
      <c r="Q9" t="n">
        <v>1693.21</v>
      </c>
      <c r="R9" t="n">
        <v>51.8</v>
      </c>
      <c r="S9" t="n">
        <v>25.68</v>
      </c>
      <c r="T9" t="n">
        <v>12208.03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292.9415895626903</v>
      </c>
      <c r="AB9" t="n">
        <v>400.8156065104986</v>
      </c>
      <c r="AC9" t="n">
        <v>362.5623275733726</v>
      </c>
      <c r="AD9" t="n">
        <v>292941.5895626903</v>
      </c>
      <c r="AE9" t="n">
        <v>400815.6065104986</v>
      </c>
      <c r="AF9" t="n">
        <v>1.587613500483871e-06</v>
      </c>
      <c r="AG9" t="n">
        <v>13</v>
      </c>
      <c r="AH9" t="n">
        <v>362562.3275733726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7.3876</v>
      </c>
      <c r="E10" t="n">
        <v>13.54</v>
      </c>
      <c r="F10" t="n">
        <v>8.699999999999999</v>
      </c>
      <c r="G10" t="n">
        <v>14.92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141.28</v>
      </c>
      <c r="Q10" t="n">
        <v>1693.3</v>
      </c>
      <c r="R10" t="n">
        <v>48.96</v>
      </c>
      <c r="S10" t="n">
        <v>25.68</v>
      </c>
      <c r="T10" t="n">
        <v>10809.13</v>
      </c>
      <c r="U10" t="n">
        <v>0.52</v>
      </c>
      <c r="V10" t="n">
        <v>0.84</v>
      </c>
      <c r="W10" t="n">
        <v>1.27</v>
      </c>
      <c r="X10" t="n">
        <v>0.7</v>
      </c>
      <c r="Y10" t="n">
        <v>1</v>
      </c>
      <c r="Z10" t="n">
        <v>10</v>
      </c>
      <c r="AA10" t="n">
        <v>276.0167550620758</v>
      </c>
      <c r="AB10" t="n">
        <v>377.658301275757</v>
      </c>
      <c r="AC10" t="n">
        <v>341.6151230487528</v>
      </c>
      <c r="AD10" t="n">
        <v>276016.7550620758</v>
      </c>
      <c r="AE10" t="n">
        <v>377658.301275757</v>
      </c>
      <c r="AF10" t="n">
        <v>1.622759075789287e-06</v>
      </c>
      <c r="AG10" t="n">
        <v>12</v>
      </c>
      <c r="AH10" t="n">
        <v>341615.1230487528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7.5103</v>
      </c>
      <c r="E11" t="n">
        <v>13.32</v>
      </c>
      <c r="F11" t="n">
        <v>8.640000000000001</v>
      </c>
      <c r="G11" t="n">
        <v>16.2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139.06</v>
      </c>
      <c r="Q11" t="n">
        <v>1693.4</v>
      </c>
      <c r="R11" t="n">
        <v>47.41</v>
      </c>
      <c r="S11" t="n">
        <v>25.68</v>
      </c>
      <c r="T11" t="n">
        <v>10051.36</v>
      </c>
      <c r="U11" t="n">
        <v>0.54</v>
      </c>
      <c r="V11" t="n">
        <v>0.84</v>
      </c>
      <c r="W11" t="n">
        <v>1.25</v>
      </c>
      <c r="X11" t="n">
        <v>0.64</v>
      </c>
      <c r="Y11" t="n">
        <v>1</v>
      </c>
      <c r="Z11" t="n">
        <v>10</v>
      </c>
      <c r="AA11" t="n">
        <v>271.8480824911407</v>
      </c>
      <c r="AB11" t="n">
        <v>371.9545395553495</v>
      </c>
      <c r="AC11" t="n">
        <v>336.4557203416611</v>
      </c>
      <c r="AD11" t="n">
        <v>271848.0824911407</v>
      </c>
      <c r="AE11" t="n">
        <v>371954.5395553494</v>
      </c>
      <c r="AF11" t="n">
        <v>1.649711338851627e-06</v>
      </c>
      <c r="AG11" t="n">
        <v>12</v>
      </c>
      <c r="AH11" t="n">
        <v>336455.7203416611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7.6355</v>
      </c>
      <c r="E12" t="n">
        <v>13.1</v>
      </c>
      <c r="F12" t="n">
        <v>8.58</v>
      </c>
      <c r="G12" t="n">
        <v>17.76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136.72</v>
      </c>
      <c r="Q12" t="n">
        <v>1693.1</v>
      </c>
      <c r="R12" t="n">
        <v>45.32</v>
      </c>
      <c r="S12" t="n">
        <v>25.68</v>
      </c>
      <c r="T12" t="n">
        <v>9020.5</v>
      </c>
      <c r="U12" t="n">
        <v>0.57</v>
      </c>
      <c r="V12" t="n">
        <v>0.85</v>
      </c>
      <c r="W12" t="n">
        <v>1.26</v>
      </c>
      <c r="X12" t="n">
        <v>0.58</v>
      </c>
      <c r="Y12" t="n">
        <v>1</v>
      </c>
      <c r="Z12" t="n">
        <v>10</v>
      </c>
      <c r="AA12" t="n">
        <v>267.6843418072629</v>
      </c>
      <c r="AB12" t="n">
        <v>366.2575258603931</v>
      </c>
      <c r="AC12" t="n">
        <v>331.3024216379424</v>
      </c>
      <c r="AD12" t="n">
        <v>267684.3418072629</v>
      </c>
      <c r="AE12" t="n">
        <v>366257.5258603931</v>
      </c>
      <c r="AF12" t="n">
        <v>1.677212751528115e-06</v>
      </c>
      <c r="AG12" t="n">
        <v>12</v>
      </c>
      <c r="AH12" t="n">
        <v>331302.4216379424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7.7204</v>
      </c>
      <c r="E13" t="n">
        <v>12.95</v>
      </c>
      <c r="F13" t="n">
        <v>8.550000000000001</v>
      </c>
      <c r="G13" t="n">
        <v>19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134.85</v>
      </c>
      <c r="Q13" t="n">
        <v>1692.95</v>
      </c>
      <c r="R13" t="n">
        <v>44.3</v>
      </c>
      <c r="S13" t="n">
        <v>25.68</v>
      </c>
      <c r="T13" t="n">
        <v>8522.16</v>
      </c>
      <c r="U13" t="n">
        <v>0.58</v>
      </c>
      <c r="V13" t="n">
        <v>0.85</v>
      </c>
      <c r="W13" t="n">
        <v>1.25</v>
      </c>
      <c r="X13" t="n">
        <v>0.55</v>
      </c>
      <c r="Y13" t="n">
        <v>1</v>
      </c>
      <c r="Z13" t="n">
        <v>10</v>
      </c>
      <c r="AA13" t="n">
        <v>264.7817634436463</v>
      </c>
      <c r="AB13" t="n">
        <v>362.2860900905731</v>
      </c>
      <c r="AC13" t="n">
        <v>327.7100141240489</v>
      </c>
      <c r="AD13" t="n">
        <v>264781.7634436463</v>
      </c>
      <c r="AE13" t="n">
        <v>362286.0900905731</v>
      </c>
      <c r="AF13" t="n">
        <v>1.69586187242455e-06</v>
      </c>
      <c r="AG13" t="n">
        <v>12</v>
      </c>
      <c r="AH13" t="n">
        <v>327710.0141240489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7.8307</v>
      </c>
      <c r="E14" t="n">
        <v>12.77</v>
      </c>
      <c r="F14" t="n">
        <v>8.470000000000001</v>
      </c>
      <c r="G14" t="n">
        <v>20.34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131.89</v>
      </c>
      <c r="Q14" t="n">
        <v>1692.88</v>
      </c>
      <c r="R14" t="n">
        <v>42.17</v>
      </c>
      <c r="S14" t="n">
        <v>25.68</v>
      </c>
      <c r="T14" t="n">
        <v>7466.74</v>
      </c>
      <c r="U14" t="n">
        <v>0.61</v>
      </c>
      <c r="V14" t="n">
        <v>0.86</v>
      </c>
      <c r="W14" t="n">
        <v>1.24</v>
      </c>
      <c r="X14" t="n">
        <v>0.47</v>
      </c>
      <c r="Y14" t="n">
        <v>1</v>
      </c>
      <c r="Z14" t="n">
        <v>10</v>
      </c>
      <c r="AA14" t="n">
        <v>260.5706783898924</v>
      </c>
      <c r="AB14" t="n">
        <v>356.5242977400659</v>
      </c>
      <c r="AC14" t="n">
        <v>322.4981191487479</v>
      </c>
      <c r="AD14" t="n">
        <v>260570.6783898923</v>
      </c>
      <c r="AE14" t="n">
        <v>356524.297740066</v>
      </c>
      <c r="AF14" t="n">
        <v>1.720090353400721e-06</v>
      </c>
      <c r="AG14" t="n">
        <v>12</v>
      </c>
      <c r="AH14" t="n">
        <v>322498.1191487479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7.9116</v>
      </c>
      <c r="E15" t="n">
        <v>12.64</v>
      </c>
      <c r="F15" t="n">
        <v>8.449999999999999</v>
      </c>
      <c r="G15" t="n">
        <v>22.05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130.35</v>
      </c>
      <c r="Q15" t="n">
        <v>1692.92</v>
      </c>
      <c r="R15" t="n">
        <v>41.37</v>
      </c>
      <c r="S15" t="n">
        <v>25.68</v>
      </c>
      <c r="T15" t="n">
        <v>7075.95</v>
      </c>
      <c r="U15" t="n">
        <v>0.62</v>
      </c>
      <c r="V15" t="n">
        <v>0.86</v>
      </c>
      <c r="W15" t="n">
        <v>1.24</v>
      </c>
      <c r="X15" t="n">
        <v>0.45</v>
      </c>
      <c r="Y15" t="n">
        <v>1</v>
      </c>
      <c r="Z15" t="n">
        <v>10</v>
      </c>
      <c r="AA15" t="n">
        <v>247.0369866945751</v>
      </c>
      <c r="AB15" t="n">
        <v>338.0069036980345</v>
      </c>
      <c r="AC15" t="n">
        <v>305.7479992048636</v>
      </c>
      <c r="AD15" t="n">
        <v>247036.9866945751</v>
      </c>
      <c r="AE15" t="n">
        <v>338006.9036980345</v>
      </c>
      <c r="AF15" t="n">
        <v>1.737860834914522e-06</v>
      </c>
      <c r="AG15" t="n">
        <v>11</v>
      </c>
      <c r="AH15" t="n">
        <v>305747.9992048636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7.9579</v>
      </c>
      <c r="E16" t="n">
        <v>12.57</v>
      </c>
      <c r="F16" t="n">
        <v>8.43</v>
      </c>
      <c r="G16" t="n">
        <v>22.99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129.14</v>
      </c>
      <c r="Q16" t="n">
        <v>1693.1</v>
      </c>
      <c r="R16" t="n">
        <v>40.72</v>
      </c>
      <c r="S16" t="n">
        <v>25.68</v>
      </c>
      <c r="T16" t="n">
        <v>6757.12</v>
      </c>
      <c r="U16" t="n">
        <v>0.63</v>
      </c>
      <c r="V16" t="n">
        <v>0.87</v>
      </c>
      <c r="W16" t="n">
        <v>1.24</v>
      </c>
      <c r="X16" t="n">
        <v>0.43</v>
      </c>
      <c r="Y16" t="n">
        <v>1</v>
      </c>
      <c r="Z16" t="n">
        <v>10</v>
      </c>
      <c r="AA16" t="n">
        <v>245.412306106088</v>
      </c>
      <c r="AB16" t="n">
        <v>335.7839440410187</v>
      </c>
      <c r="AC16" t="n">
        <v>303.7371956975693</v>
      </c>
      <c r="AD16" t="n">
        <v>245412.306106088</v>
      </c>
      <c r="AE16" t="n">
        <v>335783.9440410187</v>
      </c>
      <c r="AF16" t="n">
        <v>1.748031085768526e-06</v>
      </c>
      <c r="AG16" t="n">
        <v>11</v>
      </c>
      <c r="AH16" t="n">
        <v>303737.1956975693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8.005699999999999</v>
      </c>
      <c r="E17" t="n">
        <v>12.49</v>
      </c>
      <c r="F17" t="n">
        <v>8.41</v>
      </c>
      <c r="G17" t="n">
        <v>24.03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126.71</v>
      </c>
      <c r="Q17" t="n">
        <v>1692.9</v>
      </c>
      <c r="R17" t="n">
        <v>40.16</v>
      </c>
      <c r="S17" t="n">
        <v>25.68</v>
      </c>
      <c r="T17" t="n">
        <v>6480.26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242.9546004991817</v>
      </c>
      <c r="AB17" t="n">
        <v>332.4212028033321</v>
      </c>
      <c r="AC17" t="n">
        <v>300.6953897639694</v>
      </c>
      <c r="AD17" t="n">
        <v>242954.6004991817</v>
      </c>
      <c r="AE17" t="n">
        <v>332421.2028033321</v>
      </c>
      <c r="AF17" t="n">
        <v>1.758530826391019e-06</v>
      </c>
      <c r="AG17" t="n">
        <v>11</v>
      </c>
      <c r="AH17" t="n">
        <v>300695.3897639694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8.0966</v>
      </c>
      <c r="E18" t="n">
        <v>12.35</v>
      </c>
      <c r="F18" t="n">
        <v>8.380000000000001</v>
      </c>
      <c r="G18" t="n">
        <v>26.46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124.3</v>
      </c>
      <c r="Q18" t="n">
        <v>1692.88</v>
      </c>
      <c r="R18" t="n">
        <v>39.08</v>
      </c>
      <c r="S18" t="n">
        <v>25.68</v>
      </c>
      <c r="T18" t="n">
        <v>5947.36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239.8783628091589</v>
      </c>
      <c r="AB18" t="n">
        <v>328.2121586818164</v>
      </c>
      <c r="AC18" t="n">
        <v>296.8880509059792</v>
      </c>
      <c r="AD18" t="n">
        <v>239878.3628091589</v>
      </c>
      <c r="AE18" t="n">
        <v>328212.1586818164</v>
      </c>
      <c r="AF18" t="n">
        <v>1.778497906361408e-06</v>
      </c>
      <c r="AG18" t="n">
        <v>11</v>
      </c>
      <c r="AH18" t="n">
        <v>296888.0509059792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8.34</v>
      </c>
      <c r="G19" t="n">
        <v>27.79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122.35</v>
      </c>
      <c r="Q19" t="n">
        <v>1692.88</v>
      </c>
      <c r="R19" t="n">
        <v>37.74</v>
      </c>
      <c r="S19" t="n">
        <v>25.68</v>
      </c>
      <c r="T19" t="n">
        <v>5286.18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237.5256538933954</v>
      </c>
      <c r="AB19" t="n">
        <v>324.9930785490783</v>
      </c>
      <c r="AC19" t="n">
        <v>293.9761952631014</v>
      </c>
      <c r="AD19" t="n">
        <v>237525.6538933954</v>
      </c>
      <c r="AE19" t="n">
        <v>324993.0785490784</v>
      </c>
      <c r="AF19" t="n">
        <v>1.792336476637915e-06</v>
      </c>
      <c r="AG19" t="n">
        <v>11</v>
      </c>
      <c r="AH19" t="n">
        <v>293976.1952631014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8.195</v>
      </c>
      <c r="E20" t="n">
        <v>12.2</v>
      </c>
      <c r="F20" t="n">
        <v>8.34</v>
      </c>
      <c r="G20" t="n">
        <v>29.43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120.54</v>
      </c>
      <c r="Q20" t="n">
        <v>1692.9</v>
      </c>
      <c r="R20" t="n">
        <v>37.87</v>
      </c>
      <c r="S20" t="n">
        <v>25.68</v>
      </c>
      <c r="T20" t="n">
        <v>5355.69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235.8318047018467</v>
      </c>
      <c r="AB20" t="n">
        <v>322.6754793578504</v>
      </c>
      <c r="AC20" t="n">
        <v>291.8797844859126</v>
      </c>
      <c r="AD20" t="n">
        <v>235831.8047018467</v>
      </c>
      <c r="AE20" t="n">
        <v>322675.4793578504</v>
      </c>
      <c r="AF20" t="n">
        <v>1.800112435174239e-06</v>
      </c>
      <c r="AG20" t="n">
        <v>11</v>
      </c>
      <c r="AH20" t="n">
        <v>291879.7844859126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8.2484</v>
      </c>
      <c r="E21" t="n">
        <v>12.12</v>
      </c>
      <c r="F21" t="n">
        <v>8.31</v>
      </c>
      <c r="G21" t="n">
        <v>31.17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118.46</v>
      </c>
      <c r="Q21" t="n">
        <v>1692.88</v>
      </c>
      <c r="R21" t="n">
        <v>37.09</v>
      </c>
      <c r="S21" t="n">
        <v>25.68</v>
      </c>
      <c r="T21" t="n">
        <v>4969.73</v>
      </c>
      <c r="U21" t="n">
        <v>0.6899999999999999</v>
      </c>
      <c r="V21" t="n">
        <v>0.88</v>
      </c>
      <c r="W21" t="n">
        <v>1.23</v>
      </c>
      <c r="X21" t="n">
        <v>0.31</v>
      </c>
      <c r="Y21" t="n">
        <v>1</v>
      </c>
      <c r="Z21" t="n">
        <v>10</v>
      </c>
      <c r="AA21" t="n">
        <v>233.6184067243672</v>
      </c>
      <c r="AB21" t="n">
        <v>319.6470105968373</v>
      </c>
      <c r="AC21" t="n">
        <v>289.140348532967</v>
      </c>
      <c r="AD21" t="n">
        <v>233618.4067243672</v>
      </c>
      <c r="AE21" t="n">
        <v>319647.0105968373</v>
      </c>
      <c r="AF21" t="n">
        <v>1.811842270932421e-06</v>
      </c>
      <c r="AG21" t="n">
        <v>11</v>
      </c>
      <c r="AH21" t="n">
        <v>289140.348532967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8.295299999999999</v>
      </c>
      <c r="E22" t="n">
        <v>12.06</v>
      </c>
      <c r="F22" t="n">
        <v>8.300000000000001</v>
      </c>
      <c r="G22" t="n">
        <v>33.19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12</v>
      </c>
      <c r="N22" t="n">
        <v>83.16</v>
      </c>
      <c r="O22" t="n">
        <v>36662.22</v>
      </c>
      <c r="P22" t="n">
        <v>117.08</v>
      </c>
      <c r="Q22" t="n">
        <v>1692.94</v>
      </c>
      <c r="R22" t="n">
        <v>36.42</v>
      </c>
      <c r="S22" t="n">
        <v>25.68</v>
      </c>
      <c r="T22" t="n">
        <v>4638.55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232.0532894463413</v>
      </c>
      <c r="AB22" t="n">
        <v>317.5055480889422</v>
      </c>
      <c r="AC22" t="n">
        <v>287.2032642012632</v>
      </c>
      <c r="AD22" t="n">
        <v>232053.2894463413</v>
      </c>
      <c r="AE22" t="n">
        <v>317505.5480889422</v>
      </c>
      <c r="AF22" t="n">
        <v>1.822144317693821e-06</v>
      </c>
      <c r="AG22" t="n">
        <v>11</v>
      </c>
      <c r="AH22" t="n">
        <v>287203.2642012632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8.3064</v>
      </c>
      <c r="E23" t="n">
        <v>12.04</v>
      </c>
      <c r="F23" t="n">
        <v>8.279999999999999</v>
      </c>
      <c r="G23" t="n">
        <v>33.13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11</v>
      </c>
      <c r="N23" t="n">
        <v>83.43000000000001</v>
      </c>
      <c r="O23" t="n">
        <v>36726.12</v>
      </c>
      <c r="P23" t="n">
        <v>116.15</v>
      </c>
      <c r="Q23" t="n">
        <v>1692.94</v>
      </c>
      <c r="R23" t="n">
        <v>35.87</v>
      </c>
      <c r="S23" t="n">
        <v>25.68</v>
      </c>
      <c r="T23" t="n">
        <v>4365.37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231.2231097008984</v>
      </c>
      <c r="AB23" t="n">
        <v>316.3696595362823</v>
      </c>
      <c r="AC23" t="n">
        <v>286.1757832578393</v>
      </c>
      <c r="AD23" t="n">
        <v>231223.1097008984</v>
      </c>
      <c r="AE23" t="n">
        <v>316369.6595362823</v>
      </c>
      <c r="AF23" t="n">
        <v>1.824582541980634e-06</v>
      </c>
      <c r="AG23" t="n">
        <v>11</v>
      </c>
      <c r="AH23" t="n">
        <v>286175.7832578393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8.349399999999999</v>
      </c>
      <c r="E24" t="n">
        <v>11.98</v>
      </c>
      <c r="F24" t="n">
        <v>8.27</v>
      </c>
      <c r="G24" t="n">
        <v>35.46</v>
      </c>
      <c r="H24" t="n">
        <v>0.39</v>
      </c>
      <c r="I24" t="n">
        <v>14</v>
      </c>
      <c r="J24" t="n">
        <v>296.4</v>
      </c>
      <c r="K24" t="n">
        <v>61.2</v>
      </c>
      <c r="L24" t="n">
        <v>6.5</v>
      </c>
      <c r="M24" t="n">
        <v>8</v>
      </c>
      <c r="N24" t="n">
        <v>83.7</v>
      </c>
      <c r="O24" t="n">
        <v>36790.13</v>
      </c>
      <c r="P24" t="n">
        <v>113.84</v>
      </c>
      <c r="Q24" t="n">
        <v>1692.88</v>
      </c>
      <c r="R24" t="n">
        <v>35.48</v>
      </c>
      <c r="S24" t="n">
        <v>25.68</v>
      </c>
      <c r="T24" t="n">
        <v>4175.79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229.1256811830437</v>
      </c>
      <c r="AB24" t="n">
        <v>313.4998653061393</v>
      </c>
      <c r="AC24" t="n">
        <v>283.5798781612386</v>
      </c>
      <c r="AD24" t="n">
        <v>229125.6811830437</v>
      </c>
      <c r="AE24" t="n">
        <v>313499.8653061393</v>
      </c>
      <c r="AF24" t="n">
        <v>1.834027915343964e-06</v>
      </c>
      <c r="AG24" t="n">
        <v>11</v>
      </c>
      <c r="AH24" t="n">
        <v>283579.8781612386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8.3476</v>
      </c>
      <c r="E25" t="n">
        <v>11.98</v>
      </c>
      <c r="F25" t="n">
        <v>8.279999999999999</v>
      </c>
      <c r="G25" t="n">
        <v>35.47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5</v>
      </c>
      <c r="N25" t="n">
        <v>83.97</v>
      </c>
      <c r="O25" t="n">
        <v>36854.25</v>
      </c>
      <c r="P25" t="n">
        <v>113.14</v>
      </c>
      <c r="Q25" t="n">
        <v>1692.88</v>
      </c>
      <c r="R25" t="n">
        <v>35.52</v>
      </c>
      <c r="S25" t="n">
        <v>25.68</v>
      </c>
      <c r="T25" t="n">
        <v>4195.88</v>
      </c>
      <c r="U25" t="n">
        <v>0.72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228.7299080209071</v>
      </c>
      <c r="AB25" t="n">
        <v>312.9583510054246</v>
      </c>
      <c r="AC25" t="n">
        <v>283.090045225364</v>
      </c>
      <c r="AD25" t="n">
        <v>228729.9080209071</v>
      </c>
      <c r="AE25" t="n">
        <v>312958.3510054246</v>
      </c>
      <c r="AF25" t="n">
        <v>1.833632527621778e-06</v>
      </c>
      <c r="AG25" t="n">
        <v>11</v>
      </c>
      <c r="AH25" t="n">
        <v>283090.0452253639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8.25</v>
      </c>
      <c r="G26" t="n">
        <v>38.09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3</v>
      </c>
      <c r="N26" t="n">
        <v>84.23999999999999</v>
      </c>
      <c r="O26" t="n">
        <v>36918.48</v>
      </c>
      <c r="P26" t="n">
        <v>112.02</v>
      </c>
      <c r="Q26" t="n">
        <v>1692.95</v>
      </c>
      <c r="R26" t="n">
        <v>34.77</v>
      </c>
      <c r="S26" t="n">
        <v>25.68</v>
      </c>
      <c r="T26" t="n">
        <v>3826.45</v>
      </c>
      <c r="U26" t="n">
        <v>0.74</v>
      </c>
      <c r="V26" t="n">
        <v>0.88</v>
      </c>
      <c r="W26" t="n">
        <v>1.24</v>
      </c>
      <c r="X26" t="n">
        <v>0.25</v>
      </c>
      <c r="Y26" t="n">
        <v>1</v>
      </c>
      <c r="Z26" t="n">
        <v>10</v>
      </c>
      <c r="AA26" t="n">
        <v>227.2212561527213</v>
      </c>
      <c r="AB26" t="n">
        <v>310.8941469623508</v>
      </c>
      <c r="AC26" t="n">
        <v>281.2228459190318</v>
      </c>
      <c r="AD26" t="n">
        <v>227221.2561527213</v>
      </c>
      <c r="AE26" t="n">
        <v>310894.1469623508</v>
      </c>
      <c r="AF26" t="n">
        <v>1.845406295349092e-06</v>
      </c>
      <c r="AG26" t="n">
        <v>11</v>
      </c>
      <c r="AH26" t="n">
        <v>281222.8459190318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8.3977</v>
      </c>
      <c r="E27" t="n">
        <v>11.91</v>
      </c>
      <c r="F27" t="n">
        <v>8.26</v>
      </c>
      <c r="G27" t="n">
        <v>38.12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3</v>
      </c>
      <c r="N27" t="n">
        <v>84.51000000000001</v>
      </c>
      <c r="O27" t="n">
        <v>36982.83</v>
      </c>
      <c r="P27" t="n">
        <v>112.35</v>
      </c>
      <c r="Q27" t="n">
        <v>1692.88</v>
      </c>
      <c r="R27" t="n">
        <v>34.86</v>
      </c>
      <c r="S27" t="n">
        <v>25.68</v>
      </c>
      <c r="T27" t="n">
        <v>3872.16</v>
      </c>
      <c r="U27" t="n">
        <v>0.74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227.5158727848476</v>
      </c>
      <c r="AB27" t="n">
        <v>311.2972544359943</v>
      </c>
      <c r="AC27" t="n">
        <v>281.5874813811559</v>
      </c>
      <c r="AD27" t="n">
        <v>227515.8727848476</v>
      </c>
      <c r="AE27" t="n">
        <v>311297.2544359943</v>
      </c>
      <c r="AF27" t="n">
        <v>1.844637485889287e-06</v>
      </c>
      <c r="AG27" t="n">
        <v>11</v>
      </c>
      <c r="AH27" t="n">
        <v>281587.4813811559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8.395099999999999</v>
      </c>
      <c r="E28" t="n">
        <v>11.91</v>
      </c>
      <c r="F28" t="n">
        <v>8.26</v>
      </c>
      <c r="G28" t="n">
        <v>38.13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</v>
      </c>
      <c r="N28" t="n">
        <v>84.79000000000001</v>
      </c>
      <c r="O28" t="n">
        <v>37047.29</v>
      </c>
      <c r="P28" t="n">
        <v>112.38</v>
      </c>
      <c r="Q28" t="n">
        <v>1692.88</v>
      </c>
      <c r="R28" t="n">
        <v>35.01</v>
      </c>
      <c r="S28" t="n">
        <v>25.68</v>
      </c>
      <c r="T28" t="n">
        <v>3946.06</v>
      </c>
      <c r="U28" t="n">
        <v>0.73</v>
      </c>
      <c r="V28" t="n">
        <v>0.88</v>
      </c>
      <c r="W28" t="n">
        <v>1.24</v>
      </c>
      <c r="X28" t="n">
        <v>0.26</v>
      </c>
      <c r="Y28" t="n">
        <v>1</v>
      </c>
      <c r="Z28" t="n">
        <v>10</v>
      </c>
      <c r="AA28" t="n">
        <v>227.5674869913763</v>
      </c>
      <c r="AB28" t="n">
        <v>311.3678752704249</v>
      </c>
      <c r="AC28" t="n">
        <v>281.6513622622654</v>
      </c>
      <c r="AD28" t="n">
        <v>227567.4869913763</v>
      </c>
      <c r="AE28" t="n">
        <v>311367.8752704249</v>
      </c>
      <c r="AF28" t="n">
        <v>1.844066370290573e-06</v>
      </c>
      <c r="AG28" t="n">
        <v>11</v>
      </c>
      <c r="AH28" t="n">
        <v>281651.3622622654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8.389099999999999</v>
      </c>
      <c r="E29" t="n">
        <v>11.92</v>
      </c>
      <c r="F29" t="n">
        <v>8.27</v>
      </c>
      <c r="G29" t="n">
        <v>38.17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0</v>
      </c>
      <c r="N29" t="n">
        <v>85.06</v>
      </c>
      <c r="O29" t="n">
        <v>37111.87</v>
      </c>
      <c r="P29" t="n">
        <v>112.39</v>
      </c>
      <c r="Q29" t="n">
        <v>1692.88</v>
      </c>
      <c r="R29" t="n">
        <v>35.3</v>
      </c>
      <c r="S29" t="n">
        <v>25.68</v>
      </c>
      <c r="T29" t="n">
        <v>4090.69</v>
      </c>
      <c r="U29" t="n">
        <v>0.73</v>
      </c>
      <c r="V29" t="n">
        <v>0.88</v>
      </c>
      <c r="W29" t="n">
        <v>1.24</v>
      </c>
      <c r="X29" t="n">
        <v>0.27</v>
      </c>
      <c r="Y29" t="n">
        <v>1</v>
      </c>
      <c r="Z29" t="n">
        <v>10</v>
      </c>
      <c r="AA29" t="n">
        <v>227.6859356227044</v>
      </c>
      <c r="AB29" t="n">
        <v>311.5299419133927</v>
      </c>
      <c r="AC29" t="n">
        <v>281.7979614922904</v>
      </c>
      <c r="AD29" t="n">
        <v>227685.9356227044</v>
      </c>
      <c r="AE29" t="n">
        <v>311529.9419133927</v>
      </c>
      <c r="AF29" t="n">
        <v>1.84274841121662e-06</v>
      </c>
      <c r="AG29" t="n">
        <v>11</v>
      </c>
      <c r="AH29" t="n">
        <v>281797.9614922904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7.4502</v>
      </c>
      <c r="E2" t="n">
        <v>13.42</v>
      </c>
      <c r="F2" t="n">
        <v>9.390000000000001</v>
      </c>
      <c r="G2" t="n">
        <v>8.289999999999999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93.11</v>
      </c>
      <c r="Q2" t="n">
        <v>1693</v>
      </c>
      <c r="R2" t="n">
        <v>70.59999999999999</v>
      </c>
      <c r="S2" t="n">
        <v>25.68</v>
      </c>
      <c r="T2" t="n">
        <v>21465.98</v>
      </c>
      <c r="U2" t="n">
        <v>0.36</v>
      </c>
      <c r="V2" t="n">
        <v>0.78</v>
      </c>
      <c r="W2" t="n">
        <v>1.32</v>
      </c>
      <c r="X2" t="n">
        <v>1.39</v>
      </c>
      <c r="Y2" t="n">
        <v>1</v>
      </c>
      <c r="Z2" t="n">
        <v>10</v>
      </c>
      <c r="AA2" t="n">
        <v>217.0608140856689</v>
      </c>
      <c r="AB2" t="n">
        <v>296.9921818791483</v>
      </c>
      <c r="AC2" t="n">
        <v>268.6476648718353</v>
      </c>
      <c r="AD2" t="n">
        <v>217060.8140856689</v>
      </c>
      <c r="AE2" t="n">
        <v>296992.1818791484</v>
      </c>
      <c r="AF2" t="n">
        <v>1.853486094815041e-06</v>
      </c>
      <c r="AG2" t="n">
        <v>12</v>
      </c>
      <c r="AH2" t="n">
        <v>268647.6648718353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7.9362</v>
      </c>
      <c r="E3" t="n">
        <v>12.6</v>
      </c>
      <c r="F3" t="n">
        <v>9.029999999999999</v>
      </c>
      <c r="G3" t="n">
        <v>10.63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86.02</v>
      </c>
      <c r="Q3" t="n">
        <v>1692.89</v>
      </c>
      <c r="R3" t="n">
        <v>59.78</v>
      </c>
      <c r="S3" t="n">
        <v>25.68</v>
      </c>
      <c r="T3" t="n">
        <v>16139.36</v>
      </c>
      <c r="U3" t="n">
        <v>0.43</v>
      </c>
      <c r="V3" t="n">
        <v>0.8100000000000001</v>
      </c>
      <c r="W3" t="n">
        <v>1.28</v>
      </c>
      <c r="X3" t="n">
        <v>1.03</v>
      </c>
      <c r="Y3" t="n">
        <v>1</v>
      </c>
      <c r="Z3" t="n">
        <v>10</v>
      </c>
      <c r="AA3" t="n">
        <v>195.3351544550826</v>
      </c>
      <c r="AB3" t="n">
        <v>267.2661759041375</v>
      </c>
      <c r="AC3" t="n">
        <v>241.7586671863586</v>
      </c>
      <c r="AD3" t="n">
        <v>195335.1544550826</v>
      </c>
      <c r="AE3" t="n">
        <v>267266.1759041375</v>
      </c>
      <c r="AF3" t="n">
        <v>1.974394827745715e-06</v>
      </c>
      <c r="AG3" t="n">
        <v>11</v>
      </c>
      <c r="AH3" t="n">
        <v>241758.6671863586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8.3224</v>
      </c>
      <c r="E4" t="n">
        <v>12.02</v>
      </c>
      <c r="F4" t="n">
        <v>8.77</v>
      </c>
      <c r="G4" t="n">
        <v>13.5</v>
      </c>
      <c r="H4" t="n">
        <v>0.2</v>
      </c>
      <c r="I4" t="n">
        <v>39</v>
      </c>
      <c r="J4" t="n">
        <v>133.88</v>
      </c>
      <c r="K4" t="n">
        <v>46.47</v>
      </c>
      <c r="L4" t="n">
        <v>1.5</v>
      </c>
      <c r="M4" t="n">
        <v>37</v>
      </c>
      <c r="N4" t="n">
        <v>20.91</v>
      </c>
      <c r="O4" t="n">
        <v>16746.01</v>
      </c>
      <c r="P4" t="n">
        <v>79.54000000000001</v>
      </c>
      <c r="Q4" t="n">
        <v>1693.18</v>
      </c>
      <c r="R4" t="n">
        <v>51.39</v>
      </c>
      <c r="S4" t="n">
        <v>25.68</v>
      </c>
      <c r="T4" t="n">
        <v>12002.4</v>
      </c>
      <c r="U4" t="n">
        <v>0.5</v>
      </c>
      <c r="V4" t="n">
        <v>0.83</v>
      </c>
      <c r="W4" t="n">
        <v>1.27</v>
      </c>
      <c r="X4" t="n">
        <v>0.77</v>
      </c>
      <c r="Y4" t="n">
        <v>1</v>
      </c>
      <c r="Z4" t="n">
        <v>10</v>
      </c>
      <c r="AA4" t="n">
        <v>186.4407493736711</v>
      </c>
      <c r="AB4" t="n">
        <v>255.096458478298</v>
      </c>
      <c r="AC4" t="n">
        <v>230.7504105113317</v>
      </c>
      <c r="AD4" t="n">
        <v>186440.7493736711</v>
      </c>
      <c r="AE4" t="n">
        <v>255096.458478298</v>
      </c>
      <c r="AF4" t="n">
        <v>2.070474977247416e-06</v>
      </c>
      <c r="AG4" t="n">
        <v>11</v>
      </c>
      <c r="AH4" t="n">
        <v>230750.4105113317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8.552300000000001</v>
      </c>
      <c r="E5" t="n">
        <v>11.69</v>
      </c>
      <c r="F5" t="n">
        <v>8.640000000000001</v>
      </c>
      <c r="G5" t="n">
        <v>16.2</v>
      </c>
      <c r="H5" t="n">
        <v>0.23</v>
      </c>
      <c r="I5" t="n">
        <v>32</v>
      </c>
      <c r="J5" t="n">
        <v>134.22</v>
      </c>
      <c r="K5" t="n">
        <v>46.47</v>
      </c>
      <c r="L5" t="n">
        <v>1.75</v>
      </c>
      <c r="M5" t="n">
        <v>25</v>
      </c>
      <c r="N5" t="n">
        <v>21</v>
      </c>
      <c r="O5" t="n">
        <v>16787.35</v>
      </c>
      <c r="P5" t="n">
        <v>74.88</v>
      </c>
      <c r="Q5" t="n">
        <v>1692.89</v>
      </c>
      <c r="R5" t="n">
        <v>47.05</v>
      </c>
      <c r="S5" t="n">
        <v>25.68</v>
      </c>
      <c r="T5" t="n">
        <v>9868.620000000001</v>
      </c>
      <c r="U5" t="n">
        <v>0.55</v>
      </c>
      <c r="V5" t="n">
        <v>0.84</v>
      </c>
      <c r="W5" t="n">
        <v>1.27</v>
      </c>
      <c r="X5" t="n">
        <v>0.64</v>
      </c>
      <c r="Y5" t="n">
        <v>1</v>
      </c>
      <c r="Z5" t="n">
        <v>10</v>
      </c>
      <c r="AA5" t="n">
        <v>181.0829628982733</v>
      </c>
      <c r="AB5" t="n">
        <v>247.7656986538051</v>
      </c>
      <c r="AC5" t="n">
        <v>224.1192881157001</v>
      </c>
      <c r="AD5" t="n">
        <v>181082.9628982733</v>
      </c>
      <c r="AE5" t="n">
        <v>247765.6986538052</v>
      </c>
      <c r="AF5" t="n">
        <v>2.127670281158449e-06</v>
      </c>
      <c r="AG5" t="n">
        <v>11</v>
      </c>
      <c r="AH5" t="n">
        <v>224119.2881157001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8.6534</v>
      </c>
      <c r="E6" t="n">
        <v>11.56</v>
      </c>
      <c r="F6" t="n">
        <v>8.59</v>
      </c>
      <c r="G6" t="n">
        <v>17.76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12</v>
      </c>
      <c r="N6" t="n">
        <v>21.09</v>
      </c>
      <c r="O6" t="n">
        <v>16828.84</v>
      </c>
      <c r="P6" t="n">
        <v>72.47</v>
      </c>
      <c r="Q6" t="n">
        <v>1692.95</v>
      </c>
      <c r="R6" t="n">
        <v>44.89</v>
      </c>
      <c r="S6" t="n">
        <v>25.68</v>
      </c>
      <c r="T6" t="n">
        <v>8803.93</v>
      </c>
      <c r="U6" t="n">
        <v>0.57</v>
      </c>
      <c r="V6" t="n">
        <v>0.85</v>
      </c>
      <c r="W6" t="n">
        <v>1.28</v>
      </c>
      <c r="X6" t="n">
        <v>0.58</v>
      </c>
      <c r="Y6" t="n">
        <v>1</v>
      </c>
      <c r="Z6" t="n">
        <v>10</v>
      </c>
      <c r="AA6" t="n">
        <v>178.6090310886065</v>
      </c>
      <c r="AB6" t="n">
        <v>244.3807560096522</v>
      </c>
      <c r="AC6" t="n">
        <v>221.0573996467071</v>
      </c>
      <c r="AD6" t="n">
        <v>178609.0310886065</v>
      </c>
      <c r="AE6" t="n">
        <v>244380.7560096522</v>
      </c>
      <c r="AF6" t="n">
        <v>2.152822283008842e-06</v>
      </c>
      <c r="AG6" t="n">
        <v>11</v>
      </c>
      <c r="AH6" t="n">
        <v>221057.3996467071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8.6812</v>
      </c>
      <c r="E7" t="n">
        <v>11.52</v>
      </c>
      <c r="F7" t="n">
        <v>8.58</v>
      </c>
      <c r="G7" t="n">
        <v>18.38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3</v>
      </c>
      <c r="N7" t="n">
        <v>21.17</v>
      </c>
      <c r="O7" t="n">
        <v>16870.25</v>
      </c>
      <c r="P7" t="n">
        <v>71.08</v>
      </c>
      <c r="Q7" t="n">
        <v>1693</v>
      </c>
      <c r="R7" t="n">
        <v>44.38</v>
      </c>
      <c r="S7" t="n">
        <v>25.68</v>
      </c>
      <c r="T7" t="n">
        <v>8552.629999999999</v>
      </c>
      <c r="U7" t="n">
        <v>0.58</v>
      </c>
      <c r="V7" t="n">
        <v>0.85</v>
      </c>
      <c r="W7" t="n">
        <v>1.28</v>
      </c>
      <c r="X7" t="n">
        <v>0.57</v>
      </c>
      <c r="Y7" t="n">
        <v>1</v>
      </c>
      <c r="Z7" t="n">
        <v>10</v>
      </c>
      <c r="AA7" t="n">
        <v>167.593387087734</v>
      </c>
      <c r="AB7" t="n">
        <v>229.3086659117511</v>
      </c>
      <c r="AC7" t="n">
        <v>207.4237686739337</v>
      </c>
      <c r="AD7" t="n">
        <v>167593.387087734</v>
      </c>
      <c r="AE7" t="n">
        <v>229308.6659117512</v>
      </c>
      <c r="AF7" t="n">
        <v>2.159738461559198e-06</v>
      </c>
      <c r="AG7" t="n">
        <v>10</v>
      </c>
      <c r="AH7" t="n">
        <v>207423.7686739337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8.6762</v>
      </c>
      <c r="E8" t="n">
        <v>11.53</v>
      </c>
      <c r="F8" t="n">
        <v>8.58</v>
      </c>
      <c r="G8" t="n">
        <v>18.39</v>
      </c>
      <c r="H8" t="n">
        <v>0.33</v>
      </c>
      <c r="I8" t="n">
        <v>28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71.31</v>
      </c>
      <c r="Q8" t="n">
        <v>1692.96</v>
      </c>
      <c r="R8" t="n">
        <v>44.6</v>
      </c>
      <c r="S8" t="n">
        <v>25.68</v>
      </c>
      <c r="T8" t="n">
        <v>8664</v>
      </c>
      <c r="U8" t="n">
        <v>0.58</v>
      </c>
      <c r="V8" t="n">
        <v>0.85</v>
      </c>
      <c r="W8" t="n">
        <v>1.28</v>
      </c>
      <c r="X8" t="n">
        <v>0.58</v>
      </c>
      <c r="Y8" t="n">
        <v>1</v>
      </c>
      <c r="Z8" t="n">
        <v>10</v>
      </c>
      <c r="AA8" t="n">
        <v>177.6757535328041</v>
      </c>
      <c r="AB8" t="n">
        <v>243.1038044845041</v>
      </c>
      <c r="AC8" t="n">
        <v>219.902318582906</v>
      </c>
      <c r="AD8" t="n">
        <v>177675.7535328041</v>
      </c>
      <c r="AE8" t="n">
        <v>243103.804484504</v>
      </c>
      <c r="AF8" t="n">
        <v>2.158494544553738e-06</v>
      </c>
      <c r="AG8" t="n">
        <v>11</v>
      </c>
      <c r="AH8" t="n">
        <v>219902.318582906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5.1862</v>
      </c>
      <c r="E2" t="n">
        <v>19.28</v>
      </c>
      <c r="F2" t="n">
        <v>10.51</v>
      </c>
      <c r="G2" t="n">
        <v>5.17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168.83</v>
      </c>
      <c r="Q2" t="n">
        <v>1693.62</v>
      </c>
      <c r="R2" t="n">
        <v>105.74</v>
      </c>
      <c r="S2" t="n">
        <v>25.68</v>
      </c>
      <c r="T2" t="n">
        <v>38765.41</v>
      </c>
      <c r="U2" t="n">
        <v>0.24</v>
      </c>
      <c r="V2" t="n">
        <v>0.6899999999999999</v>
      </c>
      <c r="W2" t="n">
        <v>1.4</v>
      </c>
      <c r="X2" t="n">
        <v>2.51</v>
      </c>
      <c r="Y2" t="n">
        <v>1</v>
      </c>
      <c r="Z2" t="n">
        <v>10</v>
      </c>
      <c r="AA2" t="n">
        <v>425.4860924677076</v>
      </c>
      <c r="AB2" t="n">
        <v>582.1688428359188</v>
      </c>
      <c r="AC2" t="n">
        <v>526.6074655547607</v>
      </c>
      <c r="AD2" t="n">
        <v>425486.0924677076</v>
      </c>
      <c r="AE2" t="n">
        <v>582168.8428359188</v>
      </c>
      <c r="AF2" t="n">
        <v>1.160370425819594e-06</v>
      </c>
      <c r="AG2" t="n">
        <v>17</v>
      </c>
      <c r="AH2" t="n">
        <v>526607.4655547607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5.8479</v>
      </c>
      <c r="E3" t="n">
        <v>17.1</v>
      </c>
      <c r="F3" t="n">
        <v>9.85</v>
      </c>
      <c r="G3" t="n">
        <v>6.49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156.5</v>
      </c>
      <c r="Q3" t="n">
        <v>1693.67</v>
      </c>
      <c r="R3" t="n">
        <v>85.27</v>
      </c>
      <c r="S3" t="n">
        <v>25.68</v>
      </c>
      <c r="T3" t="n">
        <v>28686.91</v>
      </c>
      <c r="U3" t="n">
        <v>0.3</v>
      </c>
      <c r="V3" t="n">
        <v>0.74</v>
      </c>
      <c r="W3" t="n">
        <v>1.34</v>
      </c>
      <c r="X3" t="n">
        <v>1.84</v>
      </c>
      <c r="Y3" t="n">
        <v>1</v>
      </c>
      <c r="Z3" t="n">
        <v>10</v>
      </c>
      <c r="AA3" t="n">
        <v>361.7883246830053</v>
      </c>
      <c r="AB3" t="n">
        <v>495.0147468057049</v>
      </c>
      <c r="AC3" t="n">
        <v>447.7712341281283</v>
      </c>
      <c r="AD3" t="n">
        <v>361788.3246830053</v>
      </c>
      <c r="AE3" t="n">
        <v>495014.7468057049</v>
      </c>
      <c r="AF3" t="n">
        <v>1.308420464530949e-06</v>
      </c>
      <c r="AG3" t="n">
        <v>15</v>
      </c>
      <c r="AH3" t="n">
        <v>447771.2341281283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6.3052</v>
      </c>
      <c r="E4" t="n">
        <v>15.86</v>
      </c>
      <c r="F4" t="n">
        <v>9.49</v>
      </c>
      <c r="G4" t="n">
        <v>7.8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149.36</v>
      </c>
      <c r="Q4" t="n">
        <v>1693.39</v>
      </c>
      <c r="R4" t="n">
        <v>73.42</v>
      </c>
      <c r="S4" t="n">
        <v>25.68</v>
      </c>
      <c r="T4" t="n">
        <v>22850.17</v>
      </c>
      <c r="U4" t="n">
        <v>0.35</v>
      </c>
      <c r="V4" t="n">
        <v>0.77</v>
      </c>
      <c r="W4" t="n">
        <v>1.33</v>
      </c>
      <c r="X4" t="n">
        <v>1.48</v>
      </c>
      <c r="Y4" t="n">
        <v>1</v>
      </c>
      <c r="Z4" t="n">
        <v>10</v>
      </c>
      <c r="AA4" t="n">
        <v>328.727125689228</v>
      </c>
      <c r="AB4" t="n">
        <v>449.7789557852591</v>
      </c>
      <c r="AC4" t="n">
        <v>406.8526835138424</v>
      </c>
      <c r="AD4" t="n">
        <v>328727.1256892281</v>
      </c>
      <c r="AE4" t="n">
        <v>449778.9557852591</v>
      </c>
      <c r="AF4" t="n">
        <v>1.410737651628882e-06</v>
      </c>
      <c r="AG4" t="n">
        <v>14</v>
      </c>
      <c r="AH4" t="n">
        <v>406852.6835138423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6.6946</v>
      </c>
      <c r="E5" t="n">
        <v>14.94</v>
      </c>
      <c r="F5" t="n">
        <v>9.199999999999999</v>
      </c>
      <c r="G5" t="n">
        <v>9.199999999999999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143.36</v>
      </c>
      <c r="Q5" t="n">
        <v>1693.16</v>
      </c>
      <c r="R5" t="n">
        <v>64.62</v>
      </c>
      <c r="S5" t="n">
        <v>25.68</v>
      </c>
      <c r="T5" t="n">
        <v>18515.07</v>
      </c>
      <c r="U5" t="n">
        <v>0.4</v>
      </c>
      <c r="V5" t="n">
        <v>0.79</v>
      </c>
      <c r="W5" t="n">
        <v>1.3</v>
      </c>
      <c r="X5" t="n">
        <v>1.2</v>
      </c>
      <c r="Y5" t="n">
        <v>1</v>
      </c>
      <c r="Z5" t="n">
        <v>10</v>
      </c>
      <c r="AA5" t="n">
        <v>301.4776391791401</v>
      </c>
      <c r="AB5" t="n">
        <v>412.4950061796562</v>
      </c>
      <c r="AC5" t="n">
        <v>373.1270617302463</v>
      </c>
      <c r="AD5" t="n">
        <v>301477.6391791401</v>
      </c>
      <c r="AE5" t="n">
        <v>412495.0061796562</v>
      </c>
      <c r="AF5" t="n">
        <v>1.497862761307288e-06</v>
      </c>
      <c r="AG5" t="n">
        <v>13</v>
      </c>
      <c r="AH5" t="n">
        <v>373127.0617302463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6.9812</v>
      </c>
      <c r="E6" t="n">
        <v>14.32</v>
      </c>
      <c r="F6" t="n">
        <v>9.029999999999999</v>
      </c>
      <c r="G6" t="n">
        <v>10.62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138.84</v>
      </c>
      <c r="Q6" t="n">
        <v>1693.09</v>
      </c>
      <c r="R6" t="n">
        <v>58.85</v>
      </c>
      <c r="S6" t="n">
        <v>25.68</v>
      </c>
      <c r="T6" t="n">
        <v>15676.24</v>
      </c>
      <c r="U6" t="n">
        <v>0.44</v>
      </c>
      <c r="V6" t="n">
        <v>0.8100000000000001</v>
      </c>
      <c r="W6" t="n">
        <v>1.3</v>
      </c>
      <c r="X6" t="n">
        <v>1.02</v>
      </c>
      <c r="Y6" t="n">
        <v>1</v>
      </c>
      <c r="Z6" t="n">
        <v>10</v>
      </c>
      <c r="AA6" t="n">
        <v>290.7296339578681</v>
      </c>
      <c r="AB6" t="n">
        <v>397.7891112673867</v>
      </c>
      <c r="AC6" t="n">
        <v>359.8246767885507</v>
      </c>
      <c r="AD6" t="n">
        <v>290729.6339578682</v>
      </c>
      <c r="AE6" t="n">
        <v>397789.1112673867</v>
      </c>
      <c r="AF6" t="n">
        <v>1.561987200017692e-06</v>
      </c>
      <c r="AG6" t="n">
        <v>13</v>
      </c>
      <c r="AH6" t="n">
        <v>359824.6767885507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7.1838</v>
      </c>
      <c r="E7" t="n">
        <v>13.92</v>
      </c>
      <c r="F7" t="n">
        <v>8.92</v>
      </c>
      <c r="G7" t="n">
        <v>11.89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135.84</v>
      </c>
      <c r="Q7" t="n">
        <v>1693.24</v>
      </c>
      <c r="R7" t="n">
        <v>55.58</v>
      </c>
      <c r="S7" t="n">
        <v>25.68</v>
      </c>
      <c r="T7" t="n">
        <v>14069.18</v>
      </c>
      <c r="U7" t="n">
        <v>0.46</v>
      </c>
      <c r="V7" t="n">
        <v>0.82</v>
      </c>
      <c r="W7" t="n">
        <v>1.29</v>
      </c>
      <c r="X7" t="n">
        <v>0.91</v>
      </c>
      <c r="Y7" t="n">
        <v>1</v>
      </c>
      <c r="Z7" t="n">
        <v>10</v>
      </c>
      <c r="AA7" t="n">
        <v>283.8398580247027</v>
      </c>
      <c r="AB7" t="n">
        <v>388.3622158801676</v>
      </c>
      <c r="AC7" t="n">
        <v>351.297471066357</v>
      </c>
      <c r="AD7" t="n">
        <v>283839.8580247026</v>
      </c>
      <c r="AE7" t="n">
        <v>388362.2158801676</v>
      </c>
      <c r="AF7" t="n">
        <v>1.607317316147237e-06</v>
      </c>
      <c r="AG7" t="n">
        <v>13</v>
      </c>
      <c r="AH7" t="n">
        <v>351297.471066357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7.41</v>
      </c>
      <c r="E8" t="n">
        <v>13.5</v>
      </c>
      <c r="F8" t="n">
        <v>8.779999999999999</v>
      </c>
      <c r="G8" t="n">
        <v>13.51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132.05</v>
      </c>
      <c r="Q8" t="n">
        <v>1692.97</v>
      </c>
      <c r="R8" t="n">
        <v>51.72</v>
      </c>
      <c r="S8" t="n">
        <v>25.68</v>
      </c>
      <c r="T8" t="n">
        <v>12168.86</v>
      </c>
      <c r="U8" t="n">
        <v>0.5</v>
      </c>
      <c r="V8" t="n">
        <v>0.83</v>
      </c>
      <c r="W8" t="n">
        <v>1.27</v>
      </c>
      <c r="X8" t="n">
        <v>0.78</v>
      </c>
      <c r="Y8" t="n">
        <v>1</v>
      </c>
      <c r="Z8" t="n">
        <v>10</v>
      </c>
      <c r="AA8" t="n">
        <v>265.2793120208632</v>
      </c>
      <c r="AB8" t="n">
        <v>362.9668580042152</v>
      </c>
      <c r="AC8" t="n">
        <v>328.3258105034768</v>
      </c>
      <c r="AD8" t="n">
        <v>265279.3120208632</v>
      </c>
      <c r="AE8" t="n">
        <v>362966.8580042152</v>
      </c>
      <c r="AF8" t="n">
        <v>1.657927741954262e-06</v>
      </c>
      <c r="AG8" t="n">
        <v>12</v>
      </c>
      <c r="AH8" t="n">
        <v>328325.8105034768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7.571</v>
      </c>
      <c r="E9" t="n">
        <v>13.21</v>
      </c>
      <c r="F9" t="n">
        <v>8.69</v>
      </c>
      <c r="G9" t="n">
        <v>14.9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128.89</v>
      </c>
      <c r="Q9" t="n">
        <v>1692.89</v>
      </c>
      <c r="R9" t="n">
        <v>49.09</v>
      </c>
      <c r="S9" t="n">
        <v>25.68</v>
      </c>
      <c r="T9" t="n">
        <v>10876.72</v>
      </c>
      <c r="U9" t="n">
        <v>0.52</v>
      </c>
      <c r="V9" t="n">
        <v>0.84</v>
      </c>
      <c r="W9" t="n">
        <v>1.26</v>
      </c>
      <c r="X9" t="n">
        <v>0.6899999999999999</v>
      </c>
      <c r="Y9" t="n">
        <v>1</v>
      </c>
      <c r="Z9" t="n">
        <v>10</v>
      </c>
      <c r="AA9" t="n">
        <v>259.8251294786828</v>
      </c>
      <c r="AB9" t="n">
        <v>355.5042048284525</v>
      </c>
      <c r="AC9" t="n">
        <v>321.5753824729094</v>
      </c>
      <c r="AD9" t="n">
        <v>259825.1294786828</v>
      </c>
      <c r="AE9" t="n">
        <v>355504.2048284526</v>
      </c>
      <c r="AF9" t="n">
        <v>1.693950193567573e-06</v>
      </c>
      <c r="AG9" t="n">
        <v>12</v>
      </c>
      <c r="AH9" t="n">
        <v>321575.3824729094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7.6917</v>
      </c>
      <c r="E10" t="n">
        <v>13</v>
      </c>
      <c r="F10" t="n">
        <v>8.630000000000001</v>
      </c>
      <c r="G10" t="n">
        <v>16.18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127.31</v>
      </c>
      <c r="Q10" t="n">
        <v>1692.88</v>
      </c>
      <c r="R10" t="n">
        <v>46.93</v>
      </c>
      <c r="S10" t="n">
        <v>25.68</v>
      </c>
      <c r="T10" t="n">
        <v>9811.389999999999</v>
      </c>
      <c r="U10" t="n">
        <v>0.55</v>
      </c>
      <c r="V10" t="n">
        <v>0.85</v>
      </c>
      <c r="W10" t="n">
        <v>1.26</v>
      </c>
      <c r="X10" t="n">
        <v>0.63</v>
      </c>
      <c r="Y10" t="n">
        <v>1</v>
      </c>
      <c r="Z10" t="n">
        <v>10</v>
      </c>
      <c r="AA10" t="n">
        <v>256.4735310078215</v>
      </c>
      <c r="AB10" t="n">
        <v>350.9183999383652</v>
      </c>
      <c r="AC10" t="n">
        <v>317.42724036542</v>
      </c>
      <c r="AD10" t="n">
        <v>256473.5310078215</v>
      </c>
      <c r="AE10" t="n">
        <v>350918.3999383652</v>
      </c>
      <c r="AF10" t="n">
        <v>1.720955845180782e-06</v>
      </c>
      <c r="AG10" t="n">
        <v>12</v>
      </c>
      <c r="AH10" t="n">
        <v>317427.24036542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7.8103</v>
      </c>
      <c r="E11" t="n">
        <v>12.8</v>
      </c>
      <c r="F11" t="n">
        <v>8.58</v>
      </c>
      <c r="G11" t="n">
        <v>17.75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124.19</v>
      </c>
      <c r="Q11" t="n">
        <v>1693.03</v>
      </c>
      <c r="R11" t="n">
        <v>45.22</v>
      </c>
      <c r="S11" t="n">
        <v>25.68</v>
      </c>
      <c r="T11" t="n">
        <v>8969.93</v>
      </c>
      <c r="U11" t="n">
        <v>0.57</v>
      </c>
      <c r="V11" t="n">
        <v>0.85</v>
      </c>
      <c r="W11" t="n">
        <v>1.26</v>
      </c>
      <c r="X11" t="n">
        <v>0.58</v>
      </c>
      <c r="Y11" t="n">
        <v>1</v>
      </c>
      <c r="Z11" t="n">
        <v>10</v>
      </c>
      <c r="AA11" t="n">
        <v>252.2236216523875</v>
      </c>
      <c r="AB11" t="n">
        <v>345.1034864654951</v>
      </c>
      <c r="AC11" t="n">
        <v>312.1672940731165</v>
      </c>
      <c r="AD11" t="n">
        <v>252223.6216523875</v>
      </c>
      <c r="AE11" t="n">
        <v>345103.4864654951</v>
      </c>
      <c r="AF11" t="n">
        <v>1.74749163872947e-06</v>
      </c>
      <c r="AG11" t="n">
        <v>12</v>
      </c>
      <c r="AH11" t="n">
        <v>312167.2940731164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7.9565</v>
      </c>
      <c r="E12" t="n">
        <v>12.57</v>
      </c>
      <c r="F12" t="n">
        <v>8.49</v>
      </c>
      <c r="G12" t="n">
        <v>19.6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121.81</v>
      </c>
      <c r="Q12" t="n">
        <v>1693.15</v>
      </c>
      <c r="R12" t="n">
        <v>42.54</v>
      </c>
      <c r="S12" t="n">
        <v>25.68</v>
      </c>
      <c r="T12" t="n">
        <v>7643.56</v>
      </c>
      <c r="U12" t="n">
        <v>0.6</v>
      </c>
      <c r="V12" t="n">
        <v>0.86</v>
      </c>
      <c r="W12" t="n">
        <v>1.25</v>
      </c>
      <c r="X12" t="n">
        <v>0.49</v>
      </c>
      <c r="Y12" t="n">
        <v>1</v>
      </c>
      <c r="Z12" t="n">
        <v>10</v>
      </c>
      <c r="AA12" t="n">
        <v>237.1343461109924</v>
      </c>
      <c r="AB12" t="n">
        <v>324.4576739779139</v>
      </c>
      <c r="AC12" t="n">
        <v>293.4918889527636</v>
      </c>
      <c r="AD12" t="n">
        <v>237134.3461109924</v>
      </c>
      <c r="AE12" t="n">
        <v>324457.6739779139</v>
      </c>
      <c r="AF12" t="n">
        <v>1.780202709697582e-06</v>
      </c>
      <c r="AG12" t="n">
        <v>11</v>
      </c>
      <c r="AH12" t="n">
        <v>293491.8889527636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8.0268</v>
      </c>
      <c r="E13" t="n">
        <v>12.46</v>
      </c>
      <c r="F13" t="n">
        <v>8.48</v>
      </c>
      <c r="G13" t="n">
        <v>21.2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119.77</v>
      </c>
      <c r="Q13" t="n">
        <v>1692.99</v>
      </c>
      <c r="R13" t="n">
        <v>42.22</v>
      </c>
      <c r="S13" t="n">
        <v>25.68</v>
      </c>
      <c r="T13" t="n">
        <v>7495.15</v>
      </c>
      <c r="U13" t="n">
        <v>0.61</v>
      </c>
      <c r="V13" t="n">
        <v>0.86</v>
      </c>
      <c r="W13" t="n">
        <v>1.25</v>
      </c>
      <c r="X13" t="n">
        <v>0.48</v>
      </c>
      <c r="Y13" t="n">
        <v>1</v>
      </c>
      <c r="Z13" t="n">
        <v>10</v>
      </c>
      <c r="AA13" t="n">
        <v>234.7015865801951</v>
      </c>
      <c r="AB13" t="n">
        <v>321.129065062103</v>
      </c>
      <c r="AC13" t="n">
        <v>290.4809578001447</v>
      </c>
      <c r="AD13" t="n">
        <v>234701.5865801951</v>
      </c>
      <c r="AE13" t="n">
        <v>321129.065062103</v>
      </c>
      <c r="AF13" t="n">
        <v>1.795931767762276e-06</v>
      </c>
      <c r="AG13" t="n">
        <v>11</v>
      </c>
      <c r="AH13" t="n">
        <v>290480.9578001447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8.1259</v>
      </c>
      <c r="E14" t="n">
        <v>12.31</v>
      </c>
      <c r="F14" t="n">
        <v>8.43</v>
      </c>
      <c r="G14" t="n">
        <v>22.98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116.44</v>
      </c>
      <c r="Q14" t="n">
        <v>1692.94</v>
      </c>
      <c r="R14" t="n">
        <v>40.67</v>
      </c>
      <c r="S14" t="n">
        <v>25.68</v>
      </c>
      <c r="T14" t="n">
        <v>6729.68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230.9059553543686</v>
      </c>
      <c r="AB14" t="n">
        <v>315.9357149674981</v>
      </c>
      <c r="AC14" t="n">
        <v>285.7832537496547</v>
      </c>
      <c r="AD14" t="n">
        <v>230905.9553543686</v>
      </c>
      <c r="AE14" t="n">
        <v>315935.7149674981</v>
      </c>
      <c r="AF14" t="n">
        <v>1.818104593568979e-06</v>
      </c>
      <c r="AG14" t="n">
        <v>11</v>
      </c>
      <c r="AH14" t="n">
        <v>285783.2537496547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8.1775</v>
      </c>
      <c r="E15" t="n">
        <v>12.23</v>
      </c>
      <c r="F15" t="n">
        <v>8.4</v>
      </c>
      <c r="G15" t="n">
        <v>23.99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115.59</v>
      </c>
      <c r="Q15" t="n">
        <v>1692.97</v>
      </c>
      <c r="R15" t="n">
        <v>39.63</v>
      </c>
      <c r="S15" t="n">
        <v>25.68</v>
      </c>
      <c r="T15" t="n">
        <v>6212.64</v>
      </c>
      <c r="U15" t="n">
        <v>0.65</v>
      </c>
      <c r="V15" t="n">
        <v>0.87</v>
      </c>
      <c r="W15" t="n">
        <v>1.24</v>
      </c>
      <c r="X15" t="n">
        <v>0.39</v>
      </c>
      <c r="Y15" t="n">
        <v>1</v>
      </c>
      <c r="Z15" t="n">
        <v>10</v>
      </c>
      <c r="AA15" t="n">
        <v>229.5395980083474</v>
      </c>
      <c r="AB15" t="n">
        <v>314.0662045672412</v>
      </c>
      <c r="AC15" t="n">
        <v>284.0921667981233</v>
      </c>
      <c r="AD15" t="n">
        <v>229539.5980083474</v>
      </c>
      <c r="AE15" t="n">
        <v>314066.2045672412</v>
      </c>
      <c r="AF15" t="n">
        <v>1.829649677440078e-06</v>
      </c>
      <c r="AG15" t="n">
        <v>11</v>
      </c>
      <c r="AH15" t="n">
        <v>284092.1667981233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8.257400000000001</v>
      </c>
      <c r="E16" t="n">
        <v>12.11</v>
      </c>
      <c r="F16" t="n">
        <v>8.380000000000001</v>
      </c>
      <c r="G16" t="n">
        <v>26.45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112.02</v>
      </c>
      <c r="Q16" t="n">
        <v>1692.88</v>
      </c>
      <c r="R16" t="n">
        <v>39.17</v>
      </c>
      <c r="S16" t="n">
        <v>25.68</v>
      </c>
      <c r="T16" t="n">
        <v>5993.82</v>
      </c>
      <c r="U16" t="n">
        <v>0.66</v>
      </c>
      <c r="V16" t="n">
        <v>0.87</v>
      </c>
      <c r="W16" t="n">
        <v>1.23</v>
      </c>
      <c r="X16" t="n">
        <v>0.37</v>
      </c>
      <c r="Y16" t="n">
        <v>1</v>
      </c>
      <c r="Z16" t="n">
        <v>10</v>
      </c>
      <c r="AA16" t="n">
        <v>226.0689978109468</v>
      </c>
      <c r="AB16" t="n">
        <v>309.3175762650853</v>
      </c>
      <c r="AC16" t="n">
        <v>279.7967409163821</v>
      </c>
      <c r="AD16" t="n">
        <v>226068.9978109468</v>
      </c>
      <c r="AE16" t="n">
        <v>309317.5762650853</v>
      </c>
      <c r="AF16" t="n">
        <v>1.847526658085442e-06</v>
      </c>
      <c r="AG16" t="n">
        <v>11</v>
      </c>
      <c r="AH16" t="n">
        <v>279796.7409163821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8.309100000000001</v>
      </c>
      <c r="E17" t="n">
        <v>12.04</v>
      </c>
      <c r="F17" t="n">
        <v>8.35</v>
      </c>
      <c r="G17" t="n">
        <v>27.83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109.46</v>
      </c>
      <c r="Q17" t="n">
        <v>1693.19</v>
      </c>
      <c r="R17" t="n">
        <v>38.25</v>
      </c>
      <c r="S17" t="n">
        <v>25.68</v>
      </c>
      <c r="T17" t="n">
        <v>5540.28</v>
      </c>
      <c r="U17" t="n">
        <v>0.67</v>
      </c>
      <c r="V17" t="n">
        <v>0.87</v>
      </c>
      <c r="W17" t="n">
        <v>1.23</v>
      </c>
      <c r="X17" t="n">
        <v>0.35</v>
      </c>
      <c r="Y17" t="n">
        <v>1</v>
      </c>
      <c r="Z17" t="n">
        <v>10</v>
      </c>
      <c r="AA17" t="n">
        <v>223.6331144645705</v>
      </c>
      <c r="AB17" t="n">
        <v>305.9846932069862</v>
      </c>
      <c r="AC17" t="n">
        <v>276.781943539616</v>
      </c>
      <c r="AD17" t="n">
        <v>223633.1144645705</v>
      </c>
      <c r="AE17" t="n">
        <v>305984.6932069862</v>
      </c>
      <c r="AF17" t="n">
        <v>1.859094116150089e-06</v>
      </c>
      <c r="AG17" t="n">
        <v>11</v>
      </c>
      <c r="AH17" t="n">
        <v>276781.943539616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8.3453</v>
      </c>
      <c r="E18" t="n">
        <v>11.98</v>
      </c>
      <c r="F18" t="n">
        <v>8.35</v>
      </c>
      <c r="G18" t="n">
        <v>29.46</v>
      </c>
      <c r="H18" t="n">
        <v>0.34</v>
      </c>
      <c r="I18" t="n">
        <v>17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107.95</v>
      </c>
      <c r="Q18" t="n">
        <v>1692.98</v>
      </c>
      <c r="R18" t="n">
        <v>37.91</v>
      </c>
      <c r="S18" t="n">
        <v>25.68</v>
      </c>
      <c r="T18" t="n">
        <v>5373.41</v>
      </c>
      <c r="U18" t="n">
        <v>0.68</v>
      </c>
      <c r="V18" t="n">
        <v>0.87</v>
      </c>
      <c r="W18" t="n">
        <v>1.24</v>
      </c>
      <c r="X18" t="n">
        <v>0.34</v>
      </c>
      <c r="Y18" t="n">
        <v>1</v>
      </c>
      <c r="Z18" t="n">
        <v>10</v>
      </c>
      <c r="AA18" t="n">
        <v>222.2057592129627</v>
      </c>
      <c r="AB18" t="n">
        <v>304.0317227812678</v>
      </c>
      <c r="AC18" t="n">
        <v>275.0153618703164</v>
      </c>
      <c r="AD18" t="n">
        <v>222205.7592129627</v>
      </c>
      <c r="AE18" t="n">
        <v>304031.7227812678</v>
      </c>
      <c r="AF18" t="n">
        <v>1.867193574214697e-06</v>
      </c>
      <c r="AG18" t="n">
        <v>11</v>
      </c>
      <c r="AH18" t="n">
        <v>275015.3618703164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8.401999999999999</v>
      </c>
      <c r="E19" t="n">
        <v>11.9</v>
      </c>
      <c r="F19" t="n">
        <v>8.31</v>
      </c>
      <c r="G19" t="n">
        <v>31.18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106.1</v>
      </c>
      <c r="Q19" t="n">
        <v>1693</v>
      </c>
      <c r="R19" t="n">
        <v>36.87</v>
      </c>
      <c r="S19" t="n">
        <v>25.68</v>
      </c>
      <c r="T19" t="n">
        <v>4857.55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220.1846016914785</v>
      </c>
      <c r="AB19" t="n">
        <v>301.2662858931977</v>
      </c>
      <c r="AC19" t="n">
        <v>272.5138543975279</v>
      </c>
      <c r="AD19" t="n">
        <v>220184.6016914785</v>
      </c>
      <c r="AE19" t="n">
        <v>301266.2858931978</v>
      </c>
      <c r="AF19" t="n">
        <v>1.879879741956776e-06</v>
      </c>
      <c r="AG19" t="n">
        <v>11</v>
      </c>
      <c r="AH19" t="n">
        <v>272513.8543975279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8.4382</v>
      </c>
      <c r="E20" t="n">
        <v>11.85</v>
      </c>
      <c r="F20" t="n">
        <v>8.31</v>
      </c>
      <c r="G20" t="n">
        <v>33.25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104.5</v>
      </c>
      <c r="Q20" t="n">
        <v>1693.08</v>
      </c>
      <c r="R20" t="n">
        <v>36.87</v>
      </c>
      <c r="S20" t="n">
        <v>25.68</v>
      </c>
      <c r="T20" t="n">
        <v>4862.54</v>
      </c>
      <c r="U20" t="n">
        <v>0.7</v>
      </c>
      <c r="V20" t="n">
        <v>0.88</v>
      </c>
      <c r="W20" t="n">
        <v>1.24</v>
      </c>
      <c r="X20" t="n">
        <v>0.31</v>
      </c>
      <c r="Y20" t="n">
        <v>1</v>
      </c>
      <c r="Z20" t="n">
        <v>10</v>
      </c>
      <c r="AA20" t="n">
        <v>218.729712273133</v>
      </c>
      <c r="AB20" t="n">
        <v>299.2756420058273</v>
      </c>
      <c r="AC20" t="n">
        <v>270.7131947688811</v>
      </c>
      <c r="AD20" t="n">
        <v>218729.712273133</v>
      </c>
      <c r="AE20" t="n">
        <v>299275.6420058273</v>
      </c>
      <c r="AF20" t="n">
        <v>1.887979200021384e-06</v>
      </c>
      <c r="AG20" t="n">
        <v>11</v>
      </c>
      <c r="AH20" t="n">
        <v>270713.1947688811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8.446300000000001</v>
      </c>
      <c r="E21" t="n">
        <v>11.84</v>
      </c>
      <c r="F21" t="n">
        <v>8.300000000000001</v>
      </c>
      <c r="G21" t="n">
        <v>33.2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103.7</v>
      </c>
      <c r="Q21" t="n">
        <v>1692.99</v>
      </c>
      <c r="R21" t="n">
        <v>36.44</v>
      </c>
      <c r="S21" t="n">
        <v>25.68</v>
      </c>
      <c r="T21" t="n">
        <v>4647.83</v>
      </c>
      <c r="U21" t="n">
        <v>0.7</v>
      </c>
      <c r="V21" t="n">
        <v>0.88</v>
      </c>
      <c r="W21" t="n">
        <v>1.24</v>
      </c>
      <c r="X21" t="n">
        <v>0.3</v>
      </c>
      <c r="Y21" t="n">
        <v>1</v>
      </c>
      <c r="Z21" t="n">
        <v>10</v>
      </c>
      <c r="AA21" t="n">
        <v>218.0853306751822</v>
      </c>
      <c r="AB21" t="n">
        <v>298.3939706754018</v>
      </c>
      <c r="AC21" t="n">
        <v>269.9156689127976</v>
      </c>
      <c r="AD21" t="n">
        <v>218085.3306751822</v>
      </c>
      <c r="AE21" t="n">
        <v>298393.9706754017</v>
      </c>
      <c r="AF21" t="n">
        <v>1.889791509698824e-06</v>
      </c>
      <c r="AG21" t="n">
        <v>11</v>
      </c>
      <c r="AH21" t="n">
        <v>269915.6689127976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8.438000000000001</v>
      </c>
      <c r="E22" t="n">
        <v>11.85</v>
      </c>
      <c r="F22" t="n">
        <v>8.31</v>
      </c>
      <c r="G22" t="n">
        <v>33.25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3</v>
      </c>
      <c r="N22" t="n">
        <v>66.83</v>
      </c>
      <c r="O22" t="n">
        <v>32550.72</v>
      </c>
      <c r="P22" t="n">
        <v>103.38</v>
      </c>
      <c r="Q22" t="n">
        <v>1693.06</v>
      </c>
      <c r="R22" t="n">
        <v>36.61</v>
      </c>
      <c r="S22" t="n">
        <v>25.68</v>
      </c>
      <c r="T22" t="n">
        <v>4732.4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218.0096881560384</v>
      </c>
      <c r="AB22" t="n">
        <v>298.2904732435968</v>
      </c>
      <c r="AC22" t="n">
        <v>269.8220491306245</v>
      </c>
      <c r="AD22" t="n">
        <v>218009.6881560383</v>
      </c>
      <c r="AE22" t="n">
        <v>298290.4732435967</v>
      </c>
      <c r="AF22" t="n">
        <v>1.887934451634287e-06</v>
      </c>
      <c r="AG22" t="n">
        <v>11</v>
      </c>
      <c r="AH22" t="n">
        <v>269822.0491306245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8.442</v>
      </c>
      <c r="E23" t="n">
        <v>11.85</v>
      </c>
      <c r="F23" t="n">
        <v>8.31</v>
      </c>
      <c r="G23" t="n">
        <v>33.23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103.08</v>
      </c>
      <c r="Q23" t="n">
        <v>1692.94</v>
      </c>
      <c r="R23" t="n">
        <v>36.56</v>
      </c>
      <c r="S23" t="n">
        <v>25.68</v>
      </c>
      <c r="T23" t="n">
        <v>4709.98</v>
      </c>
      <c r="U23" t="n">
        <v>0.7</v>
      </c>
      <c r="V23" t="n">
        <v>0.88</v>
      </c>
      <c r="W23" t="n">
        <v>1.24</v>
      </c>
      <c r="X23" t="n">
        <v>0.3</v>
      </c>
      <c r="Y23" t="n">
        <v>1</v>
      </c>
      <c r="Z23" t="n">
        <v>10</v>
      </c>
      <c r="AA23" t="n">
        <v>217.7706086283668</v>
      </c>
      <c r="AB23" t="n">
        <v>297.9633540863923</v>
      </c>
      <c r="AC23" t="n">
        <v>269.526149766669</v>
      </c>
      <c r="AD23" t="n">
        <v>217770.6086283668</v>
      </c>
      <c r="AE23" t="n">
        <v>297963.3540863923</v>
      </c>
      <c r="AF23" t="n">
        <v>1.888829419376232e-06</v>
      </c>
      <c r="AG23" t="n">
        <v>11</v>
      </c>
      <c r="AH23" t="n">
        <v>269526.149766669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8.436999999999999</v>
      </c>
      <c r="E24" t="n">
        <v>11.85</v>
      </c>
      <c r="F24" t="n">
        <v>8.31</v>
      </c>
      <c r="G24" t="n">
        <v>33.26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0</v>
      </c>
      <c r="N24" t="n">
        <v>67.26000000000001</v>
      </c>
      <c r="O24" t="n">
        <v>32665.66</v>
      </c>
      <c r="P24" t="n">
        <v>103.27</v>
      </c>
      <c r="Q24" t="n">
        <v>1692.98</v>
      </c>
      <c r="R24" t="n">
        <v>36.65</v>
      </c>
      <c r="S24" t="n">
        <v>25.68</v>
      </c>
      <c r="T24" t="n">
        <v>4755.34</v>
      </c>
      <c r="U24" t="n">
        <v>0.7</v>
      </c>
      <c r="V24" t="n">
        <v>0.88</v>
      </c>
      <c r="W24" t="n">
        <v>1.25</v>
      </c>
      <c r="X24" t="n">
        <v>0.31</v>
      </c>
      <c r="Y24" t="n">
        <v>1</v>
      </c>
      <c r="Z24" t="n">
        <v>10</v>
      </c>
      <c r="AA24" t="n">
        <v>217.9501664075808</v>
      </c>
      <c r="AB24" t="n">
        <v>298.209032961443</v>
      </c>
      <c r="AC24" t="n">
        <v>269.7483813946973</v>
      </c>
      <c r="AD24" t="n">
        <v>217950.1664075808</v>
      </c>
      <c r="AE24" t="n">
        <v>298209.032961443</v>
      </c>
      <c r="AF24" t="n">
        <v>1.8877107096988e-06</v>
      </c>
      <c r="AG24" t="n">
        <v>11</v>
      </c>
      <c r="AH24" t="n">
        <v>269748.3813946973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7.0749</v>
      </c>
      <c r="E2" t="n">
        <v>14.13</v>
      </c>
      <c r="F2" t="n">
        <v>9.539999999999999</v>
      </c>
      <c r="G2" t="n">
        <v>7.53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104.57</v>
      </c>
      <c r="Q2" t="n">
        <v>1693.38</v>
      </c>
      <c r="R2" t="n">
        <v>75.25</v>
      </c>
      <c r="S2" t="n">
        <v>25.68</v>
      </c>
      <c r="T2" t="n">
        <v>23749.88</v>
      </c>
      <c r="U2" t="n">
        <v>0.34</v>
      </c>
      <c r="V2" t="n">
        <v>0.77</v>
      </c>
      <c r="W2" t="n">
        <v>1.33</v>
      </c>
      <c r="X2" t="n">
        <v>1.53</v>
      </c>
      <c r="Y2" t="n">
        <v>1</v>
      </c>
      <c r="Z2" t="n">
        <v>10</v>
      </c>
      <c r="AA2" t="n">
        <v>245.6684747337748</v>
      </c>
      <c r="AB2" t="n">
        <v>336.1344452587819</v>
      </c>
      <c r="AC2" t="n">
        <v>304.0542455710408</v>
      </c>
      <c r="AD2" t="n">
        <v>245668.4747337748</v>
      </c>
      <c r="AE2" t="n">
        <v>336134.4452587819</v>
      </c>
      <c r="AF2" t="n">
        <v>1.724564663724153e-06</v>
      </c>
      <c r="AG2" t="n">
        <v>13</v>
      </c>
      <c r="AH2" t="n">
        <v>304054.2455710408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7.553</v>
      </c>
      <c r="E3" t="n">
        <v>13.24</v>
      </c>
      <c r="F3" t="n">
        <v>9.19</v>
      </c>
      <c r="G3" t="n">
        <v>9.51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98.28</v>
      </c>
      <c r="Q3" t="n">
        <v>1693.26</v>
      </c>
      <c r="R3" t="n">
        <v>64.37</v>
      </c>
      <c r="S3" t="n">
        <v>25.68</v>
      </c>
      <c r="T3" t="n">
        <v>18399.87</v>
      </c>
      <c r="U3" t="n">
        <v>0.4</v>
      </c>
      <c r="V3" t="n">
        <v>0.79</v>
      </c>
      <c r="W3" t="n">
        <v>1.31</v>
      </c>
      <c r="X3" t="n">
        <v>1.19</v>
      </c>
      <c r="Y3" t="n">
        <v>1</v>
      </c>
      <c r="Z3" t="n">
        <v>10</v>
      </c>
      <c r="AA3" t="n">
        <v>222.7703039481821</v>
      </c>
      <c r="AB3" t="n">
        <v>304.8041577939507</v>
      </c>
      <c r="AC3" t="n">
        <v>275.7140767695083</v>
      </c>
      <c r="AD3" t="n">
        <v>222770.3039481821</v>
      </c>
      <c r="AE3" t="n">
        <v>304804.1577939506</v>
      </c>
      <c r="AF3" t="n">
        <v>1.84110544390854e-06</v>
      </c>
      <c r="AG3" t="n">
        <v>12</v>
      </c>
      <c r="AH3" t="n">
        <v>275714.0767695083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7.9796</v>
      </c>
      <c r="E4" t="n">
        <v>12.53</v>
      </c>
      <c r="F4" t="n">
        <v>8.880000000000001</v>
      </c>
      <c r="G4" t="n">
        <v>11.84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43</v>
      </c>
      <c r="N4" t="n">
        <v>25.54</v>
      </c>
      <c r="O4" t="n">
        <v>18873.58</v>
      </c>
      <c r="P4" t="n">
        <v>91.7</v>
      </c>
      <c r="Q4" t="n">
        <v>1693.25</v>
      </c>
      <c r="R4" t="n">
        <v>54.71</v>
      </c>
      <c r="S4" t="n">
        <v>25.68</v>
      </c>
      <c r="T4" t="n">
        <v>13632.95</v>
      </c>
      <c r="U4" t="n">
        <v>0.47</v>
      </c>
      <c r="V4" t="n">
        <v>0.82</v>
      </c>
      <c r="W4" t="n">
        <v>1.28</v>
      </c>
      <c r="X4" t="n">
        <v>0.88</v>
      </c>
      <c r="Y4" t="n">
        <v>1</v>
      </c>
      <c r="Z4" t="n">
        <v>10</v>
      </c>
      <c r="AA4" t="n">
        <v>201.8952027514884</v>
      </c>
      <c r="AB4" t="n">
        <v>276.2419233921807</v>
      </c>
      <c r="AC4" t="n">
        <v>249.8777819316866</v>
      </c>
      <c r="AD4" t="n">
        <v>201895.2027514884</v>
      </c>
      <c r="AE4" t="n">
        <v>276241.9233921807</v>
      </c>
      <c r="AF4" t="n">
        <v>1.945092678434077e-06</v>
      </c>
      <c r="AG4" t="n">
        <v>11</v>
      </c>
      <c r="AH4" t="n">
        <v>249877.7819316866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8.2318</v>
      </c>
      <c r="E5" t="n">
        <v>12.15</v>
      </c>
      <c r="F5" t="n">
        <v>8.74</v>
      </c>
      <c r="G5" t="n">
        <v>14.17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87.15000000000001</v>
      </c>
      <c r="Q5" t="n">
        <v>1693.07</v>
      </c>
      <c r="R5" t="n">
        <v>50.3</v>
      </c>
      <c r="S5" t="n">
        <v>25.68</v>
      </c>
      <c r="T5" t="n">
        <v>11469.22</v>
      </c>
      <c r="U5" t="n">
        <v>0.51</v>
      </c>
      <c r="V5" t="n">
        <v>0.83</v>
      </c>
      <c r="W5" t="n">
        <v>1.27</v>
      </c>
      <c r="X5" t="n">
        <v>0.74</v>
      </c>
      <c r="Y5" t="n">
        <v>1</v>
      </c>
      <c r="Z5" t="n">
        <v>10</v>
      </c>
      <c r="AA5" t="n">
        <v>195.734434247324</v>
      </c>
      <c r="AB5" t="n">
        <v>267.8124881308632</v>
      </c>
      <c r="AC5" t="n">
        <v>242.2528401409198</v>
      </c>
      <c r="AD5" t="n">
        <v>195734.434247324</v>
      </c>
      <c r="AE5" t="n">
        <v>267812.4881308632</v>
      </c>
      <c r="AF5" t="n">
        <v>2.006568488437219e-06</v>
      </c>
      <c r="AG5" t="n">
        <v>11</v>
      </c>
      <c r="AH5" t="n">
        <v>242252.8401409198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8.438000000000001</v>
      </c>
      <c r="E6" t="n">
        <v>11.85</v>
      </c>
      <c r="F6" t="n">
        <v>8.630000000000001</v>
      </c>
      <c r="G6" t="n">
        <v>16.7</v>
      </c>
      <c r="H6" t="n">
        <v>0.23</v>
      </c>
      <c r="I6" t="n">
        <v>31</v>
      </c>
      <c r="J6" t="n">
        <v>151.83</v>
      </c>
      <c r="K6" t="n">
        <v>49.1</v>
      </c>
      <c r="L6" t="n">
        <v>2</v>
      </c>
      <c r="M6" t="n">
        <v>27</v>
      </c>
      <c r="N6" t="n">
        <v>25.73</v>
      </c>
      <c r="O6" t="n">
        <v>18959.54</v>
      </c>
      <c r="P6" t="n">
        <v>82.33</v>
      </c>
      <c r="Q6" t="n">
        <v>1692.98</v>
      </c>
      <c r="R6" t="n">
        <v>46.66</v>
      </c>
      <c r="S6" t="n">
        <v>25.68</v>
      </c>
      <c r="T6" t="n">
        <v>9679.48</v>
      </c>
      <c r="U6" t="n">
        <v>0.55</v>
      </c>
      <c r="V6" t="n">
        <v>0.85</v>
      </c>
      <c r="W6" t="n">
        <v>1.26</v>
      </c>
      <c r="X6" t="n">
        <v>0.62</v>
      </c>
      <c r="Y6" t="n">
        <v>1</v>
      </c>
      <c r="Z6" t="n">
        <v>10</v>
      </c>
      <c r="AA6" t="n">
        <v>190.2744458859595</v>
      </c>
      <c r="AB6" t="n">
        <v>260.3418911771618</v>
      </c>
      <c r="AC6" t="n">
        <v>235.4952264754286</v>
      </c>
      <c r="AD6" t="n">
        <v>190274.4458859595</v>
      </c>
      <c r="AE6" t="n">
        <v>260341.8911771618</v>
      </c>
      <c r="AF6" t="n">
        <v>2.056831422706244e-06</v>
      </c>
      <c r="AG6" t="n">
        <v>11</v>
      </c>
      <c r="AH6" t="n">
        <v>235495.2264754286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8.5876</v>
      </c>
      <c r="E7" t="n">
        <v>11.64</v>
      </c>
      <c r="F7" t="n">
        <v>8.539999999999999</v>
      </c>
      <c r="G7" t="n">
        <v>18.99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17</v>
      </c>
      <c r="N7" t="n">
        <v>25.83</v>
      </c>
      <c r="O7" t="n">
        <v>19002.56</v>
      </c>
      <c r="P7" t="n">
        <v>78.45999999999999</v>
      </c>
      <c r="Q7" t="n">
        <v>1692.95</v>
      </c>
      <c r="R7" t="n">
        <v>43.92</v>
      </c>
      <c r="S7" t="n">
        <v>25.68</v>
      </c>
      <c r="T7" t="n">
        <v>8329.91</v>
      </c>
      <c r="U7" t="n">
        <v>0.58</v>
      </c>
      <c r="V7" t="n">
        <v>0.85</v>
      </c>
      <c r="W7" t="n">
        <v>1.26</v>
      </c>
      <c r="X7" t="n">
        <v>0.54</v>
      </c>
      <c r="Y7" t="n">
        <v>1</v>
      </c>
      <c r="Z7" t="n">
        <v>10</v>
      </c>
      <c r="AA7" t="n">
        <v>186.2121673785433</v>
      </c>
      <c r="AB7" t="n">
        <v>254.7837025082384</v>
      </c>
      <c r="AC7" t="n">
        <v>230.4675035320987</v>
      </c>
      <c r="AD7" t="n">
        <v>186212.1673785434</v>
      </c>
      <c r="AE7" t="n">
        <v>254783.7025082384</v>
      </c>
      <c r="AF7" t="n">
        <v>2.09329764465894e-06</v>
      </c>
      <c r="AG7" t="n">
        <v>11</v>
      </c>
      <c r="AH7" t="n">
        <v>230467.5035320987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8.658200000000001</v>
      </c>
      <c r="E8" t="n">
        <v>11.55</v>
      </c>
      <c r="F8" t="n">
        <v>8.51</v>
      </c>
      <c r="G8" t="n">
        <v>20.42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8</v>
      </c>
      <c r="N8" t="n">
        <v>25.93</v>
      </c>
      <c r="O8" t="n">
        <v>19045.63</v>
      </c>
      <c r="P8" t="n">
        <v>77.11</v>
      </c>
      <c r="Q8" t="n">
        <v>1692.97</v>
      </c>
      <c r="R8" t="n">
        <v>42.7</v>
      </c>
      <c r="S8" t="n">
        <v>25.68</v>
      </c>
      <c r="T8" t="n">
        <v>7731.26</v>
      </c>
      <c r="U8" t="n">
        <v>0.6</v>
      </c>
      <c r="V8" t="n">
        <v>0.86</v>
      </c>
      <c r="W8" t="n">
        <v>1.26</v>
      </c>
      <c r="X8" t="n">
        <v>0.51</v>
      </c>
      <c r="Y8" t="n">
        <v>1</v>
      </c>
      <c r="Z8" t="n">
        <v>10</v>
      </c>
      <c r="AA8" t="n">
        <v>184.6781018645707</v>
      </c>
      <c r="AB8" t="n">
        <v>252.6847263938282</v>
      </c>
      <c r="AC8" t="n">
        <v>228.5688507521156</v>
      </c>
      <c r="AD8" t="n">
        <v>184678.1018645708</v>
      </c>
      <c r="AE8" t="n">
        <v>252684.7263938282</v>
      </c>
      <c r="AF8" t="n">
        <v>2.11050697132913e-06</v>
      </c>
      <c r="AG8" t="n">
        <v>11</v>
      </c>
      <c r="AH8" t="n">
        <v>228568.8507521156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8.693099999999999</v>
      </c>
      <c r="E9" t="n">
        <v>11.5</v>
      </c>
      <c r="F9" t="n">
        <v>8.49</v>
      </c>
      <c r="G9" t="n">
        <v>21.23</v>
      </c>
      <c r="H9" t="n">
        <v>0.32</v>
      </c>
      <c r="I9" t="n">
        <v>24</v>
      </c>
      <c r="J9" t="n">
        <v>152.88</v>
      </c>
      <c r="K9" t="n">
        <v>49.1</v>
      </c>
      <c r="L9" t="n">
        <v>2.75</v>
      </c>
      <c r="M9" t="n">
        <v>2</v>
      </c>
      <c r="N9" t="n">
        <v>26.03</v>
      </c>
      <c r="O9" t="n">
        <v>19088.72</v>
      </c>
      <c r="P9" t="n">
        <v>76.19</v>
      </c>
      <c r="Q9" t="n">
        <v>1693.11</v>
      </c>
      <c r="R9" t="n">
        <v>41.92</v>
      </c>
      <c r="S9" t="n">
        <v>25.68</v>
      </c>
      <c r="T9" t="n">
        <v>7343.24</v>
      </c>
      <c r="U9" t="n">
        <v>0.61</v>
      </c>
      <c r="V9" t="n">
        <v>0.86</v>
      </c>
      <c r="W9" t="n">
        <v>1.27</v>
      </c>
      <c r="X9" t="n">
        <v>0.49</v>
      </c>
      <c r="Y9" t="n">
        <v>1</v>
      </c>
      <c r="Z9" t="n">
        <v>10</v>
      </c>
      <c r="AA9" t="n">
        <v>173.669055947252</v>
      </c>
      <c r="AB9" t="n">
        <v>237.6216640849322</v>
      </c>
      <c r="AC9" t="n">
        <v>214.9433859688352</v>
      </c>
      <c r="AD9" t="n">
        <v>173669.055947252</v>
      </c>
      <c r="AE9" t="n">
        <v>237621.6640849322</v>
      </c>
      <c r="AF9" t="n">
        <v>2.119014131396971e-06</v>
      </c>
      <c r="AG9" t="n">
        <v>10</v>
      </c>
      <c r="AH9" t="n">
        <v>214943.3859688352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8.6912</v>
      </c>
      <c r="E10" t="n">
        <v>11.51</v>
      </c>
      <c r="F10" t="n">
        <v>8.5</v>
      </c>
      <c r="G10" t="n">
        <v>21.24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76.23</v>
      </c>
      <c r="Q10" t="n">
        <v>1693.2</v>
      </c>
      <c r="R10" t="n">
        <v>41.85</v>
      </c>
      <c r="S10" t="n">
        <v>25.68</v>
      </c>
      <c r="T10" t="n">
        <v>7312.01</v>
      </c>
      <c r="U10" t="n">
        <v>0.61</v>
      </c>
      <c r="V10" t="n">
        <v>0.86</v>
      </c>
      <c r="W10" t="n">
        <v>1.27</v>
      </c>
      <c r="X10" t="n">
        <v>0.49</v>
      </c>
      <c r="Y10" t="n">
        <v>1</v>
      </c>
      <c r="Z10" t="n">
        <v>10</v>
      </c>
      <c r="AA10" t="n">
        <v>173.7375439658981</v>
      </c>
      <c r="AB10" t="n">
        <v>237.7153724135219</v>
      </c>
      <c r="AC10" t="n">
        <v>215.0281509060647</v>
      </c>
      <c r="AD10" t="n">
        <v>173737.5439658981</v>
      </c>
      <c r="AE10" t="n">
        <v>237715.3724135219</v>
      </c>
      <c r="AF10" t="n">
        <v>2.118550990877519e-06</v>
      </c>
      <c r="AG10" t="n">
        <v>10</v>
      </c>
      <c r="AH10" t="n">
        <v>215028.1509060647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6.3193</v>
      </c>
      <c r="E2" t="n">
        <v>15.82</v>
      </c>
      <c r="F2" t="n">
        <v>9.890000000000001</v>
      </c>
      <c r="G2" t="n">
        <v>6.38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127.82</v>
      </c>
      <c r="Q2" t="n">
        <v>1693.37</v>
      </c>
      <c r="R2" t="n">
        <v>86.45999999999999</v>
      </c>
      <c r="S2" t="n">
        <v>25.68</v>
      </c>
      <c r="T2" t="n">
        <v>29271.6</v>
      </c>
      <c r="U2" t="n">
        <v>0.3</v>
      </c>
      <c r="V2" t="n">
        <v>0.74</v>
      </c>
      <c r="W2" t="n">
        <v>1.35</v>
      </c>
      <c r="X2" t="n">
        <v>1.89</v>
      </c>
      <c r="Y2" t="n">
        <v>1</v>
      </c>
      <c r="Z2" t="n">
        <v>10</v>
      </c>
      <c r="AA2" t="n">
        <v>299.1212089487749</v>
      </c>
      <c r="AB2" t="n">
        <v>409.2708343801058</v>
      </c>
      <c r="AC2" t="n">
        <v>370.2106003620914</v>
      </c>
      <c r="AD2" t="n">
        <v>299121.2089487749</v>
      </c>
      <c r="AE2" t="n">
        <v>409270.8343801058</v>
      </c>
      <c r="AF2" t="n">
        <v>1.486811302689247e-06</v>
      </c>
      <c r="AG2" t="n">
        <v>14</v>
      </c>
      <c r="AH2" t="n">
        <v>370210.6003620914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6.8938</v>
      </c>
      <c r="E3" t="n">
        <v>14.51</v>
      </c>
      <c r="F3" t="n">
        <v>9.43</v>
      </c>
      <c r="G3" t="n">
        <v>8.08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119.45</v>
      </c>
      <c r="Q3" t="n">
        <v>1693.31</v>
      </c>
      <c r="R3" t="n">
        <v>71.8</v>
      </c>
      <c r="S3" t="n">
        <v>25.68</v>
      </c>
      <c r="T3" t="n">
        <v>22056.43</v>
      </c>
      <c r="U3" t="n">
        <v>0.36</v>
      </c>
      <c r="V3" t="n">
        <v>0.77</v>
      </c>
      <c r="W3" t="n">
        <v>1.33</v>
      </c>
      <c r="X3" t="n">
        <v>1.43</v>
      </c>
      <c r="Y3" t="n">
        <v>1</v>
      </c>
      <c r="Z3" t="n">
        <v>10</v>
      </c>
      <c r="AA3" t="n">
        <v>267.6691875031468</v>
      </c>
      <c r="AB3" t="n">
        <v>366.2367910729407</v>
      </c>
      <c r="AC3" t="n">
        <v>331.2836657495031</v>
      </c>
      <c r="AD3" t="n">
        <v>267669.1875031468</v>
      </c>
      <c r="AE3" t="n">
        <v>366236.7910729407</v>
      </c>
      <c r="AF3" t="n">
        <v>1.62198024440668e-06</v>
      </c>
      <c r="AG3" t="n">
        <v>13</v>
      </c>
      <c r="AH3" t="n">
        <v>331283.6657495031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7.3457</v>
      </c>
      <c r="E4" t="n">
        <v>13.61</v>
      </c>
      <c r="F4" t="n">
        <v>9.1</v>
      </c>
      <c r="G4" t="n">
        <v>9.92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113.06</v>
      </c>
      <c r="Q4" t="n">
        <v>1693.19</v>
      </c>
      <c r="R4" t="n">
        <v>61.4</v>
      </c>
      <c r="S4" t="n">
        <v>25.68</v>
      </c>
      <c r="T4" t="n">
        <v>16929.56</v>
      </c>
      <c r="U4" t="n">
        <v>0.42</v>
      </c>
      <c r="V4" t="n">
        <v>0.8</v>
      </c>
      <c r="W4" t="n">
        <v>1.3</v>
      </c>
      <c r="X4" t="n">
        <v>1.09</v>
      </c>
      <c r="Y4" t="n">
        <v>1</v>
      </c>
      <c r="Z4" t="n">
        <v>10</v>
      </c>
      <c r="AA4" t="n">
        <v>243.2752187433276</v>
      </c>
      <c r="AB4" t="n">
        <v>332.859886829651</v>
      </c>
      <c r="AC4" t="n">
        <v>301.0922064025135</v>
      </c>
      <c r="AD4" t="n">
        <v>243275.2187433276</v>
      </c>
      <c r="AE4" t="n">
        <v>332859.886829651</v>
      </c>
      <c r="AF4" t="n">
        <v>1.728303733983891e-06</v>
      </c>
      <c r="AG4" t="n">
        <v>12</v>
      </c>
      <c r="AH4" t="n">
        <v>301092.2064025134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7.6328</v>
      </c>
      <c r="E5" t="n">
        <v>13.1</v>
      </c>
      <c r="F5" t="n">
        <v>8.92</v>
      </c>
      <c r="G5" t="n">
        <v>11.64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108.7</v>
      </c>
      <c r="Q5" t="n">
        <v>1693.02</v>
      </c>
      <c r="R5" t="n">
        <v>56.09</v>
      </c>
      <c r="S5" t="n">
        <v>25.68</v>
      </c>
      <c r="T5" t="n">
        <v>14317.77</v>
      </c>
      <c r="U5" t="n">
        <v>0.46</v>
      </c>
      <c r="V5" t="n">
        <v>0.82</v>
      </c>
      <c r="W5" t="n">
        <v>1.28</v>
      </c>
      <c r="X5" t="n">
        <v>0.92</v>
      </c>
      <c r="Y5" t="n">
        <v>1</v>
      </c>
      <c r="Z5" t="n">
        <v>10</v>
      </c>
      <c r="AA5" t="n">
        <v>235.1476671356271</v>
      </c>
      <c r="AB5" t="n">
        <v>321.73941215773</v>
      </c>
      <c r="AC5" t="n">
        <v>291.0330542255928</v>
      </c>
      <c r="AD5" t="n">
        <v>235147.6671356271</v>
      </c>
      <c r="AE5" t="n">
        <v>321739.41215773</v>
      </c>
      <c r="AF5" t="n">
        <v>1.795852912690723e-06</v>
      </c>
      <c r="AG5" t="n">
        <v>12</v>
      </c>
      <c r="AH5" t="n">
        <v>291033.0542255928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7.8769</v>
      </c>
      <c r="E6" t="n">
        <v>12.7</v>
      </c>
      <c r="F6" t="n">
        <v>8.779999999999999</v>
      </c>
      <c r="G6" t="n">
        <v>13.5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104.86</v>
      </c>
      <c r="Q6" t="n">
        <v>1692.93</v>
      </c>
      <c r="R6" t="n">
        <v>51.29</v>
      </c>
      <c r="S6" t="n">
        <v>25.68</v>
      </c>
      <c r="T6" t="n">
        <v>11955.59</v>
      </c>
      <c r="U6" t="n">
        <v>0.5</v>
      </c>
      <c r="V6" t="n">
        <v>0.83</v>
      </c>
      <c r="W6" t="n">
        <v>1.27</v>
      </c>
      <c r="X6" t="n">
        <v>0.77</v>
      </c>
      <c r="Y6" t="n">
        <v>1</v>
      </c>
      <c r="Z6" t="n">
        <v>10</v>
      </c>
      <c r="AA6" t="n">
        <v>228.6556035680236</v>
      </c>
      <c r="AB6" t="n">
        <v>312.8566843749085</v>
      </c>
      <c r="AC6" t="n">
        <v>282.9980815153741</v>
      </c>
      <c r="AD6" t="n">
        <v>228655.6035680236</v>
      </c>
      <c r="AE6" t="n">
        <v>312856.6843749085</v>
      </c>
      <c r="AF6" t="n">
        <v>1.853285007857347e-06</v>
      </c>
      <c r="AG6" t="n">
        <v>12</v>
      </c>
      <c r="AH6" t="n">
        <v>282998.0815153741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8.091900000000001</v>
      </c>
      <c r="E7" t="n">
        <v>12.36</v>
      </c>
      <c r="F7" t="n">
        <v>8.66</v>
      </c>
      <c r="G7" t="n">
        <v>15.75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100.63</v>
      </c>
      <c r="Q7" t="n">
        <v>1692.99</v>
      </c>
      <c r="R7" t="n">
        <v>47.81</v>
      </c>
      <c r="S7" t="n">
        <v>25.68</v>
      </c>
      <c r="T7" t="n">
        <v>10243.21</v>
      </c>
      <c r="U7" t="n">
        <v>0.54</v>
      </c>
      <c r="V7" t="n">
        <v>0.84</v>
      </c>
      <c r="W7" t="n">
        <v>1.26</v>
      </c>
      <c r="X7" t="n">
        <v>0.66</v>
      </c>
      <c r="Y7" t="n">
        <v>1</v>
      </c>
      <c r="Z7" t="n">
        <v>10</v>
      </c>
      <c r="AA7" t="n">
        <v>212.2800590919995</v>
      </c>
      <c r="AB7" t="n">
        <v>290.4509419847884</v>
      </c>
      <c r="AC7" t="n">
        <v>262.7307117323031</v>
      </c>
      <c r="AD7" t="n">
        <v>212280.0590919995</v>
      </c>
      <c r="AE7" t="n">
        <v>290450.9419847884</v>
      </c>
      <c r="AF7" t="n">
        <v>1.903870425558388e-06</v>
      </c>
      <c r="AG7" t="n">
        <v>11</v>
      </c>
      <c r="AH7" t="n">
        <v>262730.7117323031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8.245900000000001</v>
      </c>
      <c r="E8" t="n">
        <v>12.13</v>
      </c>
      <c r="F8" t="n">
        <v>8.58</v>
      </c>
      <c r="G8" t="n">
        <v>17.75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97.18000000000001</v>
      </c>
      <c r="Q8" t="n">
        <v>1692.99</v>
      </c>
      <c r="R8" t="n">
        <v>45.31</v>
      </c>
      <c r="S8" t="n">
        <v>25.68</v>
      </c>
      <c r="T8" t="n">
        <v>9015.969999999999</v>
      </c>
      <c r="U8" t="n">
        <v>0.57</v>
      </c>
      <c r="V8" t="n">
        <v>0.85</v>
      </c>
      <c r="W8" t="n">
        <v>1.26</v>
      </c>
      <c r="X8" t="n">
        <v>0.58</v>
      </c>
      <c r="Y8" t="n">
        <v>1</v>
      </c>
      <c r="Z8" t="n">
        <v>10</v>
      </c>
      <c r="AA8" t="n">
        <v>207.9488390981228</v>
      </c>
      <c r="AB8" t="n">
        <v>284.5247757092288</v>
      </c>
      <c r="AC8" t="n">
        <v>257.3701304486544</v>
      </c>
      <c r="AD8" t="n">
        <v>207948.8390981228</v>
      </c>
      <c r="AE8" t="n">
        <v>284524.7757092288</v>
      </c>
      <c r="AF8" t="n">
        <v>1.940103701493087e-06</v>
      </c>
      <c r="AG8" t="n">
        <v>11</v>
      </c>
      <c r="AH8" t="n">
        <v>257370.1304486544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8.3606</v>
      </c>
      <c r="E9" t="n">
        <v>11.96</v>
      </c>
      <c r="F9" t="n">
        <v>8.52</v>
      </c>
      <c r="G9" t="n">
        <v>19.67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24</v>
      </c>
      <c r="N9" t="n">
        <v>37.16</v>
      </c>
      <c r="O9" t="n">
        <v>23463.4</v>
      </c>
      <c r="P9" t="n">
        <v>93.8</v>
      </c>
      <c r="Q9" t="n">
        <v>1692.91</v>
      </c>
      <c r="R9" t="n">
        <v>43.62</v>
      </c>
      <c r="S9" t="n">
        <v>25.68</v>
      </c>
      <c r="T9" t="n">
        <v>8184.97</v>
      </c>
      <c r="U9" t="n">
        <v>0.59</v>
      </c>
      <c r="V9" t="n">
        <v>0.86</v>
      </c>
      <c r="W9" t="n">
        <v>1.25</v>
      </c>
      <c r="X9" t="n">
        <v>0.52</v>
      </c>
      <c r="Y9" t="n">
        <v>1</v>
      </c>
      <c r="Z9" t="n">
        <v>10</v>
      </c>
      <c r="AA9" t="n">
        <v>204.2977696848649</v>
      </c>
      <c r="AB9" t="n">
        <v>279.5292214641973</v>
      </c>
      <c r="AC9" t="n">
        <v>252.8513448894628</v>
      </c>
      <c r="AD9" t="n">
        <v>204297.7696848649</v>
      </c>
      <c r="AE9" t="n">
        <v>279529.2214641973</v>
      </c>
      <c r="AF9" t="n">
        <v>1.967090433634061e-06</v>
      </c>
      <c r="AG9" t="n">
        <v>11</v>
      </c>
      <c r="AH9" t="n">
        <v>252851.3448894628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8.4848</v>
      </c>
      <c r="E10" t="n">
        <v>11.79</v>
      </c>
      <c r="F10" t="n">
        <v>8.460000000000001</v>
      </c>
      <c r="G10" t="n">
        <v>22.07</v>
      </c>
      <c r="H10" t="n">
        <v>0.28</v>
      </c>
      <c r="I10" t="n">
        <v>23</v>
      </c>
      <c r="J10" t="n">
        <v>188.73</v>
      </c>
      <c r="K10" t="n">
        <v>53.44</v>
      </c>
      <c r="L10" t="n">
        <v>3</v>
      </c>
      <c r="M10" t="n">
        <v>17</v>
      </c>
      <c r="N10" t="n">
        <v>37.29</v>
      </c>
      <c r="O10" t="n">
        <v>23510.33</v>
      </c>
      <c r="P10" t="n">
        <v>90.42</v>
      </c>
      <c r="Q10" t="n">
        <v>1692.97</v>
      </c>
      <c r="R10" t="n">
        <v>41.53</v>
      </c>
      <c r="S10" t="n">
        <v>25.68</v>
      </c>
      <c r="T10" t="n">
        <v>7153.92</v>
      </c>
      <c r="U10" t="n">
        <v>0.62</v>
      </c>
      <c r="V10" t="n">
        <v>0.86</v>
      </c>
      <c r="W10" t="n">
        <v>1.25</v>
      </c>
      <c r="X10" t="n">
        <v>0.46</v>
      </c>
      <c r="Y10" t="n">
        <v>1</v>
      </c>
      <c r="Z10" t="n">
        <v>10</v>
      </c>
      <c r="AA10" t="n">
        <v>200.6507620183035</v>
      </c>
      <c r="AB10" t="n">
        <v>274.5392246801875</v>
      </c>
      <c r="AC10" t="n">
        <v>248.3375863950128</v>
      </c>
      <c r="AD10" t="n">
        <v>200650.7620183034</v>
      </c>
      <c r="AE10" t="n">
        <v>274539.2246801875</v>
      </c>
      <c r="AF10" t="n">
        <v>1.996312335394383e-06</v>
      </c>
      <c r="AG10" t="n">
        <v>11</v>
      </c>
      <c r="AH10" t="n">
        <v>248337.5863950128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8.5661</v>
      </c>
      <c r="E11" t="n">
        <v>11.67</v>
      </c>
      <c r="F11" t="n">
        <v>8.42</v>
      </c>
      <c r="G11" t="n">
        <v>24.07</v>
      </c>
      <c r="H11" t="n">
        <v>0.3</v>
      </c>
      <c r="I11" t="n">
        <v>21</v>
      </c>
      <c r="J11" t="n">
        <v>189.11</v>
      </c>
      <c r="K11" t="n">
        <v>53.44</v>
      </c>
      <c r="L11" t="n">
        <v>3.25</v>
      </c>
      <c r="M11" t="n">
        <v>13</v>
      </c>
      <c r="N11" t="n">
        <v>37.42</v>
      </c>
      <c r="O11" t="n">
        <v>23557.3</v>
      </c>
      <c r="P11" t="n">
        <v>88.3</v>
      </c>
      <c r="Q11" t="n">
        <v>1693.12</v>
      </c>
      <c r="R11" t="n">
        <v>40.05</v>
      </c>
      <c r="S11" t="n">
        <v>25.68</v>
      </c>
      <c r="T11" t="n">
        <v>6427.08</v>
      </c>
      <c r="U11" t="n">
        <v>0.64</v>
      </c>
      <c r="V11" t="n">
        <v>0.87</v>
      </c>
      <c r="W11" t="n">
        <v>1.25</v>
      </c>
      <c r="X11" t="n">
        <v>0.42</v>
      </c>
      <c r="Y11" t="n">
        <v>1</v>
      </c>
      <c r="Z11" t="n">
        <v>10</v>
      </c>
      <c r="AA11" t="n">
        <v>198.3772602385123</v>
      </c>
      <c r="AB11" t="n">
        <v>271.4285192452591</v>
      </c>
      <c r="AC11" t="n">
        <v>245.5237623208905</v>
      </c>
      <c r="AD11" t="n">
        <v>198377.2602385123</v>
      </c>
      <c r="AE11" t="n">
        <v>271428.5192452591</v>
      </c>
      <c r="AF11" t="n">
        <v>2.015440681715753e-06</v>
      </c>
      <c r="AG11" t="n">
        <v>11</v>
      </c>
      <c r="AH11" t="n">
        <v>245523.7623208905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8.613899999999999</v>
      </c>
      <c r="E12" t="n">
        <v>11.61</v>
      </c>
      <c r="F12" t="n">
        <v>8.4</v>
      </c>
      <c r="G12" t="n">
        <v>25.19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6</v>
      </c>
      <c r="N12" t="n">
        <v>37.55</v>
      </c>
      <c r="O12" t="n">
        <v>23604.32</v>
      </c>
      <c r="P12" t="n">
        <v>86.20999999999999</v>
      </c>
      <c r="Q12" t="n">
        <v>1692.88</v>
      </c>
      <c r="R12" t="n">
        <v>39.37</v>
      </c>
      <c r="S12" t="n">
        <v>25.68</v>
      </c>
      <c r="T12" t="n">
        <v>6091.72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196.538542893273</v>
      </c>
      <c r="AB12" t="n">
        <v>268.9127050550199</v>
      </c>
      <c r="AC12" t="n">
        <v>243.2480539059995</v>
      </c>
      <c r="AD12" t="n">
        <v>196538.5428932731</v>
      </c>
      <c r="AE12" t="n">
        <v>268912.7050550199</v>
      </c>
      <c r="AF12" t="n">
        <v>2.026687114116264e-06</v>
      </c>
      <c r="AG12" t="n">
        <v>11</v>
      </c>
      <c r="AH12" t="n">
        <v>243248.0539059995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8.672599999999999</v>
      </c>
      <c r="E13" t="n">
        <v>11.53</v>
      </c>
      <c r="F13" t="n">
        <v>8.35</v>
      </c>
      <c r="G13" t="n">
        <v>26.38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</v>
      </c>
      <c r="N13" t="n">
        <v>37.69</v>
      </c>
      <c r="O13" t="n">
        <v>23651.38</v>
      </c>
      <c r="P13" t="n">
        <v>85.04000000000001</v>
      </c>
      <c r="Q13" t="n">
        <v>1692.88</v>
      </c>
      <c r="R13" t="n">
        <v>37.74</v>
      </c>
      <c r="S13" t="n">
        <v>25.68</v>
      </c>
      <c r="T13" t="n">
        <v>5280.68</v>
      </c>
      <c r="U13" t="n">
        <v>0.68</v>
      </c>
      <c r="V13" t="n">
        <v>0.87</v>
      </c>
      <c r="W13" t="n">
        <v>1.25</v>
      </c>
      <c r="X13" t="n">
        <v>0.35</v>
      </c>
      <c r="Y13" t="n">
        <v>1</v>
      </c>
      <c r="Z13" t="n">
        <v>10</v>
      </c>
      <c r="AA13" t="n">
        <v>195.1065115034916</v>
      </c>
      <c r="AB13" t="n">
        <v>266.9533365307557</v>
      </c>
      <c r="AC13" t="n">
        <v>241.4756847636995</v>
      </c>
      <c r="AD13" t="n">
        <v>195106.5115034916</v>
      </c>
      <c r="AE13" t="n">
        <v>266953.3365307557</v>
      </c>
      <c r="AF13" t="n">
        <v>2.040498109553711e-06</v>
      </c>
      <c r="AG13" t="n">
        <v>11</v>
      </c>
      <c r="AH13" t="n">
        <v>241475.6847636994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8.359999999999999</v>
      </c>
      <c r="G14" t="n">
        <v>26.39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0</v>
      </c>
      <c r="N14" t="n">
        <v>37.82</v>
      </c>
      <c r="O14" t="n">
        <v>23698.48</v>
      </c>
      <c r="P14" t="n">
        <v>85.18000000000001</v>
      </c>
      <c r="Q14" t="n">
        <v>1692.88</v>
      </c>
      <c r="R14" t="n">
        <v>37.72</v>
      </c>
      <c r="S14" t="n">
        <v>25.68</v>
      </c>
      <c r="T14" t="n">
        <v>5272.18</v>
      </c>
      <c r="U14" t="n">
        <v>0.68</v>
      </c>
      <c r="V14" t="n">
        <v>0.87</v>
      </c>
      <c r="W14" t="n">
        <v>1.25</v>
      </c>
      <c r="X14" t="n">
        <v>0.35</v>
      </c>
      <c r="Y14" t="n">
        <v>1</v>
      </c>
      <c r="Z14" t="n">
        <v>10</v>
      </c>
      <c r="AA14" t="n">
        <v>195.2323580993415</v>
      </c>
      <c r="AB14" t="n">
        <v>267.1255253951575</v>
      </c>
      <c r="AC14" t="n">
        <v>241.6314401645514</v>
      </c>
      <c r="AD14" t="n">
        <v>195232.3580993415</v>
      </c>
      <c r="AE14" t="n">
        <v>267125.5253951575</v>
      </c>
      <c r="AF14" t="n">
        <v>2.04030988474366e-06</v>
      </c>
      <c r="AG14" t="n">
        <v>11</v>
      </c>
      <c r="AH14" t="n">
        <v>241631.4401645514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7.8847</v>
      </c>
      <c r="E2" t="n">
        <v>12.68</v>
      </c>
      <c r="F2" t="n">
        <v>9.19</v>
      </c>
      <c r="G2" t="n">
        <v>9.34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80.48999999999999</v>
      </c>
      <c r="Q2" t="n">
        <v>1693.18</v>
      </c>
      <c r="R2" t="n">
        <v>63.9</v>
      </c>
      <c r="S2" t="n">
        <v>25.68</v>
      </c>
      <c r="T2" t="n">
        <v>18159.67</v>
      </c>
      <c r="U2" t="n">
        <v>0.4</v>
      </c>
      <c r="V2" t="n">
        <v>0.79</v>
      </c>
      <c r="W2" t="n">
        <v>1.31</v>
      </c>
      <c r="X2" t="n">
        <v>1.18</v>
      </c>
      <c r="Y2" t="n">
        <v>1</v>
      </c>
      <c r="Z2" t="n">
        <v>10</v>
      </c>
      <c r="AA2" t="n">
        <v>198.2280191949057</v>
      </c>
      <c r="AB2" t="n">
        <v>271.2243210653466</v>
      </c>
      <c r="AC2" t="n">
        <v>245.3390525286748</v>
      </c>
      <c r="AD2" t="n">
        <v>198228.0191949057</v>
      </c>
      <c r="AE2" t="n">
        <v>271224.3210653466</v>
      </c>
      <c r="AF2" t="n">
        <v>2.006956283787401e-06</v>
      </c>
      <c r="AG2" t="n">
        <v>12</v>
      </c>
      <c r="AH2" t="n">
        <v>245339.0525286748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8.355</v>
      </c>
      <c r="E3" t="n">
        <v>11.97</v>
      </c>
      <c r="F3" t="n">
        <v>8.859999999999999</v>
      </c>
      <c r="G3" t="n">
        <v>12.36</v>
      </c>
      <c r="H3" t="n">
        <v>0.19</v>
      </c>
      <c r="I3" t="n">
        <v>43</v>
      </c>
      <c r="J3" t="n">
        <v>116.37</v>
      </c>
      <c r="K3" t="n">
        <v>43.4</v>
      </c>
      <c r="L3" t="n">
        <v>1.25</v>
      </c>
      <c r="M3" t="n">
        <v>39</v>
      </c>
      <c r="N3" t="n">
        <v>16.72</v>
      </c>
      <c r="O3" t="n">
        <v>14585.96</v>
      </c>
      <c r="P3" t="n">
        <v>73.17</v>
      </c>
      <c r="Q3" t="n">
        <v>1693.25</v>
      </c>
      <c r="R3" t="n">
        <v>54.14</v>
      </c>
      <c r="S3" t="n">
        <v>25.68</v>
      </c>
      <c r="T3" t="n">
        <v>13358.62</v>
      </c>
      <c r="U3" t="n">
        <v>0.47</v>
      </c>
      <c r="V3" t="n">
        <v>0.82</v>
      </c>
      <c r="W3" t="n">
        <v>1.27</v>
      </c>
      <c r="X3" t="n">
        <v>0.85</v>
      </c>
      <c r="Y3" t="n">
        <v>1</v>
      </c>
      <c r="Z3" t="n">
        <v>10</v>
      </c>
      <c r="AA3" t="n">
        <v>178.3950672500449</v>
      </c>
      <c r="AB3" t="n">
        <v>244.088001246314</v>
      </c>
      <c r="AC3" t="n">
        <v>220.792584987098</v>
      </c>
      <c r="AD3" t="n">
        <v>178395.0672500449</v>
      </c>
      <c r="AE3" t="n">
        <v>244088.001246314</v>
      </c>
      <c r="AF3" t="n">
        <v>2.126665535916869e-06</v>
      </c>
      <c r="AG3" t="n">
        <v>11</v>
      </c>
      <c r="AH3" t="n">
        <v>220792.584987098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8.584099999999999</v>
      </c>
      <c r="E4" t="n">
        <v>11.65</v>
      </c>
      <c r="F4" t="n">
        <v>8.73</v>
      </c>
      <c r="G4" t="n">
        <v>14.96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16</v>
      </c>
      <c r="N4" t="n">
        <v>16.79</v>
      </c>
      <c r="O4" t="n">
        <v>14625.77</v>
      </c>
      <c r="P4" t="n">
        <v>68.68000000000001</v>
      </c>
      <c r="Q4" t="n">
        <v>1693.08</v>
      </c>
      <c r="R4" t="n">
        <v>49.21</v>
      </c>
      <c r="S4" t="n">
        <v>25.68</v>
      </c>
      <c r="T4" t="n">
        <v>10932.4</v>
      </c>
      <c r="U4" t="n">
        <v>0.52</v>
      </c>
      <c r="V4" t="n">
        <v>0.84</v>
      </c>
      <c r="W4" t="n">
        <v>1.29</v>
      </c>
      <c r="X4" t="n">
        <v>0.73</v>
      </c>
      <c r="Y4" t="n">
        <v>1</v>
      </c>
      <c r="Z4" t="n">
        <v>10</v>
      </c>
      <c r="AA4" t="n">
        <v>173.3487602745455</v>
      </c>
      <c r="AB4" t="n">
        <v>237.1834214150877</v>
      </c>
      <c r="AC4" t="n">
        <v>214.546968564323</v>
      </c>
      <c r="AD4" t="n">
        <v>173348.7602745455</v>
      </c>
      <c r="AE4" t="n">
        <v>237183.4214150877</v>
      </c>
      <c r="AF4" t="n">
        <v>2.184980206686295e-06</v>
      </c>
      <c r="AG4" t="n">
        <v>11</v>
      </c>
      <c r="AH4" t="n">
        <v>214546.9685643229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8.6335</v>
      </c>
      <c r="E5" t="n">
        <v>11.58</v>
      </c>
      <c r="F5" t="n">
        <v>8.710000000000001</v>
      </c>
      <c r="G5" t="n">
        <v>15.84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6</v>
      </c>
      <c r="N5" t="n">
        <v>16.86</v>
      </c>
      <c r="O5" t="n">
        <v>14665.62</v>
      </c>
      <c r="P5" t="n">
        <v>67.05</v>
      </c>
      <c r="Q5" t="n">
        <v>1692.93</v>
      </c>
      <c r="R5" t="n">
        <v>48.32</v>
      </c>
      <c r="S5" t="n">
        <v>25.68</v>
      </c>
      <c r="T5" t="n">
        <v>10501.04</v>
      </c>
      <c r="U5" t="n">
        <v>0.53</v>
      </c>
      <c r="V5" t="n">
        <v>0.84</v>
      </c>
      <c r="W5" t="n">
        <v>1.3</v>
      </c>
      <c r="X5" t="n">
        <v>0.71</v>
      </c>
      <c r="Y5" t="n">
        <v>1</v>
      </c>
      <c r="Z5" t="n">
        <v>10</v>
      </c>
      <c r="AA5" t="n">
        <v>171.8984350967807</v>
      </c>
      <c r="AB5" t="n">
        <v>235.1990225230398</v>
      </c>
      <c r="AC5" t="n">
        <v>212.7519579174102</v>
      </c>
      <c r="AD5" t="n">
        <v>171898.4350967807</v>
      </c>
      <c r="AE5" t="n">
        <v>235199.0225230398</v>
      </c>
      <c r="AF5" t="n">
        <v>2.197554387114097e-06</v>
      </c>
      <c r="AG5" t="n">
        <v>11</v>
      </c>
      <c r="AH5" t="n">
        <v>212751.9579174102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8.6747</v>
      </c>
      <c r="E6" t="n">
        <v>11.53</v>
      </c>
      <c r="F6" t="n">
        <v>8.68</v>
      </c>
      <c r="G6" t="n">
        <v>16.27</v>
      </c>
      <c r="H6" t="n">
        <v>0.3</v>
      </c>
      <c r="I6" t="n">
        <v>32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66.42</v>
      </c>
      <c r="Q6" t="n">
        <v>1693.12</v>
      </c>
      <c r="R6" t="n">
        <v>47.04</v>
      </c>
      <c r="S6" t="n">
        <v>25.68</v>
      </c>
      <c r="T6" t="n">
        <v>9866.610000000001</v>
      </c>
      <c r="U6" t="n">
        <v>0.55</v>
      </c>
      <c r="V6" t="n">
        <v>0.84</v>
      </c>
      <c r="W6" t="n">
        <v>1.3</v>
      </c>
      <c r="X6" t="n">
        <v>0.68</v>
      </c>
      <c r="Y6" t="n">
        <v>1</v>
      </c>
      <c r="Z6" t="n">
        <v>10</v>
      </c>
      <c r="AA6" t="n">
        <v>171.1262923758094</v>
      </c>
      <c r="AB6" t="n">
        <v>234.1425427876746</v>
      </c>
      <c r="AC6" t="n">
        <v>211.7963071252093</v>
      </c>
      <c r="AD6" t="n">
        <v>171126.2923758094</v>
      </c>
      <c r="AE6" t="n">
        <v>234142.5427876746</v>
      </c>
      <c r="AF6" t="n">
        <v>2.208041355406111e-06</v>
      </c>
      <c r="AG6" t="n">
        <v>11</v>
      </c>
      <c r="AH6" t="n">
        <v>211796.3071252093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8.4816</v>
      </c>
      <c r="E2" t="n">
        <v>11.79</v>
      </c>
      <c r="F2" t="n">
        <v>8.960000000000001</v>
      </c>
      <c r="G2" t="n">
        <v>11.44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17</v>
      </c>
      <c r="N2" t="n">
        <v>11.32</v>
      </c>
      <c r="O2" t="n">
        <v>11317.98</v>
      </c>
      <c r="P2" t="n">
        <v>60.09</v>
      </c>
      <c r="Q2" t="n">
        <v>1693.02</v>
      </c>
      <c r="R2" t="n">
        <v>56.26</v>
      </c>
      <c r="S2" t="n">
        <v>25.68</v>
      </c>
      <c r="T2" t="n">
        <v>14401.45</v>
      </c>
      <c r="U2" t="n">
        <v>0.46</v>
      </c>
      <c r="V2" t="n">
        <v>0.8100000000000001</v>
      </c>
      <c r="W2" t="n">
        <v>1.31</v>
      </c>
      <c r="X2" t="n">
        <v>0.96</v>
      </c>
      <c r="Y2" t="n">
        <v>1</v>
      </c>
      <c r="Z2" t="n">
        <v>10</v>
      </c>
      <c r="AA2" t="n">
        <v>162.5646753176432</v>
      </c>
      <c r="AB2" t="n">
        <v>222.4281606168105</v>
      </c>
      <c r="AC2" t="n">
        <v>201.1999291474901</v>
      </c>
      <c r="AD2" t="n">
        <v>162564.6753176432</v>
      </c>
      <c r="AE2" t="n">
        <v>222428.1606168105</v>
      </c>
      <c r="AF2" t="n">
        <v>2.248847792656259e-06</v>
      </c>
      <c r="AG2" t="n">
        <v>11</v>
      </c>
      <c r="AH2" t="n">
        <v>201199.9291474901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8.5444</v>
      </c>
      <c r="E3" t="n">
        <v>11.7</v>
      </c>
      <c r="F3" t="n">
        <v>8.93</v>
      </c>
      <c r="G3" t="n">
        <v>12.18</v>
      </c>
      <c r="H3" t="n">
        <v>0.24</v>
      </c>
      <c r="I3" t="n">
        <v>44</v>
      </c>
      <c r="J3" t="n">
        <v>90.18000000000001</v>
      </c>
      <c r="K3" t="n">
        <v>37.55</v>
      </c>
      <c r="L3" t="n">
        <v>1.25</v>
      </c>
      <c r="M3" t="n">
        <v>2</v>
      </c>
      <c r="N3" t="n">
        <v>11.37</v>
      </c>
      <c r="O3" t="n">
        <v>11355.7</v>
      </c>
      <c r="P3" t="n">
        <v>59.19</v>
      </c>
      <c r="Q3" t="n">
        <v>1693.45</v>
      </c>
      <c r="R3" t="n">
        <v>54.41</v>
      </c>
      <c r="S3" t="n">
        <v>25.68</v>
      </c>
      <c r="T3" t="n">
        <v>13490.45</v>
      </c>
      <c r="U3" t="n">
        <v>0.47</v>
      </c>
      <c r="V3" t="n">
        <v>0.82</v>
      </c>
      <c r="W3" t="n">
        <v>1.34</v>
      </c>
      <c r="X3" t="n">
        <v>0.93</v>
      </c>
      <c r="Y3" t="n">
        <v>1</v>
      </c>
      <c r="Z3" t="n">
        <v>10</v>
      </c>
      <c r="AA3" t="n">
        <v>161.4963087128746</v>
      </c>
      <c r="AB3" t="n">
        <v>220.9663742951587</v>
      </c>
      <c r="AC3" t="n">
        <v>199.8776536607463</v>
      </c>
      <c r="AD3" t="n">
        <v>161496.3087128746</v>
      </c>
      <c r="AE3" t="n">
        <v>220966.3742951587</v>
      </c>
      <c r="AF3" t="n">
        <v>2.265498853939367e-06</v>
      </c>
      <c r="AG3" t="n">
        <v>11</v>
      </c>
      <c r="AH3" t="n">
        <v>199877.6536607463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8.5427</v>
      </c>
      <c r="E4" t="n">
        <v>11.71</v>
      </c>
      <c r="F4" t="n">
        <v>8.93</v>
      </c>
      <c r="G4" t="n">
        <v>12.18</v>
      </c>
      <c r="H4" t="n">
        <v>0.29</v>
      </c>
      <c r="I4" t="n">
        <v>44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59.31</v>
      </c>
      <c r="Q4" t="n">
        <v>1693.25</v>
      </c>
      <c r="R4" t="n">
        <v>54.4</v>
      </c>
      <c r="S4" t="n">
        <v>25.68</v>
      </c>
      <c r="T4" t="n">
        <v>13485.61</v>
      </c>
      <c r="U4" t="n">
        <v>0.47</v>
      </c>
      <c r="V4" t="n">
        <v>0.82</v>
      </c>
      <c r="W4" t="n">
        <v>1.34</v>
      </c>
      <c r="X4" t="n">
        <v>0.93</v>
      </c>
      <c r="Y4" t="n">
        <v>1</v>
      </c>
      <c r="Z4" t="n">
        <v>10</v>
      </c>
      <c r="AA4" t="n">
        <v>161.5841607129542</v>
      </c>
      <c r="AB4" t="n">
        <v>221.0865772774243</v>
      </c>
      <c r="AC4" t="n">
        <v>199.9863846390905</v>
      </c>
      <c r="AD4" t="n">
        <v>161584.1607129542</v>
      </c>
      <c r="AE4" t="n">
        <v>221086.5772774243</v>
      </c>
      <c r="AF4" t="n">
        <v>2.265048108649856e-06</v>
      </c>
      <c r="AG4" t="n">
        <v>11</v>
      </c>
      <c r="AH4" t="n">
        <v>199986.3846390905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</row>
    <row r="16">
      <c r="A16" t="n">
        <v>0</v>
      </c>
      <c r="B16" t="n">
        <v>140</v>
      </c>
      <c r="C16" t="inlineStr">
        <is>
          <t xml:space="preserve">CONCLUIDO	</t>
        </is>
      </c>
      <c r="D16" t="n">
        <v>4.8737</v>
      </c>
      <c r="E16" t="n">
        <v>20.52</v>
      </c>
      <c r="F16" t="n">
        <v>10.72</v>
      </c>
      <c r="G16" t="n">
        <v>4.87</v>
      </c>
      <c r="H16" t="n">
        <v>0.06</v>
      </c>
      <c r="I16" t="n">
        <v>132</v>
      </c>
      <c r="J16" t="n">
        <v>274.09</v>
      </c>
      <c r="K16" t="n">
        <v>60.56</v>
      </c>
      <c r="L16" t="n">
        <v>1</v>
      </c>
      <c r="M16" t="n">
        <v>130</v>
      </c>
      <c r="N16" t="n">
        <v>72.53</v>
      </c>
      <c r="O16" t="n">
        <v>34038.11</v>
      </c>
      <c r="P16" t="n">
        <v>181.85</v>
      </c>
      <c r="Q16" t="n">
        <v>1693.26</v>
      </c>
      <c r="R16" t="n">
        <v>112.7</v>
      </c>
      <c r="S16" t="n">
        <v>25.68</v>
      </c>
      <c r="T16" t="n">
        <v>42192.44</v>
      </c>
      <c r="U16" t="n">
        <v>0.23</v>
      </c>
      <c r="V16" t="n">
        <v>0.68</v>
      </c>
      <c r="W16" t="n">
        <v>1.41</v>
      </c>
      <c r="X16" t="n">
        <v>2.72</v>
      </c>
      <c r="Y16" t="n">
        <v>1</v>
      </c>
      <c r="Z16" t="n">
        <v>10</v>
      </c>
    </row>
    <row r="17">
      <c r="A17" t="n">
        <v>1</v>
      </c>
      <c r="B17" t="n">
        <v>140</v>
      </c>
      <c r="C17" t="inlineStr">
        <is>
          <t xml:space="preserve">CONCLUIDO	</t>
        </is>
      </c>
      <c r="D17" t="n">
        <v>5.5505</v>
      </c>
      <c r="E17" t="n">
        <v>18.02</v>
      </c>
      <c r="F17" t="n">
        <v>10</v>
      </c>
      <c r="G17" t="n">
        <v>6.12</v>
      </c>
      <c r="H17" t="n">
        <v>0.08</v>
      </c>
      <c r="I17" t="n">
        <v>98</v>
      </c>
      <c r="J17" t="n">
        <v>274.57</v>
      </c>
      <c r="K17" t="n">
        <v>60.56</v>
      </c>
      <c r="L17" t="n">
        <v>1.25</v>
      </c>
      <c r="M17" t="n">
        <v>96</v>
      </c>
      <c r="N17" t="n">
        <v>72.76000000000001</v>
      </c>
      <c r="O17" t="n">
        <v>34097.72</v>
      </c>
      <c r="P17" t="n">
        <v>168.11</v>
      </c>
      <c r="Q17" t="n">
        <v>1693.39</v>
      </c>
      <c r="R17" t="n">
        <v>89.81999999999999</v>
      </c>
      <c r="S17" t="n">
        <v>25.68</v>
      </c>
      <c r="T17" t="n">
        <v>30926.91</v>
      </c>
      <c r="U17" t="n">
        <v>0.29</v>
      </c>
      <c r="V17" t="n">
        <v>0.73</v>
      </c>
      <c r="W17" t="n">
        <v>1.36</v>
      </c>
      <c r="X17" t="n">
        <v>1.99</v>
      </c>
      <c r="Y17" t="n">
        <v>1</v>
      </c>
      <c r="Z17" t="n">
        <v>10</v>
      </c>
    </row>
    <row r="18">
      <c r="A18" t="n">
        <v>2</v>
      </c>
      <c r="B18" t="n">
        <v>140</v>
      </c>
      <c r="C18" t="inlineStr">
        <is>
          <t xml:space="preserve">CONCLUIDO	</t>
        </is>
      </c>
      <c r="D18" t="n">
        <v>6.0361</v>
      </c>
      <c r="E18" t="n">
        <v>16.57</v>
      </c>
      <c r="F18" t="n">
        <v>9.59</v>
      </c>
      <c r="G18" t="n">
        <v>7.38</v>
      </c>
      <c r="H18" t="n">
        <v>0.1</v>
      </c>
      <c r="I18" t="n">
        <v>78</v>
      </c>
      <c r="J18" t="n">
        <v>275.05</v>
      </c>
      <c r="K18" t="n">
        <v>60.56</v>
      </c>
      <c r="L18" t="n">
        <v>1.5</v>
      </c>
      <c r="M18" t="n">
        <v>76</v>
      </c>
      <c r="N18" t="n">
        <v>73</v>
      </c>
      <c r="O18" t="n">
        <v>34157.42</v>
      </c>
      <c r="P18" t="n">
        <v>159.89</v>
      </c>
      <c r="Q18" t="n">
        <v>1692.97</v>
      </c>
      <c r="R18" t="n">
        <v>77.01000000000001</v>
      </c>
      <c r="S18" t="n">
        <v>25.68</v>
      </c>
      <c r="T18" t="n">
        <v>24621.77</v>
      </c>
      <c r="U18" t="n">
        <v>0.33</v>
      </c>
      <c r="V18" t="n">
        <v>0.76</v>
      </c>
      <c r="W18" t="n">
        <v>1.33</v>
      </c>
      <c r="X18" t="n">
        <v>1.59</v>
      </c>
      <c r="Y18" t="n">
        <v>1</v>
      </c>
      <c r="Z18" t="n">
        <v>10</v>
      </c>
    </row>
    <row r="19">
      <c r="A19" t="n">
        <v>3</v>
      </c>
      <c r="B19" t="n">
        <v>140</v>
      </c>
      <c r="C19" t="inlineStr">
        <is>
          <t xml:space="preserve">CONCLUIDO	</t>
        </is>
      </c>
      <c r="D19" t="n">
        <v>6.4311</v>
      </c>
      <c r="E19" t="n">
        <v>15.55</v>
      </c>
      <c r="F19" t="n">
        <v>9.31</v>
      </c>
      <c r="G19" t="n">
        <v>8.720000000000001</v>
      </c>
      <c r="H19" t="n">
        <v>0.11</v>
      </c>
      <c r="I19" t="n">
        <v>64</v>
      </c>
      <c r="J19" t="n">
        <v>275.54</v>
      </c>
      <c r="K19" t="n">
        <v>60.56</v>
      </c>
      <c r="L19" t="n">
        <v>1.75</v>
      </c>
      <c r="M19" t="n">
        <v>62</v>
      </c>
      <c r="N19" t="n">
        <v>73.23</v>
      </c>
      <c r="O19" t="n">
        <v>34217.22</v>
      </c>
      <c r="P19" t="n">
        <v>153.87</v>
      </c>
      <c r="Q19" t="n">
        <v>1693.1</v>
      </c>
      <c r="R19" t="n">
        <v>68.01000000000001</v>
      </c>
      <c r="S19" t="n">
        <v>25.68</v>
      </c>
      <c r="T19" t="n">
        <v>20189.36</v>
      </c>
      <c r="U19" t="n">
        <v>0.38</v>
      </c>
      <c r="V19" t="n">
        <v>0.78</v>
      </c>
      <c r="W19" t="n">
        <v>1.31</v>
      </c>
      <c r="X19" t="n">
        <v>1.3</v>
      </c>
      <c r="Y19" t="n">
        <v>1</v>
      </c>
      <c r="Z19" t="n">
        <v>10</v>
      </c>
    </row>
    <row r="20">
      <c r="A20" t="n">
        <v>4</v>
      </c>
      <c r="B20" t="n">
        <v>140</v>
      </c>
      <c r="C20" t="inlineStr">
        <is>
          <t xml:space="preserve">CONCLUIDO	</t>
        </is>
      </c>
      <c r="D20" t="n">
        <v>6.7183</v>
      </c>
      <c r="E20" t="n">
        <v>14.88</v>
      </c>
      <c r="F20" t="n">
        <v>9.109999999999999</v>
      </c>
      <c r="G20" t="n">
        <v>9.94</v>
      </c>
      <c r="H20" t="n">
        <v>0.13</v>
      </c>
      <c r="I20" t="n">
        <v>55</v>
      </c>
      <c r="J20" t="n">
        <v>276.02</v>
      </c>
      <c r="K20" t="n">
        <v>60.56</v>
      </c>
      <c r="L20" t="n">
        <v>2</v>
      </c>
      <c r="M20" t="n">
        <v>53</v>
      </c>
      <c r="N20" t="n">
        <v>73.47</v>
      </c>
      <c r="O20" t="n">
        <v>34277.1</v>
      </c>
      <c r="P20" t="n">
        <v>149.09</v>
      </c>
      <c r="Q20" t="n">
        <v>1693.37</v>
      </c>
      <c r="R20" t="n">
        <v>61.84</v>
      </c>
      <c r="S20" t="n">
        <v>25.68</v>
      </c>
      <c r="T20" t="n">
        <v>17151.98</v>
      </c>
      <c r="U20" t="n">
        <v>0.42</v>
      </c>
      <c r="V20" t="n">
        <v>0.8</v>
      </c>
      <c r="W20" t="n">
        <v>1.3</v>
      </c>
      <c r="X20" t="n">
        <v>1.11</v>
      </c>
      <c r="Y20" t="n">
        <v>1</v>
      </c>
      <c r="Z20" t="n">
        <v>10</v>
      </c>
    </row>
    <row r="21">
      <c r="A21" t="n">
        <v>5</v>
      </c>
      <c r="B21" t="n">
        <v>140</v>
      </c>
      <c r="C21" t="inlineStr">
        <is>
          <t xml:space="preserve">CONCLUIDO	</t>
        </is>
      </c>
      <c r="D21" t="n">
        <v>6.9558</v>
      </c>
      <c r="E21" t="n">
        <v>14.38</v>
      </c>
      <c r="F21" t="n">
        <v>8.970000000000001</v>
      </c>
      <c r="G21" t="n">
        <v>11.21</v>
      </c>
      <c r="H21" t="n">
        <v>0.14</v>
      </c>
      <c r="I21" t="n">
        <v>48</v>
      </c>
      <c r="J21" t="n">
        <v>276.51</v>
      </c>
      <c r="K21" t="n">
        <v>60.56</v>
      </c>
      <c r="L21" t="n">
        <v>2.25</v>
      </c>
      <c r="M21" t="n">
        <v>46</v>
      </c>
      <c r="N21" t="n">
        <v>73.70999999999999</v>
      </c>
      <c r="O21" t="n">
        <v>34337.08</v>
      </c>
      <c r="P21" t="n">
        <v>145.42</v>
      </c>
      <c r="Q21" t="n">
        <v>1693.32</v>
      </c>
      <c r="R21" t="n">
        <v>57.43</v>
      </c>
      <c r="S21" t="n">
        <v>25.68</v>
      </c>
      <c r="T21" t="n">
        <v>14978.54</v>
      </c>
      <c r="U21" t="n">
        <v>0.45</v>
      </c>
      <c r="V21" t="n">
        <v>0.8100000000000001</v>
      </c>
      <c r="W21" t="n">
        <v>1.28</v>
      </c>
      <c r="X21" t="n">
        <v>0.96</v>
      </c>
      <c r="Y21" t="n">
        <v>1</v>
      </c>
      <c r="Z21" t="n">
        <v>10</v>
      </c>
    </row>
    <row r="22">
      <c r="A22" t="n">
        <v>6</v>
      </c>
      <c r="B22" t="n">
        <v>140</v>
      </c>
      <c r="C22" t="inlineStr">
        <is>
          <t xml:space="preserve">CONCLUIDO	</t>
        </is>
      </c>
      <c r="D22" t="n">
        <v>7.1709</v>
      </c>
      <c r="E22" t="n">
        <v>13.95</v>
      </c>
      <c r="F22" t="n">
        <v>8.85</v>
      </c>
      <c r="G22" t="n">
        <v>12.64</v>
      </c>
      <c r="H22" t="n">
        <v>0.16</v>
      </c>
      <c r="I22" t="n">
        <v>42</v>
      </c>
      <c r="J22" t="n">
        <v>277</v>
      </c>
      <c r="K22" t="n">
        <v>60.56</v>
      </c>
      <c r="L22" t="n">
        <v>2.5</v>
      </c>
      <c r="M22" t="n">
        <v>40</v>
      </c>
      <c r="N22" t="n">
        <v>73.94</v>
      </c>
      <c r="O22" t="n">
        <v>34397.15</v>
      </c>
      <c r="P22" t="n">
        <v>142.06</v>
      </c>
      <c r="Q22" t="n">
        <v>1693.24</v>
      </c>
      <c r="R22" t="n">
        <v>53.51</v>
      </c>
      <c r="S22" t="n">
        <v>25.68</v>
      </c>
      <c r="T22" t="n">
        <v>13047.94</v>
      </c>
      <c r="U22" t="n">
        <v>0.48</v>
      </c>
      <c r="V22" t="n">
        <v>0.82</v>
      </c>
      <c r="W22" t="n">
        <v>1.28</v>
      </c>
      <c r="X22" t="n">
        <v>0.85</v>
      </c>
      <c r="Y22" t="n">
        <v>1</v>
      </c>
      <c r="Z22" t="n">
        <v>10</v>
      </c>
    </row>
    <row r="23">
      <c r="A23" t="n">
        <v>7</v>
      </c>
      <c r="B23" t="n">
        <v>140</v>
      </c>
      <c r="C23" t="inlineStr">
        <is>
          <t xml:space="preserve">CONCLUIDO	</t>
        </is>
      </c>
      <c r="D23" t="n">
        <v>7.3275</v>
      </c>
      <c r="E23" t="n">
        <v>13.65</v>
      </c>
      <c r="F23" t="n">
        <v>8.76</v>
      </c>
      <c r="G23" t="n">
        <v>13.83</v>
      </c>
      <c r="H23" t="n">
        <v>0.18</v>
      </c>
      <c r="I23" t="n">
        <v>38</v>
      </c>
      <c r="J23" t="n">
        <v>277.48</v>
      </c>
      <c r="K23" t="n">
        <v>60.56</v>
      </c>
      <c r="L23" t="n">
        <v>2.75</v>
      </c>
      <c r="M23" t="n">
        <v>36</v>
      </c>
      <c r="N23" t="n">
        <v>74.18000000000001</v>
      </c>
      <c r="O23" t="n">
        <v>34457.31</v>
      </c>
      <c r="P23" t="n">
        <v>139.16</v>
      </c>
      <c r="Q23" t="n">
        <v>1693.1</v>
      </c>
      <c r="R23" t="n">
        <v>50.88</v>
      </c>
      <c r="S23" t="n">
        <v>25.68</v>
      </c>
      <c r="T23" t="n">
        <v>11752.63</v>
      </c>
      <c r="U23" t="n">
        <v>0.5</v>
      </c>
      <c r="V23" t="n">
        <v>0.83</v>
      </c>
      <c r="W23" t="n">
        <v>1.27</v>
      </c>
      <c r="X23" t="n">
        <v>0.76</v>
      </c>
      <c r="Y23" t="n">
        <v>1</v>
      </c>
      <c r="Z23" t="n">
        <v>10</v>
      </c>
    </row>
    <row r="24">
      <c r="A24" t="n">
        <v>8</v>
      </c>
      <c r="B24" t="n">
        <v>140</v>
      </c>
      <c r="C24" t="inlineStr">
        <is>
          <t xml:space="preserve">CONCLUIDO	</t>
        </is>
      </c>
      <c r="D24" t="n">
        <v>7.495</v>
      </c>
      <c r="E24" t="n">
        <v>13.34</v>
      </c>
      <c r="F24" t="n">
        <v>8.67</v>
      </c>
      <c r="G24" t="n">
        <v>15.29</v>
      </c>
      <c r="H24" t="n">
        <v>0.19</v>
      </c>
      <c r="I24" t="n">
        <v>34</v>
      </c>
      <c r="J24" t="n">
        <v>277.97</v>
      </c>
      <c r="K24" t="n">
        <v>60.56</v>
      </c>
      <c r="L24" t="n">
        <v>3</v>
      </c>
      <c r="M24" t="n">
        <v>32</v>
      </c>
      <c r="N24" t="n">
        <v>74.42</v>
      </c>
      <c r="O24" t="n">
        <v>34517.57</v>
      </c>
      <c r="P24" t="n">
        <v>136.51</v>
      </c>
      <c r="Q24" t="n">
        <v>1693.13</v>
      </c>
      <c r="R24" t="n">
        <v>47.99</v>
      </c>
      <c r="S24" t="n">
        <v>25.68</v>
      </c>
      <c r="T24" t="n">
        <v>10330.72</v>
      </c>
      <c r="U24" t="n">
        <v>0.54</v>
      </c>
      <c r="V24" t="n">
        <v>0.84</v>
      </c>
      <c r="W24" t="n">
        <v>1.26</v>
      </c>
      <c r="X24" t="n">
        <v>0.66</v>
      </c>
      <c r="Y24" t="n">
        <v>1</v>
      </c>
      <c r="Z24" t="n">
        <v>10</v>
      </c>
    </row>
    <row r="25">
      <c r="A25" t="n">
        <v>9</v>
      </c>
      <c r="B25" t="n">
        <v>140</v>
      </c>
      <c r="C25" t="inlineStr">
        <is>
          <t xml:space="preserve">CONCLUIDO	</t>
        </is>
      </c>
      <c r="D25" t="n">
        <v>7.6131</v>
      </c>
      <c r="E25" t="n">
        <v>13.14</v>
      </c>
      <c r="F25" t="n">
        <v>8.619999999999999</v>
      </c>
      <c r="G25" t="n">
        <v>16.67</v>
      </c>
      <c r="H25" t="n">
        <v>0.21</v>
      </c>
      <c r="I25" t="n">
        <v>31</v>
      </c>
      <c r="J25" t="n">
        <v>278.46</v>
      </c>
      <c r="K25" t="n">
        <v>60.56</v>
      </c>
      <c r="L25" t="n">
        <v>3.25</v>
      </c>
      <c r="M25" t="n">
        <v>29</v>
      </c>
      <c r="N25" t="n">
        <v>74.66</v>
      </c>
      <c r="O25" t="n">
        <v>34577.92</v>
      </c>
      <c r="P25" t="n">
        <v>133.79</v>
      </c>
      <c r="Q25" t="n">
        <v>1693.1</v>
      </c>
      <c r="R25" t="n">
        <v>46.3</v>
      </c>
      <c r="S25" t="n">
        <v>25.68</v>
      </c>
      <c r="T25" t="n">
        <v>9498.18</v>
      </c>
      <c r="U25" t="n">
        <v>0.55</v>
      </c>
      <c r="V25" t="n">
        <v>0.85</v>
      </c>
      <c r="W25" t="n">
        <v>1.26</v>
      </c>
      <c r="X25" t="n">
        <v>0.61</v>
      </c>
      <c r="Y25" t="n">
        <v>1</v>
      </c>
      <c r="Z25" t="n">
        <v>10</v>
      </c>
    </row>
    <row r="26">
      <c r="A26" t="n">
        <v>10</v>
      </c>
      <c r="B26" t="n">
        <v>140</v>
      </c>
      <c r="C26" t="inlineStr">
        <is>
          <t xml:space="preserve">CONCLUIDO	</t>
        </is>
      </c>
      <c r="D26" t="n">
        <v>7.7368</v>
      </c>
      <c r="E26" t="n">
        <v>12.93</v>
      </c>
      <c r="F26" t="n">
        <v>8.56</v>
      </c>
      <c r="G26" t="n">
        <v>18.35</v>
      </c>
      <c r="H26" t="n">
        <v>0.22</v>
      </c>
      <c r="I26" t="n">
        <v>28</v>
      </c>
      <c r="J26" t="n">
        <v>278.95</v>
      </c>
      <c r="K26" t="n">
        <v>60.56</v>
      </c>
      <c r="L26" t="n">
        <v>3.5</v>
      </c>
      <c r="M26" t="n">
        <v>26</v>
      </c>
      <c r="N26" t="n">
        <v>74.90000000000001</v>
      </c>
      <c r="O26" t="n">
        <v>34638.36</v>
      </c>
      <c r="P26" t="n">
        <v>132.04</v>
      </c>
      <c r="Q26" t="n">
        <v>1693.11</v>
      </c>
      <c r="R26" t="n">
        <v>44.76</v>
      </c>
      <c r="S26" t="n">
        <v>25.68</v>
      </c>
      <c r="T26" t="n">
        <v>8742.84</v>
      </c>
      <c r="U26" t="n">
        <v>0.57</v>
      </c>
      <c r="V26" t="n">
        <v>0.85</v>
      </c>
      <c r="W26" t="n">
        <v>1.25</v>
      </c>
      <c r="X26" t="n">
        <v>0.5600000000000001</v>
      </c>
      <c r="Y26" t="n">
        <v>1</v>
      </c>
      <c r="Z26" t="n">
        <v>10</v>
      </c>
    </row>
    <row r="27">
      <c r="A27" t="n">
        <v>11</v>
      </c>
      <c r="B27" t="n">
        <v>140</v>
      </c>
      <c r="C27" t="inlineStr">
        <is>
          <t xml:space="preserve">CONCLUIDO	</t>
        </is>
      </c>
      <c r="D27" t="n">
        <v>7.8396</v>
      </c>
      <c r="E27" t="n">
        <v>12.76</v>
      </c>
      <c r="F27" t="n">
        <v>8.5</v>
      </c>
      <c r="G27" t="n">
        <v>19.61</v>
      </c>
      <c r="H27" t="n">
        <v>0.24</v>
      </c>
      <c r="I27" t="n">
        <v>26</v>
      </c>
      <c r="J27" t="n">
        <v>279.44</v>
      </c>
      <c r="K27" t="n">
        <v>60.56</v>
      </c>
      <c r="L27" t="n">
        <v>3.75</v>
      </c>
      <c r="M27" t="n">
        <v>24</v>
      </c>
      <c r="N27" t="n">
        <v>75.14</v>
      </c>
      <c r="O27" t="n">
        <v>34698.9</v>
      </c>
      <c r="P27" t="n">
        <v>129.12</v>
      </c>
      <c r="Q27" t="n">
        <v>1693.08</v>
      </c>
      <c r="R27" t="n">
        <v>42.84</v>
      </c>
      <c r="S27" t="n">
        <v>25.68</v>
      </c>
      <c r="T27" t="n">
        <v>7795.8</v>
      </c>
      <c r="U27" t="n">
        <v>0.6</v>
      </c>
      <c r="V27" t="n">
        <v>0.86</v>
      </c>
      <c r="W27" t="n">
        <v>1.24</v>
      </c>
      <c r="X27" t="n">
        <v>0.49</v>
      </c>
      <c r="Y27" t="n">
        <v>1</v>
      </c>
      <c r="Z27" t="n">
        <v>10</v>
      </c>
    </row>
    <row r="28">
      <c r="A28" t="n">
        <v>12</v>
      </c>
      <c r="B28" t="n">
        <v>140</v>
      </c>
      <c r="C28" t="inlineStr">
        <is>
          <t xml:space="preserve">CONCLUIDO	</t>
        </is>
      </c>
      <c r="D28" t="n">
        <v>7.9159</v>
      </c>
      <c r="E28" t="n">
        <v>12.63</v>
      </c>
      <c r="F28" t="n">
        <v>8.48</v>
      </c>
      <c r="G28" t="n">
        <v>21.2</v>
      </c>
      <c r="H28" t="n">
        <v>0.25</v>
      </c>
      <c r="I28" t="n">
        <v>24</v>
      </c>
      <c r="J28" t="n">
        <v>279.94</v>
      </c>
      <c r="K28" t="n">
        <v>60.56</v>
      </c>
      <c r="L28" t="n">
        <v>4</v>
      </c>
      <c r="M28" t="n">
        <v>22</v>
      </c>
      <c r="N28" t="n">
        <v>75.38</v>
      </c>
      <c r="O28" t="n">
        <v>34759.54</v>
      </c>
      <c r="P28" t="n">
        <v>127.74</v>
      </c>
      <c r="Q28" t="n">
        <v>1693.1</v>
      </c>
      <c r="R28" t="n">
        <v>42.15</v>
      </c>
      <c r="S28" t="n">
        <v>25.68</v>
      </c>
      <c r="T28" t="n">
        <v>7457.48</v>
      </c>
      <c r="U28" t="n">
        <v>0.61</v>
      </c>
      <c r="V28" t="n">
        <v>0.86</v>
      </c>
      <c r="W28" t="n">
        <v>1.25</v>
      </c>
      <c r="X28" t="n">
        <v>0.47</v>
      </c>
      <c r="Y28" t="n">
        <v>1</v>
      </c>
      <c r="Z28" t="n">
        <v>10</v>
      </c>
    </row>
    <row r="29">
      <c r="A29" t="n">
        <v>13</v>
      </c>
      <c r="B29" t="n">
        <v>140</v>
      </c>
      <c r="C29" t="inlineStr">
        <is>
          <t xml:space="preserve">CONCLUIDO	</t>
        </is>
      </c>
      <c r="D29" t="n">
        <v>7.9674</v>
      </c>
      <c r="E29" t="n">
        <v>12.55</v>
      </c>
      <c r="F29" t="n">
        <v>8.449999999999999</v>
      </c>
      <c r="G29" t="n">
        <v>22.04</v>
      </c>
      <c r="H29" t="n">
        <v>0.27</v>
      </c>
      <c r="I29" t="n">
        <v>23</v>
      </c>
      <c r="J29" t="n">
        <v>280.43</v>
      </c>
      <c r="K29" t="n">
        <v>60.56</v>
      </c>
      <c r="L29" t="n">
        <v>4.25</v>
      </c>
      <c r="M29" t="n">
        <v>21</v>
      </c>
      <c r="N29" t="n">
        <v>75.62</v>
      </c>
      <c r="O29" t="n">
        <v>34820.27</v>
      </c>
      <c r="P29" t="n">
        <v>125.43</v>
      </c>
      <c r="Q29" t="n">
        <v>1693.13</v>
      </c>
      <c r="R29" t="n">
        <v>41.2</v>
      </c>
      <c r="S29" t="n">
        <v>25.68</v>
      </c>
      <c r="T29" t="n">
        <v>6987.4</v>
      </c>
      <c r="U29" t="n">
        <v>0.62</v>
      </c>
      <c r="V29" t="n">
        <v>0.86</v>
      </c>
      <c r="W29" t="n">
        <v>1.25</v>
      </c>
      <c r="X29" t="n">
        <v>0.45</v>
      </c>
      <c r="Y29" t="n">
        <v>1</v>
      </c>
      <c r="Z29" t="n">
        <v>10</v>
      </c>
    </row>
    <row r="30">
      <c r="A30" t="n">
        <v>14</v>
      </c>
      <c r="B30" t="n">
        <v>140</v>
      </c>
      <c r="C30" t="inlineStr">
        <is>
          <t xml:space="preserve">CONCLUIDO	</t>
        </is>
      </c>
      <c r="D30" t="n">
        <v>8.0623</v>
      </c>
      <c r="E30" t="n">
        <v>12.4</v>
      </c>
      <c r="F30" t="n">
        <v>8.41</v>
      </c>
      <c r="G30" t="n">
        <v>24.02</v>
      </c>
      <c r="H30" t="n">
        <v>0.29</v>
      </c>
      <c r="I30" t="n">
        <v>21</v>
      </c>
      <c r="J30" t="n">
        <v>280.92</v>
      </c>
      <c r="K30" t="n">
        <v>60.56</v>
      </c>
      <c r="L30" t="n">
        <v>4.5</v>
      </c>
      <c r="M30" t="n">
        <v>19</v>
      </c>
      <c r="N30" t="n">
        <v>75.87</v>
      </c>
      <c r="O30" t="n">
        <v>34881.09</v>
      </c>
      <c r="P30" t="n">
        <v>123.18</v>
      </c>
      <c r="Q30" t="n">
        <v>1692.88</v>
      </c>
      <c r="R30" t="n">
        <v>39.89</v>
      </c>
      <c r="S30" t="n">
        <v>25.68</v>
      </c>
      <c r="T30" t="n">
        <v>6343.76</v>
      </c>
      <c r="U30" t="n">
        <v>0.64</v>
      </c>
      <c r="V30" t="n">
        <v>0.87</v>
      </c>
      <c r="W30" t="n">
        <v>1.24</v>
      </c>
      <c r="X30" t="n">
        <v>0.4</v>
      </c>
      <c r="Y30" t="n">
        <v>1</v>
      </c>
      <c r="Z30" t="n">
        <v>10</v>
      </c>
    </row>
    <row r="31">
      <c r="A31" t="n">
        <v>15</v>
      </c>
      <c r="B31" t="n">
        <v>140</v>
      </c>
      <c r="C31" t="inlineStr">
        <is>
          <t xml:space="preserve">CONCLUIDO	</t>
        </is>
      </c>
      <c r="D31" t="n">
        <v>8.1248</v>
      </c>
      <c r="E31" t="n">
        <v>12.31</v>
      </c>
      <c r="F31" t="n">
        <v>8.359999999999999</v>
      </c>
      <c r="G31" t="n">
        <v>25.09</v>
      </c>
      <c r="H31" t="n">
        <v>0.3</v>
      </c>
      <c r="I31" t="n">
        <v>20</v>
      </c>
      <c r="J31" t="n">
        <v>281.41</v>
      </c>
      <c r="K31" t="n">
        <v>60.56</v>
      </c>
      <c r="L31" t="n">
        <v>4.75</v>
      </c>
      <c r="M31" t="n">
        <v>18</v>
      </c>
      <c r="N31" t="n">
        <v>76.11</v>
      </c>
      <c r="O31" t="n">
        <v>34942.02</v>
      </c>
      <c r="P31" t="n">
        <v>120.78</v>
      </c>
      <c r="Q31" t="n">
        <v>1692.99</v>
      </c>
      <c r="R31" t="n">
        <v>38.69</v>
      </c>
      <c r="S31" t="n">
        <v>25.68</v>
      </c>
      <c r="T31" t="n">
        <v>5747.41</v>
      </c>
      <c r="U31" t="n">
        <v>0.66</v>
      </c>
      <c r="V31" t="n">
        <v>0.87</v>
      </c>
      <c r="W31" t="n">
        <v>1.23</v>
      </c>
      <c r="X31" t="n">
        <v>0.36</v>
      </c>
      <c r="Y31" t="n">
        <v>1</v>
      </c>
      <c r="Z31" t="n">
        <v>10</v>
      </c>
    </row>
    <row r="32">
      <c r="A32" t="n">
        <v>16</v>
      </c>
      <c r="B32" t="n">
        <v>140</v>
      </c>
      <c r="C32" t="inlineStr">
        <is>
          <t xml:space="preserve">CONCLUIDO	</t>
        </is>
      </c>
      <c r="D32" t="n">
        <v>8.216699999999999</v>
      </c>
      <c r="E32" t="n">
        <v>12.17</v>
      </c>
      <c r="F32" t="n">
        <v>8.33</v>
      </c>
      <c r="G32" t="n">
        <v>27.76</v>
      </c>
      <c r="H32" t="n">
        <v>0.32</v>
      </c>
      <c r="I32" t="n">
        <v>18</v>
      </c>
      <c r="J32" t="n">
        <v>281.91</v>
      </c>
      <c r="K32" t="n">
        <v>60.56</v>
      </c>
      <c r="L32" t="n">
        <v>5</v>
      </c>
      <c r="M32" t="n">
        <v>16</v>
      </c>
      <c r="N32" t="n">
        <v>76.34999999999999</v>
      </c>
      <c r="O32" t="n">
        <v>35003.04</v>
      </c>
      <c r="P32" t="n">
        <v>118.76</v>
      </c>
      <c r="Q32" t="n">
        <v>1692.97</v>
      </c>
      <c r="R32" t="n">
        <v>37.51</v>
      </c>
      <c r="S32" t="n">
        <v>25.68</v>
      </c>
      <c r="T32" t="n">
        <v>5172.17</v>
      </c>
      <c r="U32" t="n">
        <v>0.68</v>
      </c>
      <c r="V32" t="n">
        <v>0.88</v>
      </c>
      <c r="W32" t="n">
        <v>1.23</v>
      </c>
      <c r="X32" t="n">
        <v>0.33</v>
      </c>
      <c r="Y32" t="n">
        <v>1</v>
      </c>
      <c r="Z32" t="n">
        <v>10</v>
      </c>
    </row>
    <row r="33">
      <c r="A33" t="n">
        <v>17</v>
      </c>
      <c r="B33" t="n">
        <v>140</v>
      </c>
      <c r="C33" t="inlineStr">
        <is>
          <t xml:space="preserve">CONCLUIDO	</t>
        </is>
      </c>
      <c r="D33" t="n">
        <v>8.249499999999999</v>
      </c>
      <c r="E33" t="n">
        <v>12.12</v>
      </c>
      <c r="F33" t="n">
        <v>8.33</v>
      </c>
      <c r="G33" t="n">
        <v>29.41</v>
      </c>
      <c r="H33" t="n">
        <v>0.33</v>
      </c>
      <c r="I33" t="n">
        <v>17</v>
      </c>
      <c r="J33" t="n">
        <v>282.4</v>
      </c>
      <c r="K33" t="n">
        <v>60.56</v>
      </c>
      <c r="L33" t="n">
        <v>5.25</v>
      </c>
      <c r="M33" t="n">
        <v>15</v>
      </c>
      <c r="N33" t="n">
        <v>76.59999999999999</v>
      </c>
      <c r="O33" t="n">
        <v>35064.15</v>
      </c>
      <c r="P33" t="n">
        <v>117.1</v>
      </c>
      <c r="Q33" t="n">
        <v>1692.93</v>
      </c>
      <c r="R33" t="n">
        <v>37.65</v>
      </c>
      <c r="S33" t="n">
        <v>25.68</v>
      </c>
      <c r="T33" t="n">
        <v>5246.04</v>
      </c>
      <c r="U33" t="n">
        <v>0.68</v>
      </c>
      <c r="V33" t="n">
        <v>0.88</v>
      </c>
      <c r="W33" t="n">
        <v>1.24</v>
      </c>
      <c r="X33" t="n">
        <v>0.33</v>
      </c>
      <c r="Y33" t="n">
        <v>1</v>
      </c>
      <c r="Z33" t="n">
        <v>10</v>
      </c>
    </row>
    <row r="34">
      <c r="A34" t="n">
        <v>18</v>
      </c>
      <c r="B34" t="n">
        <v>140</v>
      </c>
      <c r="C34" t="inlineStr">
        <is>
          <t xml:space="preserve">CONCLUIDO	</t>
        </is>
      </c>
      <c r="D34" t="n">
        <v>8.306800000000001</v>
      </c>
      <c r="E34" t="n">
        <v>12.04</v>
      </c>
      <c r="F34" t="n">
        <v>8.300000000000001</v>
      </c>
      <c r="G34" t="n">
        <v>31.13</v>
      </c>
      <c r="H34" t="n">
        <v>0.35</v>
      </c>
      <c r="I34" t="n">
        <v>16</v>
      </c>
      <c r="J34" t="n">
        <v>282.9</v>
      </c>
      <c r="K34" t="n">
        <v>60.56</v>
      </c>
      <c r="L34" t="n">
        <v>5.5</v>
      </c>
      <c r="M34" t="n">
        <v>14</v>
      </c>
      <c r="N34" t="n">
        <v>76.84999999999999</v>
      </c>
      <c r="O34" t="n">
        <v>35125.37</v>
      </c>
      <c r="P34" t="n">
        <v>114.43</v>
      </c>
      <c r="Q34" t="n">
        <v>1692.98</v>
      </c>
      <c r="R34" t="n">
        <v>36.66</v>
      </c>
      <c r="S34" t="n">
        <v>25.68</v>
      </c>
      <c r="T34" t="n">
        <v>4755.07</v>
      </c>
      <c r="U34" t="n">
        <v>0.7</v>
      </c>
      <c r="V34" t="n">
        <v>0.88</v>
      </c>
      <c r="W34" t="n">
        <v>1.23</v>
      </c>
      <c r="X34" t="n">
        <v>0.3</v>
      </c>
      <c r="Y34" t="n">
        <v>1</v>
      </c>
      <c r="Z34" t="n">
        <v>10</v>
      </c>
    </row>
    <row r="35">
      <c r="A35" t="n">
        <v>19</v>
      </c>
      <c r="B35" t="n">
        <v>140</v>
      </c>
      <c r="C35" t="inlineStr">
        <is>
          <t xml:space="preserve">CONCLUIDO	</t>
        </is>
      </c>
      <c r="D35" t="n">
        <v>8.289999999999999</v>
      </c>
      <c r="E35" t="n">
        <v>12.06</v>
      </c>
      <c r="F35" t="n">
        <v>8.33</v>
      </c>
      <c r="G35" t="n">
        <v>31.22</v>
      </c>
      <c r="H35" t="n">
        <v>0.36</v>
      </c>
      <c r="I35" t="n">
        <v>16</v>
      </c>
      <c r="J35" t="n">
        <v>283.4</v>
      </c>
      <c r="K35" t="n">
        <v>60.56</v>
      </c>
      <c r="L35" t="n">
        <v>5.75</v>
      </c>
      <c r="M35" t="n">
        <v>12</v>
      </c>
      <c r="N35" t="n">
        <v>77.09</v>
      </c>
      <c r="O35" t="n">
        <v>35186.68</v>
      </c>
      <c r="P35" t="n">
        <v>113.4</v>
      </c>
      <c r="Q35" t="n">
        <v>1692.88</v>
      </c>
      <c r="R35" t="n">
        <v>37.6</v>
      </c>
      <c r="S35" t="n">
        <v>25.68</v>
      </c>
      <c r="T35" t="n">
        <v>5224.07</v>
      </c>
      <c r="U35" t="n">
        <v>0.68</v>
      </c>
      <c r="V35" t="n">
        <v>0.88</v>
      </c>
      <c r="W35" t="n">
        <v>1.23</v>
      </c>
      <c r="X35" t="n">
        <v>0.32</v>
      </c>
      <c r="Y35" t="n">
        <v>1</v>
      </c>
      <c r="Z35" t="n">
        <v>10</v>
      </c>
    </row>
    <row r="36">
      <c r="A36" t="n">
        <v>20</v>
      </c>
      <c r="B36" t="n">
        <v>140</v>
      </c>
      <c r="C36" t="inlineStr">
        <is>
          <t xml:space="preserve">CONCLUIDO	</t>
        </is>
      </c>
      <c r="D36" t="n">
        <v>8.356400000000001</v>
      </c>
      <c r="E36" t="n">
        <v>11.97</v>
      </c>
      <c r="F36" t="n">
        <v>8.279999999999999</v>
      </c>
      <c r="G36" t="n">
        <v>33.13</v>
      </c>
      <c r="H36" t="n">
        <v>0.38</v>
      </c>
      <c r="I36" t="n">
        <v>15</v>
      </c>
      <c r="J36" t="n">
        <v>283.9</v>
      </c>
      <c r="K36" t="n">
        <v>60.56</v>
      </c>
      <c r="L36" t="n">
        <v>6</v>
      </c>
      <c r="M36" t="n">
        <v>10</v>
      </c>
      <c r="N36" t="n">
        <v>77.34</v>
      </c>
      <c r="O36" t="n">
        <v>35248.1</v>
      </c>
      <c r="P36" t="n">
        <v>112.22</v>
      </c>
      <c r="Q36" t="n">
        <v>1692.92</v>
      </c>
      <c r="R36" t="n">
        <v>35.97</v>
      </c>
      <c r="S36" t="n">
        <v>25.68</v>
      </c>
      <c r="T36" t="n">
        <v>4414</v>
      </c>
      <c r="U36" t="n">
        <v>0.71</v>
      </c>
      <c r="V36" t="n">
        <v>0.88</v>
      </c>
      <c r="W36" t="n">
        <v>1.23</v>
      </c>
      <c r="X36" t="n">
        <v>0.28</v>
      </c>
      <c r="Y36" t="n">
        <v>1</v>
      </c>
      <c r="Z36" t="n">
        <v>10</v>
      </c>
    </row>
    <row r="37">
      <c r="A37" t="n">
        <v>21</v>
      </c>
      <c r="B37" t="n">
        <v>140</v>
      </c>
      <c r="C37" t="inlineStr">
        <is>
          <t xml:space="preserve">CONCLUIDO	</t>
        </is>
      </c>
      <c r="D37" t="n">
        <v>8.3949</v>
      </c>
      <c r="E37" t="n">
        <v>11.91</v>
      </c>
      <c r="F37" t="n">
        <v>8.279999999999999</v>
      </c>
      <c r="G37" t="n">
        <v>35.48</v>
      </c>
      <c r="H37" t="n">
        <v>0.39</v>
      </c>
      <c r="I37" t="n">
        <v>14</v>
      </c>
      <c r="J37" t="n">
        <v>284.4</v>
      </c>
      <c r="K37" t="n">
        <v>60.56</v>
      </c>
      <c r="L37" t="n">
        <v>6.25</v>
      </c>
      <c r="M37" t="n">
        <v>6</v>
      </c>
      <c r="N37" t="n">
        <v>77.59</v>
      </c>
      <c r="O37" t="n">
        <v>35309.61</v>
      </c>
      <c r="P37" t="n">
        <v>109.87</v>
      </c>
      <c r="Q37" t="n">
        <v>1692.88</v>
      </c>
      <c r="R37" t="n">
        <v>35.7</v>
      </c>
      <c r="S37" t="n">
        <v>25.68</v>
      </c>
      <c r="T37" t="n">
        <v>4282.58</v>
      </c>
      <c r="U37" t="n">
        <v>0.72</v>
      </c>
      <c r="V37" t="n">
        <v>0.88</v>
      </c>
      <c r="W37" t="n">
        <v>1.24</v>
      </c>
      <c r="X37" t="n">
        <v>0.28</v>
      </c>
      <c r="Y37" t="n">
        <v>1</v>
      </c>
      <c r="Z37" t="n">
        <v>10</v>
      </c>
    </row>
    <row r="38">
      <c r="A38" t="n">
        <v>22</v>
      </c>
      <c r="B38" t="n">
        <v>140</v>
      </c>
      <c r="C38" t="inlineStr">
        <is>
          <t xml:space="preserve">CONCLUIDO	</t>
        </is>
      </c>
      <c r="D38" t="n">
        <v>8.402799999999999</v>
      </c>
      <c r="E38" t="n">
        <v>11.9</v>
      </c>
      <c r="F38" t="n">
        <v>8.27</v>
      </c>
      <c r="G38" t="n">
        <v>35.44</v>
      </c>
      <c r="H38" t="n">
        <v>0.41</v>
      </c>
      <c r="I38" t="n">
        <v>14</v>
      </c>
      <c r="J38" t="n">
        <v>284.89</v>
      </c>
      <c r="K38" t="n">
        <v>60.56</v>
      </c>
      <c r="L38" t="n">
        <v>6.5</v>
      </c>
      <c r="M38" t="n">
        <v>5</v>
      </c>
      <c r="N38" t="n">
        <v>77.84</v>
      </c>
      <c r="O38" t="n">
        <v>35371.22</v>
      </c>
      <c r="P38" t="n">
        <v>109.86</v>
      </c>
      <c r="Q38" t="n">
        <v>1692.89</v>
      </c>
      <c r="R38" t="n">
        <v>35.45</v>
      </c>
      <c r="S38" t="n">
        <v>25.68</v>
      </c>
      <c r="T38" t="n">
        <v>4161.31</v>
      </c>
      <c r="U38" t="n">
        <v>0.72</v>
      </c>
      <c r="V38" t="n">
        <v>0.88</v>
      </c>
      <c r="W38" t="n">
        <v>1.24</v>
      </c>
      <c r="X38" t="n">
        <v>0.27</v>
      </c>
      <c r="Y38" t="n">
        <v>1</v>
      </c>
      <c r="Z38" t="n">
        <v>10</v>
      </c>
    </row>
    <row r="39">
      <c r="A39" t="n">
        <v>23</v>
      </c>
      <c r="B39" t="n">
        <v>140</v>
      </c>
      <c r="C39" t="inlineStr">
        <is>
          <t xml:space="preserve">CONCLUIDO	</t>
        </is>
      </c>
      <c r="D39" t="n">
        <v>8.400399999999999</v>
      </c>
      <c r="E39" t="n">
        <v>11.9</v>
      </c>
      <c r="F39" t="n">
        <v>8.27</v>
      </c>
      <c r="G39" t="n">
        <v>35.45</v>
      </c>
      <c r="H39" t="n">
        <v>0.42</v>
      </c>
      <c r="I39" t="n">
        <v>14</v>
      </c>
      <c r="J39" t="n">
        <v>285.39</v>
      </c>
      <c r="K39" t="n">
        <v>60.56</v>
      </c>
      <c r="L39" t="n">
        <v>6.75</v>
      </c>
      <c r="M39" t="n">
        <v>2</v>
      </c>
      <c r="N39" t="n">
        <v>78.09</v>
      </c>
      <c r="O39" t="n">
        <v>35432.93</v>
      </c>
      <c r="P39" t="n">
        <v>109.43</v>
      </c>
      <c r="Q39" t="n">
        <v>1693.06</v>
      </c>
      <c r="R39" t="n">
        <v>35.37</v>
      </c>
      <c r="S39" t="n">
        <v>25.68</v>
      </c>
      <c r="T39" t="n">
        <v>4121.31</v>
      </c>
      <c r="U39" t="n">
        <v>0.73</v>
      </c>
      <c r="V39" t="n">
        <v>0.88</v>
      </c>
      <c r="W39" t="n">
        <v>1.24</v>
      </c>
      <c r="X39" t="n">
        <v>0.27</v>
      </c>
      <c r="Y39" t="n">
        <v>1</v>
      </c>
      <c r="Z39" t="n">
        <v>10</v>
      </c>
    </row>
    <row r="40">
      <c r="A40" t="n">
        <v>24</v>
      </c>
      <c r="B40" t="n">
        <v>140</v>
      </c>
      <c r="C40" t="inlineStr">
        <is>
          <t xml:space="preserve">CONCLUIDO	</t>
        </is>
      </c>
      <c r="D40" t="n">
        <v>8.401199999999999</v>
      </c>
      <c r="E40" t="n">
        <v>11.9</v>
      </c>
      <c r="F40" t="n">
        <v>8.27</v>
      </c>
      <c r="G40" t="n">
        <v>35.45</v>
      </c>
      <c r="H40" t="n">
        <v>0.44</v>
      </c>
      <c r="I40" t="n">
        <v>14</v>
      </c>
      <c r="J40" t="n">
        <v>285.9</v>
      </c>
      <c r="K40" t="n">
        <v>60.56</v>
      </c>
      <c r="L40" t="n">
        <v>7</v>
      </c>
      <c r="M40" t="n">
        <v>2</v>
      </c>
      <c r="N40" t="n">
        <v>78.34</v>
      </c>
      <c r="O40" t="n">
        <v>35494.74</v>
      </c>
      <c r="P40" t="n">
        <v>109.11</v>
      </c>
      <c r="Q40" t="n">
        <v>1692.88</v>
      </c>
      <c r="R40" t="n">
        <v>35.35</v>
      </c>
      <c r="S40" t="n">
        <v>25.68</v>
      </c>
      <c r="T40" t="n">
        <v>4111.81</v>
      </c>
      <c r="U40" t="n">
        <v>0.73</v>
      </c>
      <c r="V40" t="n">
        <v>0.88</v>
      </c>
      <c r="W40" t="n">
        <v>1.24</v>
      </c>
      <c r="X40" t="n">
        <v>0.27</v>
      </c>
      <c r="Y40" t="n">
        <v>1</v>
      </c>
      <c r="Z40" t="n">
        <v>10</v>
      </c>
    </row>
    <row r="41">
      <c r="A41" t="n">
        <v>25</v>
      </c>
      <c r="B41" t="n">
        <v>140</v>
      </c>
      <c r="C41" t="inlineStr">
        <is>
          <t xml:space="preserve">CONCLUIDO	</t>
        </is>
      </c>
      <c r="D41" t="n">
        <v>8.4034</v>
      </c>
      <c r="E41" t="n">
        <v>11.9</v>
      </c>
      <c r="F41" t="n">
        <v>8.27</v>
      </c>
      <c r="G41" t="n">
        <v>35.43</v>
      </c>
      <c r="H41" t="n">
        <v>0.45</v>
      </c>
      <c r="I41" t="n">
        <v>14</v>
      </c>
      <c r="J41" t="n">
        <v>286.4</v>
      </c>
      <c r="K41" t="n">
        <v>60.56</v>
      </c>
      <c r="L41" t="n">
        <v>7.25</v>
      </c>
      <c r="M41" t="n">
        <v>1</v>
      </c>
      <c r="N41" t="n">
        <v>78.59</v>
      </c>
      <c r="O41" t="n">
        <v>35556.78</v>
      </c>
      <c r="P41" t="n">
        <v>108.87</v>
      </c>
      <c r="Q41" t="n">
        <v>1692.92</v>
      </c>
      <c r="R41" t="n">
        <v>35.32</v>
      </c>
      <c r="S41" t="n">
        <v>25.68</v>
      </c>
      <c r="T41" t="n">
        <v>4094.04</v>
      </c>
      <c r="U41" t="n">
        <v>0.73</v>
      </c>
      <c r="V41" t="n">
        <v>0.88</v>
      </c>
      <c r="W41" t="n">
        <v>1.24</v>
      </c>
      <c r="X41" t="n">
        <v>0.27</v>
      </c>
      <c r="Y41" t="n">
        <v>1</v>
      </c>
      <c r="Z41" t="n">
        <v>10</v>
      </c>
    </row>
    <row r="42">
      <c r="A42" t="n">
        <v>26</v>
      </c>
      <c r="B42" t="n">
        <v>140</v>
      </c>
      <c r="C42" t="inlineStr">
        <is>
          <t xml:space="preserve">CONCLUIDO	</t>
        </is>
      </c>
      <c r="D42" t="n">
        <v>8.395300000000001</v>
      </c>
      <c r="E42" t="n">
        <v>11.91</v>
      </c>
      <c r="F42" t="n">
        <v>8.279999999999999</v>
      </c>
      <c r="G42" t="n">
        <v>35.48</v>
      </c>
      <c r="H42" t="n">
        <v>0.47</v>
      </c>
      <c r="I42" t="n">
        <v>14</v>
      </c>
      <c r="J42" t="n">
        <v>286.9</v>
      </c>
      <c r="K42" t="n">
        <v>60.56</v>
      </c>
      <c r="L42" t="n">
        <v>7.5</v>
      </c>
      <c r="M42" t="n">
        <v>0</v>
      </c>
      <c r="N42" t="n">
        <v>78.84999999999999</v>
      </c>
      <c r="O42" t="n">
        <v>35618.8</v>
      </c>
      <c r="P42" t="n">
        <v>108.79</v>
      </c>
      <c r="Q42" t="n">
        <v>1692.88</v>
      </c>
      <c r="R42" t="n">
        <v>35.67</v>
      </c>
      <c r="S42" t="n">
        <v>25.68</v>
      </c>
      <c r="T42" t="n">
        <v>4267.84</v>
      </c>
      <c r="U42" t="n">
        <v>0.72</v>
      </c>
      <c r="V42" t="n">
        <v>0.88</v>
      </c>
      <c r="W42" t="n">
        <v>1.24</v>
      </c>
      <c r="X42" t="n">
        <v>0.28</v>
      </c>
      <c r="Y42" t="n">
        <v>1</v>
      </c>
      <c r="Z42" t="n">
        <v>10</v>
      </c>
    </row>
    <row r="43">
      <c r="A43" t="n">
        <v>0</v>
      </c>
      <c r="B43" t="n">
        <v>40</v>
      </c>
      <c r="C43" t="inlineStr">
        <is>
          <t xml:space="preserve">CONCLUIDO	</t>
        </is>
      </c>
      <c r="D43" t="n">
        <v>8.4816</v>
      </c>
      <c r="E43" t="n">
        <v>11.79</v>
      </c>
      <c r="F43" t="n">
        <v>8.960000000000001</v>
      </c>
      <c r="G43" t="n">
        <v>11.44</v>
      </c>
      <c r="H43" t="n">
        <v>0.2</v>
      </c>
      <c r="I43" t="n">
        <v>47</v>
      </c>
      <c r="J43" t="n">
        <v>89.87</v>
      </c>
      <c r="K43" t="n">
        <v>37.55</v>
      </c>
      <c r="L43" t="n">
        <v>1</v>
      </c>
      <c r="M43" t="n">
        <v>17</v>
      </c>
      <c r="N43" t="n">
        <v>11.32</v>
      </c>
      <c r="O43" t="n">
        <v>11317.98</v>
      </c>
      <c r="P43" t="n">
        <v>60.09</v>
      </c>
      <c r="Q43" t="n">
        <v>1693.02</v>
      </c>
      <c r="R43" t="n">
        <v>56.26</v>
      </c>
      <c r="S43" t="n">
        <v>25.68</v>
      </c>
      <c r="T43" t="n">
        <v>14401.45</v>
      </c>
      <c r="U43" t="n">
        <v>0.46</v>
      </c>
      <c r="V43" t="n">
        <v>0.8100000000000001</v>
      </c>
      <c r="W43" t="n">
        <v>1.31</v>
      </c>
      <c r="X43" t="n">
        <v>0.96</v>
      </c>
      <c r="Y43" t="n">
        <v>1</v>
      </c>
      <c r="Z43" t="n">
        <v>10</v>
      </c>
    </row>
    <row r="44">
      <c r="A44" t="n">
        <v>1</v>
      </c>
      <c r="B44" t="n">
        <v>40</v>
      </c>
      <c r="C44" t="inlineStr">
        <is>
          <t xml:space="preserve">CONCLUIDO	</t>
        </is>
      </c>
      <c r="D44" t="n">
        <v>8.5444</v>
      </c>
      <c r="E44" t="n">
        <v>11.7</v>
      </c>
      <c r="F44" t="n">
        <v>8.93</v>
      </c>
      <c r="G44" t="n">
        <v>12.18</v>
      </c>
      <c r="H44" t="n">
        <v>0.24</v>
      </c>
      <c r="I44" t="n">
        <v>44</v>
      </c>
      <c r="J44" t="n">
        <v>90.18000000000001</v>
      </c>
      <c r="K44" t="n">
        <v>37.55</v>
      </c>
      <c r="L44" t="n">
        <v>1.25</v>
      </c>
      <c r="M44" t="n">
        <v>2</v>
      </c>
      <c r="N44" t="n">
        <v>11.37</v>
      </c>
      <c r="O44" t="n">
        <v>11355.7</v>
      </c>
      <c r="P44" t="n">
        <v>59.19</v>
      </c>
      <c r="Q44" t="n">
        <v>1693.45</v>
      </c>
      <c r="R44" t="n">
        <v>54.41</v>
      </c>
      <c r="S44" t="n">
        <v>25.68</v>
      </c>
      <c r="T44" t="n">
        <v>13490.45</v>
      </c>
      <c r="U44" t="n">
        <v>0.47</v>
      </c>
      <c r="V44" t="n">
        <v>0.82</v>
      </c>
      <c r="W44" t="n">
        <v>1.34</v>
      </c>
      <c r="X44" t="n">
        <v>0.93</v>
      </c>
      <c r="Y44" t="n">
        <v>1</v>
      </c>
      <c r="Z44" t="n">
        <v>10</v>
      </c>
    </row>
    <row r="45">
      <c r="A45" t="n">
        <v>2</v>
      </c>
      <c r="B45" t="n">
        <v>40</v>
      </c>
      <c r="C45" t="inlineStr">
        <is>
          <t xml:space="preserve">CONCLUIDO	</t>
        </is>
      </c>
      <c r="D45" t="n">
        <v>8.5427</v>
      </c>
      <c r="E45" t="n">
        <v>11.71</v>
      </c>
      <c r="F45" t="n">
        <v>8.93</v>
      </c>
      <c r="G45" t="n">
        <v>12.18</v>
      </c>
      <c r="H45" t="n">
        <v>0.29</v>
      </c>
      <c r="I45" t="n">
        <v>44</v>
      </c>
      <c r="J45" t="n">
        <v>90.48</v>
      </c>
      <c r="K45" t="n">
        <v>37.55</v>
      </c>
      <c r="L45" t="n">
        <v>1.5</v>
      </c>
      <c r="M45" t="n">
        <v>0</v>
      </c>
      <c r="N45" t="n">
        <v>11.43</v>
      </c>
      <c r="O45" t="n">
        <v>11393.43</v>
      </c>
      <c r="P45" t="n">
        <v>59.31</v>
      </c>
      <c r="Q45" t="n">
        <v>1693.25</v>
      </c>
      <c r="R45" t="n">
        <v>54.4</v>
      </c>
      <c r="S45" t="n">
        <v>25.68</v>
      </c>
      <c r="T45" t="n">
        <v>13485.61</v>
      </c>
      <c r="U45" t="n">
        <v>0.47</v>
      </c>
      <c r="V45" t="n">
        <v>0.82</v>
      </c>
      <c r="W45" t="n">
        <v>1.34</v>
      </c>
      <c r="X45" t="n">
        <v>0.93</v>
      </c>
      <c r="Y45" t="n">
        <v>1</v>
      </c>
      <c r="Z45" t="n">
        <v>10</v>
      </c>
    </row>
    <row r="46">
      <c r="A46" t="n">
        <v>0</v>
      </c>
      <c r="B46" t="n">
        <v>125</v>
      </c>
      <c r="C46" t="inlineStr">
        <is>
          <t xml:space="preserve">CONCLUIDO	</t>
        </is>
      </c>
      <c r="D46" t="n">
        <v>5.3288</v>
      </c>
      <c r="E46" t="n">
        <v>18.77</v>
      </c>
      <c r="F46" t="n">
        <v>10.44</v>
      </c>
      <c r="G46" t="n">
        <v>5.31</v>
      </c>
      <c r="H46" t="n">
        <v>0.07000000000000001</v>
      </c>
      <c r="I46" t="n">
        <v>118</v>
      </c>
      <c r="J46" t="n">
        <v>242.64</v>
      </c>
      <c r="K46" t="n">
        <v>58.47</v>
      </c>
      <c r="L46" t="n">
        <v>1</v>
      </c>
      <c r="M46" t="n">
        <v>116</v>
      </c>
      <c r="N46" t="n">
        <v>58.17</v>
      </c>
      <c r="O46" t="n">
        <v>30160.1</v>
      </c>
      <c r="P46" t="n">
        <v>162.99</v>
      </c>
      <c r="Q46" t="n">
        <v>1693.31</v>
      </c>
      <c r="R46" t="n">
        <v>103.39</v>
      </c>
      <c r="S46" t="n">
        <v>25.68</v>
      </c>
      <c r="T46" t="n">
        <v>37611.83</v>
      </c>
      <c r="U46" t="n">
        <v>0.25</v>
      </c>
      <c r="V46" t="n">
        <v>0.7</v>
      </c>
      <c r="W46" t="n">
        <v>1.4</v>
      </c>
      <c r="X46" t="n">
        <v>2.43</v>
      </c>
      <c r="Y46" t="n">
        <v>1</v>
      </c>
      <c r="Z46" t="n">
        <v>10</v>
      </c>
    </row>
    <row r="47">
      <c r="A47" t="n">
        <v>1</v>
      </c>
      <c r="B47" t="n">
        <v>125</v>
      </c>
      <c r="C47" t="inlineStr">
        <is>
          <t xml:space="preserve">CONCLUIDO	</t>
        </is>
      </c>
      <c r="D47" t="n">
        <v>5.9903</v>
      </c>
      <c r="E47" t="n">
        <v>16.69</v>
      </c>
      <c r="F47" t="n">
        <v>9.779999999999999</v>
      </c>
      <c r="G47" t="n">
        <v>6.67</v>
      </c>
      <c r="H47" t="n">
        <v>0.09</v>
      </c>
      <c r="I47" t="n">
        <v>88</v>
      </c>
      <c r="J47" t="n">
        <v>243.08</v>
      </c>
      <c r="K47" t="n">
        <v>58.47</v>
      </c>
      <c r="L47" t="n">
        <v>1.25</v>
      </c>
      <c r="M47" t="n">
        <v>86</v>
      </c>
      <c r="N47" t="n">
        <v>58.36</v>
      </c>
      <c r="O47" t="n">
        <v>30214.33</v>
      </c>
      <c r="P47" t="n">
        <v>151.02</v>
      </c>
      <c r="Q47" t="n">
        <v>1693.45</v>
      </c>
      <c r="R47" t="n">
        <v>82.79000000000001</v>
      </c>
      <c r="S47" t="n">
        <v>25.68</v>
      </c>
      <c r="T47" t="n">
        <v>27461.99</v>
      </c>
      <c r="U47" t="n">
        <v>0.31</v>
      </c>
      <c r="V47" t="n">
        <v>0.75</v>
      </c>
      <c r="W47" t="n">
        <v>1.35</v>
      </c>
      <c r="X47" t="n">
        <v>1.78</v>
      </c>
      <c r="Y47" t="n">
        <v>1</v>
      </c>
      <c r="Z47" t="n">
        <v>10</v>
      </c>
    </row>
    <row r="48">
      <c r="A48" t="n">
        <v>2</v>
      </c>
      <c r="B48" t="n">
        <v>125</v>
      </c>
      <c r="C48" t="inlineStr">
        <is>
          <t xml:space="preserve">CONCLUIDO	</t>
        </is>
      </c>
      <c r="D48" t="n">
        <v>6.4584</v>
      </c>
      <c r="E48" t="n">
        <v>15.48</v>
      </c>
      <c r="F48" t="n">
        <v>9.42</v>
      </c>
      <c r="G48" t="n">
        <v>8.08</v>
      </c>
      <c r="H48" t="n">
        <v>0.11</v>
      </c>
      <c r="I48" t="n">
        <v>70</v>
      </c>
      <c r="J48" t="n">
        <v>243.52</v>
      </c>
      <c r="K48" t="n">
        <v>58.47</v>
      </c>
      <c r="L48" t="n">
        <v>1.5</v>
      </c>
      <c r="M48" t="n">
        <v>68</v>
      </c>
      <c r="N48" t="n">
        <v>58.55</v>
      </c>
      <c r="O48" t="n">
        <v>30268.64</v>
      </c>
      <c r="P48" t="n">
        <v>144.01</v>
      </c>
      <c r="Q48" t="n">
        <v>1693.04</v>
      </c>
      <c r="R48" t="n">
        <v>71.64</v>
      </c>
      <c r="S48" t="n">
        <v>25.68</v>
      </c>
      <c r="T48" t="n">
        <v>21972.64</v>
      </c>
      <c r="U48" t="n">
        <v>0.36</v>
      </c>
      <c r="V48" t="n">
        <v>0.77</v>
      </c>
      <c r="W48" t="n">
        <v>1.32</v>
      </c>
      <c r="X48" t="n">
        <v>1.42</v>
      </c>
      <c r="Y48" t="n">
        <v>1</v>
      </c>
      <c r="Z48" t="n">
        <v>10</v>
      </c>
    </row>
    <row r="49">
      <c r="A49" t="n">
        <v>3</v>
      </c>
      <c r="B49" t="n">
        <v>125</v>
      </c>
      <c r="C49" t="inlineStr">
        <is>
          <t xml:space="preserve">CONCLUIDO	</t>
        </is>
      </c>
      <c r="D49" t="n">
        <v>6.825</v>
      </c>
      <c r="E49" t="n">
        <v>14.65</v>
      </c>
      <c r="F49" t="n">
        <v>9.16</v>
      </c>
      <c r="G49" t="n">
        <v>9.470000000000001</v>
      </c>
      <c r="H49" t="n">
        <v>0.13</v>
      </c>
      <c r="I49" t="n">
        <v>58</v>
      </c>
      <c r="J49" t="n">
        <v>243.96</v>
      </c>
      <c r="K49" t="n">
        <v>58.47</v>
      </c>
      <c r="L49" t="n">
        <v>1.75</v>
      </c>
      <c r="M49" t="n">
        <v>56</v>
      </c>
      <c r="N49" t="n">
        <v>58.74</v>
      </c>
      <c r="O49" t="n">
        <v>30323.01</v>
      </c>
      <c r="P49" t="n">
        <v>138.06</v>
      </c>
      <c r="Q49" t="n">
        <v>1693.16</v>
      </c>
      <c r="R49" t="n">
        <v>63.46</v>
      </c>
      <c r="S49" t="n">
        <v>25.68</v>
      </c>
      <c r="T49" t="n">
        <v>17946.01</v>
      </c>
      <c r="U49" t="n">
        <v>0.4</v>
      </c>
      <c r="V49" t="n">
        <v>0.8</v>
      </c>
      <c r="W49" t="n">
        <v>1.29</v>
      </c>
      <c r="X49" t="n">
        <v>1.15</v>
      </c>
      <c r="Y49" t="n">
        <v>1</v>
      </c>
      <c r="Z49" t="n">
        <v>10</v>
      </c>
    </row>
    <row r="50">
      <c r="A50" t="n">
        <v>4</v>
      </c>
      <c r="B50" t="n">
        <v>125</v>
      </c>
      <c r="C50" t="inlineStr">
        <is>
          <t xml:space="preserve">CONCLUIDO	</t>
        </is>
      </c>
      <c r="D50" t="n">
        <v>7.1121</v>
      </c>
      <c r="E50" t="n">
        <v>14.06</v>
      </c>
      <c r="F50" t="n">
        <v>8.99</v>
      </c>
      <c r="G50" t="n">
        <v>11.01</v>
      </c>
      <c r="H50" t="n">
        <v>0.15</v>
      </c>
      <c r="I50" t="n">
        <v>49</v>
      </c>
      <c r="J50" t="n">
        <v>244.41</v>
      </c>
      <c r="K50" t="n">
        <v>58.47</v>
      </c>
      <c r="L50" t="n">
        <v>2</v>
      </c>
      <c r="M50" t="n">
        <v>47</v>
      </c>
      <c r="N50" t="n">
        <v>58.93</v>
      </c>
      <c r="O50" t="n">
        <v>30377.45</v>
      </c>
      <c r="P50" t="n">
        <v>133.9</v>
      </c>
      <c r="Q50" t="n">
        <v>1693.08</v>
      </c>
      <c r="R50" t="n">
        <v>58.23</v>
      </c>
      <c r="S50" t="n">
        <v>25.68</v>
      </c>
      <c r="T50" t="n">
        <v>15373.35</v>
      </c>
      <c r="U50" t="n">
        <v>0.44</v>
      </c>
      <c r="V50" t="n">
        <v>0.8100000000000001</v>
      </c>
      <c r="W50" t="n">
        <v>1.28</v>
      </c>
      <c r="X50" t="n">
        <v>0.99</v>
      </c>
      <c r="Y50" t="n">
        <v>1</v>
      </c>
      <c r="Z50" t="n">
        <v>10</v>
      </c>
    </row>
    <row r="51">
      <c r="A51" t="n">
        <v>5</v>
      </c>
      <c r="B51" t="n">
        <v>125</v>
      </c>
      <c r="C51" t="inlineStr">
        <is>
          <t xml:space="preserve">CONCLUIDO	</t>
        </is>
      </c>
      <c r="D51" t="n">
        <v>7.3333</v>
      </c>
      <c r="E51" t="n">
        <v>13.64</v>
      </c>
      <c r="F51" t="n">
        <v>8.85</v>
      </c>
      <c r="G51" t="n">
        <v>12.35</v>
      </c>
      <c r="H51" t="n">
        <v>0.16</v>
      </c>
      <c r="I51" t="n">
        <v>43</v>
      </c>
      <c r="J51" t="n">
        <v>244.85</v>
      </c>
      <c r="K51" t="n">
        <v>58.47</v>
      </c>
      <c r="L51" t="n">
        <v>2.25</v>
      </c>
      <c r="M51" t="n">
        <v>41</v>
      </c>
      <c r="N51" t="n">
        <v>59.12</v>
      </c>
      <c r="O51" t="n">
        <v>30431.96</v>
      </c>
      <c r="P51" t="n">
        <v>130.32</v>
      </c>
      <c r="Q51" t="n">
        <v>1693.15</v>
      </c>
      <c r="R51" t="n">
        <v>53.97</v>
      </c>
      <c r="S51" t="n">
        <v>25.68</v>
      </c>
      <c r="T51" t="n">
        <v>13274.32</v>
      </c>
      <c r="U51" t="n">
        <v>0.48</v>
      </c>
      <c r="V51" t="n">
        <v>0.82</v>
      </c>
      <c r="W51" t="n">
        <v>1.27</v>
      </c>
      <c r="X51" t="n">
        <v>0.85</v>
      </c>
      <c r="Y51" t="n">
        <v>1</v>
      </c>
      <c r="Z51" t="n">
        <v>10</v>
      </c>
    </row>
    <row r="52">
      <c r="A52" t="n">
        <v>6</v>
      </c>
      <c r="B52" t="n">
        <v>125</v>
      </c>
      <c r="C52" t="inlineStr">
        <is>
          <t xml:space="preserve">CONCLUIDO	</t>
        </is>
      </c>
      <c r="D52" t="n">
        <v>7.5127</v>
      </c>
      <c r="E52" t="n">
        <v>13.31</v>
      </c>
      <c r="F52" t="n">
        <v>8.76</v>
      </c>
      <c r="G52" t="n">
        <v>13.83</v>
      </c>
      <c r="H52" t="n">
        <v>0.18</v>
      </c>
      <c r="I52" t="n">
        <v>38</v>
      </c>
      <c r="J52" t="n">
        <v>245.29</v>
      </c>
      <c r="K52" t="n">
        <v>58.47</v>
      </c>
      <c r="L52" t="n">
        <v>2.5</v>
      </c>
      <c r="M52" t="n">
        <v>36</v>
      </c>
      <c r="N52" t="n">
        <v>59.32</v>
      </c>
      <c r="O52" t="n">
        <v>30486.54</v>
      </c>
      <c r="P52" t="n">
        <v>127.35</v>
      </c>
      <c r="Q52" t="n">
        <v>1693.02</v>
      </c>
      <c r="R52" t="n">
        <v>50.99</v>
      </c>
      <c r="S52" t="n">
        <v>25.68</v>
      </c>
      <c r="T52" t="n">
        <v>11808.03</v>
      </c>
      <c r="U52" t="n">
        <v>0.5</v>
      </c>
      <c r="V52" t="n">
        <v>0.83</v>
      </c>
      <c r="W52" t="n">
        <v>1.27</v>
      </c>
      <c r="X52" t="n">
        <v>0.76</v>
      </c>
      <c r="Y52" t="n">
        <v>1</v>
      </c>
      <c r="Z52" t="n">
        <v>10</v>
      </c>
    </row>
    <row r="53">
      <c r="A53" t="n">
        <v>7</v>
      </c>
      <c r="B53" t="n">
        <v>125</v>
      </c>
      <c r="C53" t="inlineStr">
        <is>
          <t xml:space="preserve">CONCLUIDO	</t>
        </is>
      </c>
      <c r="D53" t="n">
        <v>7.6741</v>
      </c>
      <c r="E53" t="n">
        <v>13.03</v>
      </c>
      <c r="F53" t="n">
        <v>8.67</v>
      </c>
      <c r="G53" t="n">
        <v>15.3</v>
      </c>
      <c r="H53" t="n">
        <v>0.2</v>
      </c>
      <c r="I53" t="n">
        <v>34</v>
      </c>
      <c r="J53" t="n">
        <v>245.73</v>
      </c>
      <c r="K53" t="n">
        <v>58.47</v>
      </c>
      <c r="L53" t="n">
        <v>2.75</v>
      </c>
      <c r="M53" t="n">
        <v>32</v>
      </c>
      <c r="N53" t="n">
        <v>59.51</v>
      </c>
      <c r="O53" t="n">
        <v>30541.19</v>
      </c>
      <c r="P53" t="n">
        <v>124.59</v>
      </c>
      <c r="Q53" t="n">
        <v>1693.05</v>
      </c>
      <c r="R53" t="n">
        <v>48</v>
      </c>
      <c r="S53" t="n">
        <v>25.68</v>
      </c>
      <c r="T53" t="n">
        <v>10333.04</v>
      </c>
      <c r="U53" t="n">
        <v>0.53</v>
      </c>
      <c r="V53" t="n">
        <v>0.84</v>
      </c>
      <c r="W53" t="n">
        <v>1.26</v>
      </c>
      <c r="X53" t="n">
        <v>0.67</v>
      </c>
      <c r="Y53" t="n">
        <v>1</v>
      </c>
      <c r="Z53" t="n">
        <v>10</v>
      </c>
    </row>
    <row r="54">
      <c r="A54" t="n">
        <v>8</v>
      </c>
      <c r="B54" t="n">
        <v>125</v>
      </c>
      <c r="C54" t="inlineStr">
        <is>
          <t xml:space="preserve">CONCLUIDO	</t>
        </is>
      </c>
      <c r="D54" t="n">
        <v>7.7755</v>
      </c>
      <c r="E54" t="n">
        <v>12.86</v>
      </c>
      <c r="F54" t="n">
        <v>8.640000000000001</v>
      </c>
      <c r="G54" t="n">
        <v>16.72</v>
      </c>
      <c r="H54" t="n">
        <v>0.22</v>
      </c>
      <c r="I54" t="n">
        <v>31</v>
      </c>
      <c r="J54" t="n">
        <v>246.18</v>
      </c>
      <c r="K54" t="n">
        <v>58.47</v>
      </c>
      <c r="L54" t="n">
        <v>3</v>
      </c>
      <c r="M54" t="n">
        <v>29</v>
      </c>
      <c r="N54" t="n">
        <v>59.7</v>
      </c>
      <c r="O54" t="n">
        <v>30595.91</v>
      </c>
      <c r="P54" t="n">
        <v>122.68</v>
      </c>
      <c r="Q54" t="n">
        <v>1693.07</v>
      </c>
      <c r="R54" t="n">
        <v>47</v>
      </c>
      <c r="S54" t="n">
        <v>25.68</v>
      </c>
      <c r="T54" t="n">
        <v>9848.690000000001</v>
      </c>
      <c r="U54" t="n">
        <v>0.55</v>
      </c>
      <c r="V54" t="n">
        <v>0.84</v>
      </c>
      <c r="W54" t="n">
        <v>1.27</v>
      </c>
      <c r="X54" t="n">
        <v>0.64</v>
      </c>
      <c r="Y54" t="n">
        <v>1</v>
      </c>
      <c r="Z54" t="n">
        <v>10</v>
      </c>
    </row>
    <row r="55">
      <c r="A55" t="n">
        <v>9</v>
      </c>
      <c r="B55" t="n">
        <v>125</v>
      </c>
      <c r="C55" t="inlineStr">
        <is>
          <t xml:space="preserve">CONCLUIDO	</t>
        </is>
      </c>
      <c r="D55" t="n">
        <v>7.9213</v>
      </c>
      <c r="E55" t="n">
        <v>12.62</v>
      </c>
      <c r="F55" t="n">
        <v>8.539999999999999</v>
      </c>
      <c r="G55" t="n">
        <v>18.31</v>
      </c>
      <c r="H55" t="n">
        <v>0.23</v>
      </c>
      <c r="I55" t="n">
        <v>28</v>
      </c>
      <c r="J55" t="n">
        <v>246.62</v>
      </c>
      <c r="K55" t="n">
        <v>58.47</v>
      </c>
      <c r="L55" t="n">
        <v>3.25</v>
      </c>
      <c r="M55" t="n">
        <v>26</v>
      </c>
      <c r="N55" t="n">
        <v>59.9</v>
      </c>
      <c r="O55" t="n">
        <v>30650.7</v>
      </c>
      <c r="P55" t="n">
        <v>118.93</v>
      </c>
      <c r="Q55" t="n">
        <v>1693.19</v>
      </c>
      <c r="R55" t="n">
        <v>44.52</v>
      </c>
      <c r="S55" t="n">
        <v>25.68</v>
      </c>
      <c r="T55" t="n">
        <v>8626.040000000001</v>
      </c>
      <c r="U55" t="n">
        <v>0.58</v>
      </c>
      <c r="V55" t="n">
        <v>0.85</v>
      </c>
      <c r="W55" t="n">
        <v>1.25</v>
      </c>
      <c r="X55" t="n">
        <v>0.54</v>
      </c>
      <c r="Y55" t="n">
        <v>1</v>
      </c>
      <c r="Z55" t="n">
        <v>10</v>
      </c>
    </row>
    <row r="56">
      <c r="A56" t="n">
        <v>10</v>
      </c>
      <c r="B56" t="n">
        <v>125</v>
      </c>
      <c r="C56" t="inlineStr">
        <is>
          <t xml:space="preserve">CONCLUIDO	</t>
        </is>
      </c>
      <c r="D56" t="n">
        <v>8.0463</v>
      </c>
      <c r="E56" t="n">
        <v>12.43</v>
      </c>
      <c r="F56" t="n">
        <v>8.49</v>
      </c>
      <c r="G56" t="n">
        <v>20.38</v>
      </c>
      <c r="H56" t="n">
        <v>0.25</v>
      </c>
      <c r="I56" t="n">
        <v>25</v>
      </c>
      <c r="J56" t="n">
        <v>247.07</v>
      </c>
      <c r="K56" t="n">
        <v>58.47</v>
      </c>
      <c r="L56" t="n">
        <v>3.5</v>
      </c>
      <c r="M56" t="n">
        <v>23</v>
      </c>
      <c r="N56" t="n">
        <v>60.09</v>
      </c>
      <c r="O56" t="n">
        <v>30705.56</v>
      </c>
      <c r="P56" t="n">
        <v>116.29</v>
      </c>
      <c r="Q56" t="n">
        <v>1693.06</v>
      </c>
      <c r="R56" t="n">
        <v>42.21</v>
      </c>
      <c r="S56" t="n">
        <v>25.68</v>
      </c>
      <c r="T56" t="n">
        <v>7487.26</v>
      </c>
      <c r="U56" t="n">
        <v>0.61</v>
      </c>
      <c r="V56" t="n">
        <v>0.86</v>
      </c>
      <c r="W56" t="n">
        <v>1.26</v>
      </c>
      <c r="X56" t="n">
        <v>0.49</v>
      </c>
      <c r="Y56" t="n">
        <v>1</v>
      </c>
      <c r="Z56" t="n">
        <v>10</v>
      </c>
    </row>
    <row r="57">
      <c r="A57" t="n">
        <v>11</v>
      </c>
      <c r="B57" t="n">
        <v>125</v>
      </c>
      <c r="C57" t="inlineStr">
        <is>
          <t xml:space="preserve">CONCLUIDO	</t>
        </is>
      </c>
      <c r="D57" t="n">
        <v>8.140599999999999</v>
      </c>
      <c r="E57" t="n">
        <v>12.28</v>
      </c>
      <c r="F57" t="n">
        <v>8.44</v>
      </c>
      <c r="G57" t="n">
        <v>22.02</v>
      </c>
      <c r="H57" t="n">
        <v>0.27</v>
      </c>
      <c r="I57" t="n">
        <v>23</v>
      </c>
      <c r="J57" t="n">
        <v>247.51</v>
      </c>
      <c r="K57" t="n">
        <v>58.47</v>
      </c>
      <c r="L57" t="n">
        <v>3.75</v>
      </c>
      <c r="M57" t="n">
        <v>21</v>
      </c>
      <c r="N57" t="n">
        <v>60.29</v>
      </c>
      <c r="O57" t="n">
        <v>30760.49</v>
      </c>
      <c r="P57" t="n">
        <v>114</v>
      </c>
      <c r="Q57" t="n">
        <v>1692.94</v>
      </c>
      <c r="R57" t="n">
        <v>40.9</v>
      </c>
      <c r="S57" t="n">
        <v>25.68</v>
      </c>
      <c r="T57" t="n">
        <v>6838.27</v>
      </c>
      <c r="U57" t="n">
        <v>0.63</v>
      </c>
      <c r="V57" t="n">
        <v>0.86</v>
      </c>
      <c r="W57" t="n">
        <v>1.25</v>
      </c>
      <c r="X57" t="n">
        <v>0.44</v>
      </c>
      <c r="Y57" t="n">
        <v>1</v>
      </c>
      <c r="Z57" t="n">
        <v>10</v>
      </c>
    </row>
    <row r="58">
      <c r="A58" t="n">
        <v>12</v>
      </c>
      <c r="B58" t="n">
        <v>125</v>
      </c>
      <c r="C58" t="inlineStr">
        <is>
          <t xml:space="preserve">CONCLUIDO	</t>
        </is>
      </c>
      <c r="D58" t="n">
        <v>8.1813</v>
      </c>
      <c r="E58" t="n">
        <v>12.22</v>
      </c>
      <c r="F58" t="n">
        <v>8.43</v>
      </c>
      <c r="G58" t="n">
        <v>22.98</v>
      </c>
      <c r="H58" t="n">
        <v>0.29</v>
      </c>
      <c r="I58" t="n">
        <v>22</v>
      </c>
      <c r="J58" t="n">
        <v>247.96</v>
      </c>
      <c r="K58" t="n">
        <v>58.47</v>
      </c>
      <c r="L58" t="n">
        <v>4</v>
      </c>
      <c r="M58" t="n">
        <v>20</v>
      </c>
      <c r="N58" t="n">
        <v>60.48</v>
      </c>
      <c r="O58" t="n">
        <v>30815.5</v>
      </c>
      <c r="P58" t="n">
        <v>112.72</v>
      </c>
      <c r="Q58" t="n">
        <v>1692.9</v>
      </c>
      <c r="R58" t="n">
        <v>40.73</v>
      </c>
      <c r="S58" t="n">
        <v>25.68</v>
      </c>
      <c r="T58" t="n">
        <v>6759.89</v>
      </c>
      <c r="U58" t="n">
        <v>0.63</v>
      </c>
      <c r="V58" t="n">
        <v>0.87</v>
      </c>
      <c r="W58" t="n">
        <v>1.24</v>
      </c>
      <c r="X58" t="n">
        <v>0.42</v>
      </c>
      <c r="Y58" t="n">
        <v>1</v>
      </c>
      <c r="Z58" t="n">
        <v>10</v>
      </c>
    </row>
    <row r="59">
      <c r="A59" t="n">
        <v>13</v>
      </c>
      <c r="B59" t="n">
        <v>125</v>
      </c>
      <c r="C59" t="inlineStr">
        <is>
          <t xml:space="preserve">CONCLUIDO	</t>
        </is>
      </c>
      <c r="D59" t="n">
        <v>8.2858</v>
      </c>
      <c r="E59" t="n">
        <v>12.07</v>
      </c>
      <c r="F59" t="n">
        <v>8.369999999999999</v>
      </c>
      <c r="G59" t="n">
        <v>25.1</v>
      </c>
      <c r="H59" t="n">
        <v>0.3</v>
      </c>
      <c r="I59" t="n">
        <v>20</v>
      </c>
      <c r="J59" t="n">
        <v>248.4</v>
      </c>
      <c r="K59" t="n">
        <v>58.47</v>
      </c>
      <c r="L59" t="n">
        <v>4.25</v>
      </c>
      <c r="M59" t="n">
        <v>18</v>
      </c>
      <c r="N59" t="n">
        <v>60.68</v>
      </c>
      <c r="O59" t="n">
        <v>30870.57</v>
      </c>
      <c r="P59" t="n">
        <v>109.01</v>
      </c>
      <c r="Q59" t="n">
        <v>1693.06</v>
      </c>
      <c r="R59" t="n">
        <v>38.88</v>
      </c>
      <c r="S59" t="n">
        <v>25.68</v>
      </c>
      <c r="T59" t="n">
        <v>5846.12</v>
      </c>
      <c r="U59" t="n">
        <v>0.66</v>
      </c>
      <c r="V59" t="n">
        <v>0.87</v>
      </c>
      <c r="W59" t="n">
        <v>1.23</v>
      </c>
      <c r="X59" t="n">
        <v>0.36</v>
      </c>
      <c r="Y59" t="n">
        <v>1</v>
      </c>
      <c r="Z59" t="n">
        <v>10</v>
      </c>
    </row>
    <row r="60">
      <c r="A60" t="n">
        <v>14</v>
      </c>
      <c r="B60" t="n">
        <v>125</v>
      </c>
      <c r="C60" t="inlineStr">
        <is>
          <t xml:space="preserve">CONCLUIDO	</t>
        </is>
      </c>
      <c r="D60" t="n">
        <v>8.375400000000001</v>
      </c>
      <c r="E60" t="n">
        <v>11.94</v>
      </c>
      <c r="F60" t="n">
        <v>8.33</v>
      </c>
      <c r="G60" t="n">
        <v>27.78</v>
      </c>
      <c r="H60" t="n">
        <v>0.32</v>
      </c>
      <c r="I60" t="n">
        <v>18</v>
      </c>
      <c r="J60" t="n">
        <v>248.85</v>
      </c>
      <c r="K60" t="n">
        <v>58.47</v>
      </c>
      <c r="L60" t="n">
        <v>4.5</v>
      </c>
      <c r="M60" t="n">
        <v>16</v>
      </c>
      <c r="N60" t="n">
        <v>60.88</v>
      </c>
      <c r="O60" t="n">
        <v>30925.72</v>
      </c>
      <c r="P60" t="n">
        <v>105.95</v>
      </c>
      <c r="Q60" t="n">
        <v>1692.88</v>
      </c>
      <c r="R60" t="n">
        <v>37.73</v>
      </c>
      <c r="S60" t="n">
        <v>25.68</v>
      </c>
      <c r="T60" t="n">
        <v>5281.6</v>
      </c>
      <c r="U60" t="n">
        <v>0.68</v>
      </c>
      <c r="V60" t="n">
        <v>0.88</v>
      </c>
      <c r="W60" t="n">
        <v>1.23</v>
      </c>
      <c r="X60" t="n">
        <v>0.33</v>
      </c>
      <c r="Y60" t="n">
        <v>1</v>
      </c>
      <c r="Z60" t="n">
        <v>10</v>
      </c>
    </row>
    <row r="61">
      <c r="A61" t="n">
        <v>15</v>
      </c>
      <c r="B61" t="n">
        <v>125</v>
      </c>
      <c r="C61" t="inlineStr">
        <is>
          <t xml:space="preserve">CONCLUIDO	</t>
        </is>
      </c>
      <c r="D61" t="n">
        <v>8.411199999999999</v>
      </c>
      <c r="E61" t="n">
        <v>11.89</v>
      </c>
      <c r="F61" t="n">
        <v>8.33</v>
      </c>
      <c r="G61" t="n">
        <v>29.4</v>
      </c>
      <c r="H61" t="n">
        <v>0.34</v>
      </c>
      <c r="I61" t="n">
        <v>17</v>
      </c>
      <c r="J61" t="n">
        <v>249.3</v>
      </c>
      <c r="K61" t="n">
        <v>58.47</v>
      </c>
      <c r="L61" t="n">
        <v>4.75</v>
      </c>
      <c r="M61" t="n">
        <v>12</v>
      </c>
      <c r="N61" t="n">
        <v>61.07</v>
      </c>
      <c r="O61" t="n">
        <v>30980.93</v>
      </c>
      <c r="P61" t="n">
        <v>104.39</v>
      </c>
      <c r="Q61" t="n">
        <v>1692.92</v>
      </c>
      <c r="R61" t="n">
        <v>37.59</v>
      </c>
      <c r="S61" t="n">
        <v>25.68</v>
      </c>
      <c r="T61" t="n">
        <v>5213.14</v>
      </c>
      <c r="U61" t="n">
        <v>0.68</v>
      </c>
      <c r="V61" t="n">
        <v>0.88</v>
      </c>
      <c r="W61" t="n">
        <v>1.24</v>
      </c>
      <c r="X61" t="n">
        <v>0.33</v>
      </c>
      <c r="Y61" t="n">
        <v>1</v>
      </c>
      <c r="Z61" t="n">
        <v>10</v>
      </c>
    </row>
    <row r="62">
      <c r="A62" t="n">
        <v>16</v>
      </c>
      <c r="B62" t="n">
        <v>125</v>
      </c>
      <c r="C62" t="inlineStr">
        <is>
          <t xml:space="preserve">CONCLUIDO	</t>
        </is>
      </c>
      <c r="D62" t="n">
        <v>8.395300000000001</v>
      </c>
      <c r="E62" t="n">
        <v>11.91</v>
      </c>
      <c r="F62" t="n">
        <v>8.35</v>
      </c>
      <c r="G62" t="n">
        <v>29.48</v>
      </c>
      <c r="H62" t="n">
        <v>0.36</v>
      </c>
      <c r="I62" t="n">
        <v>17</v>
      </c>
      <c r="J62" t="n">
        <v>249.75</v>
      </c>
      <c r="K62" t="n">
        <v>58.47</v>
      </c>
      <c r="L62" t="n">
        <v>5</v>
      </c>
      <c r="M62" t="n">
        <v>10</v>
      </c>
      <c r="N62" t="n">
        <v>61.27</v>
      </c>
      <c r="O62" t="n">
        <v>31036.22</v>
      </c>
      <c r="P62" t="n">
        <v>103.82</v>
      </c>
      <c r="Q62" t="n">
        <v>1693.05</v>
      </c>
      <c r="R62" t="n">
        <v>38.08</v>
      </c>
      <c r="S62" t="n">
        <v>25.68</v>
      </c>
      <c r="T62" t="n">
        <v>5461.07</v>
      </c>
      <c r="U62" t="n">
        <v>0.67</v>
      </c>
      <c r="V62" t="n">
        <v>0.87</v>
      </c>
      <c r="W62" t="n">
        <v>1.24</v>
      </c>
      <c r="X62" t="n">
        <v>0.35</v>
      </c>
      <c r="Y62" t="n">
        <v>1</v>
      </c>
      <c r="Z62" t="n">
        <v>10</v>
      </c>
    </row>
    <row r="63">
      <c r="A63" t="n">
        <v>17</v>
      </c>
      <c r="B63" t="n">
        <v>125</v>
      </c>
      <c r="C63" t="inlineStr">
        <is>
          <t xml:space="preserve">CONCLUIDO	</t>
        </is>
      </c>
      <c r="D63" t="n">
        <v>8.4551</v>
      </c>
      <c r="E63" t="n">
        <v>11.83</v>
      </c>
      <c r="F63" t="n">
        <v>8.31</v>
      </c>
      <c r="G63" t="n">
        <v>31.18</v>
      </c>
      <c r="H63" t="n">
        <v>0.37</v>
      </c>
      <c r="I63" t="n">
        <v>16</v>
      </c>
      <c r="J63" t="n">
        <v>250.2</v>
      </c>
      <c r="K63" t="n">
        <v>58.47</v>
      </c>
      <c r="L63" t="n">
        <v>5.25</v>
      </c>
      <c r="M63" t="n">
        <v>6</v>
      </c>
      <c r="N63" t="n">
        <v>61.47</v>
      </c>
      <c r="O63" t="n">
        <v>31091.59</v>
      </c>
      <c r="P63" t="n">
        <v>101.62</v>
      </c>
      <c r="Q63" t="n">
        <v>1692.98</v>
      </c>
      <c r="R63" t="n">
        <v>36.88</v>
      </c>
      <c r="S63" t="n">
        <v>25.68</v>
      </c>
      <c r="T63" t="n">
        <v>4864.64</v>
      </c>
      <c r="U63" t="n">
        <v>0.7</v>
      </c>
      <c r="V63" t="n">
        <v>0.88</v>
      </c>
      <c r="W63" t="n">
        <v>1.24</v>
      </c>
      <c r="X63" t="n">
        <v>0.31</v>
      </c>
      <c r="Y63" t="n">
        <v>1</v>
      </c>
      <c r="Z63" t="n">
        <v>10</v>
      </c>
    </row>
    <row r="64">
      <c r="A64" t="n">
        <v>18</v>
      </c>
      <c r="B64" t="n">
        <v>125</v>
      </c>
      <c r="C64" t="inlineStr">
        <is>
          <t xml:space="preserve">CONCLUIDO	</t>
        </is>
      </c>
      <c r="D64" t="n">
        <v>8.4954</v>
      </c>
      <c r="E64" t="n">
        <v>11.77</v>
      </c>
      <c r="F64" t="n">
        <v>8.31</v>
      </c>
      <c r="G64" t="n">
        <v>33.22</v>
      </c>
      <c r="H64" t="n">
        <v>0.39</v>
      </c>
      <c r="I64" t="n">
        <v>15</v>
      </c>
      <c r="J64" t="n">
        <v>250.64</v>
      </c>
      <c r="K64" t="n">
        <v>58.47</v>
      </c>
      <c r="L64" t="n">
        <v>5.5</v>
      </c>
      <c r="M64" t="n">
        <v>4</v>
      </c>
      <c r="N64" t="n">
        <v>61.67</v>
      </c>
      <c r="O64" t="n">
        <v>31147.02</v>
      </c>
      <c r="P64" t="n">
        <v>100.06</v>
      </c>
      <c r="Q64" t="n">
        <v>1693.17</v>
      </c>
      <c r="R64" t="n">
        <v>36.69</v>
      </c>
      <c r="S64" t="n">
        <v>25.68</v>
      </c>
      <c r="T64" t="n">
        <v>4776.1</v>
      </c>
      <c r="U64" t="n">
        <v>0.7</v>
      </c>
      <c r="V64" t="n">
        <v>0.88</v>
      </c>
      <c r="W64" t="n">
        <v>1.24</v>
      </c>
      <c r="X64" t="n">
        <v>0.3</v>
      </c>
      <c r="Y64" t="n">
        <v>1</v>
      </c>
      <c r="Z64" t="n">
        <v>10</v>
      </c>
    </row>
    <row r="65">
      <c r="A65" t="n">
        <v>19</v>
      </c>
      <c r="B65" t="n">
        <v>125</v>
      </c>
      <c r="C65" t="inlineStr">
        <is>
          <t xml:space="preserve">CONCLUIDO	</t>
        </is>
      </c>
      <c r="D65" t="n">
        <v>8.490600000000001</v>
      </c>
      <c r="E65" t="n">
        <v>11.78</v>
      </c>
      <c r="F65" t="n">
        <v>8.31</v>
      </c>
      <c r="G65" t="n">
        <v>33.25</v>
      </c>
      <c r="H65" t="n">
        <v>0.41</v>
      </c>
      <c r="I65" t="n">
        <v>15</v>
      </c>
      <c r="J65" t="n">
        <v>251.09</v>
      </c>
      <c r="K65" t="n">
        <v>58.47</v>
      </c>
      <c r="L65" t="n">
        <v>5.75</v>
      </c>
      <c r="M65" t="n">
        <v>2</v>
      </c>
      <c r="N65" t="n">
        <v>61.87</v>
      </c>
      <c r="O65" t="n">
        <v>31202.53</v>
      </c>
      <c r="P65" t="n">
        <v>100.64</v>
      </c>
      <c r="Q65" t="n">
        <v>1692.88</v>
      </c>
      <c r="R65" t="n">
        <v>36.66</v>
      </c>
      <c r="S65" t="n">
        <v>25.68</v>
      </c>
      <c r="T65" t="n">
        <v>4759.2</v>
      </c>
      <c r="U65" t="n">
        <v>0.7</v>
      </c>
      <c r="V65" t="n">
        <v>0.88</v>
      </c>
      <c r="W65" t="n">
        <v>1.25</v>
      </c>
      <c r="X65" t="n">
        <v>0.31</v>
      </c>
      <c r="Y65" t="n">
        <v>1</v>
      </c>
      <c r="Z65" t="n">
        <v>10</v>
      </c>
    </row>
    <row r="66">
      <c r="A66" t="n">
        <v>20</v>
      </c>
      <c r="B66" t="n">
        <v>125</v>
      </c>
      <c r="C66" t="inlineStr">
        <is>
          <t xml:space="preserve">CONCLUIDO	</t>
        </is>
      </c>
      <c r="D66" t="n">
        <v>8.486800000000001</v>
      </c>
      <c r="E66" t="n">
        <v>11.78</v>
      </c>
      <c r="F66" t="n">
        <v>8.32</v>
      </c>
      <c r="G66" t="n">
        <v>33.27</v>
      </c>
      <c r="H66" t="n">
        <v>0.42</v>
      </c>
      <c r="I66" t="n">
        <v>15</v>
      </c>
      <c r="J66" t="n">
        <v>251.55</v>
      </c>
      <c r="K66" t="n">
        <v>58.47</v>
      </c>
      <c r="L66" t="n">
        <v>6</v>
      </c>
      <c r="M66" t="n">
        <v>0</v>
      </c>
      <c r="N66" t="n">
        <v>62.07</v>
      </c>
      <c r="O66" t="n">
        <v>31258.11</v>
      </c>
      <c r="P66" t="n">
        <v>101.02</v>
      </c>
      <c r="Q66" t="n">
        <v>1693.08</v>
      </c>
      <c r="R66" t="n">
        <v>36.72</v>
      </c>
      <c r="S66" t="n">
        <v>25.68</v>
      </c>
      <c r="T66" t="n">
        <v>4789.74</v>
      </c>
      <c r="U66" t="n">
        <v>0.7</v>
      </c>
      <c r="V66" t="n">
        <v>0.88</v>
      </c>
      <c r="W66" t="n">
        <v>1.25</v>
      </c>
      <c r="X66" t="n">
        <v>0.31</v>
      </c>
      <c r="Y66" t="n">
        <v>1</v>
      </c>
      <c r="Z66" t="n">
        <v>10</v>
      </c>
    </row>
    <row r="67">
      <c r="A67" t="n">
        <v>0</v>
      </c>
      <c r="B67" t="n">
        <v>30</v>
      </c>
      <c r="C67" t="inlineStr">
        <is>
          <t xml:space="preserve">CONCLUIDO	</t>
        </is>
      </c>
      <c r="D67" t="n">
        <v>8.346299999999999</v>
      </c>
      <c r="E67" t="n">
        <v>11.98</v>
      </c>
      <c r="F67" t="n">
        <v>9.24</v>
      </c>
      <c r="G67" t="n">
        <v>9.550000000000001</v>
      </c>
      <c r="H67" t="n">
        <v>0.24</v>
      </c>
      <c r="I67" t="n">
        <v>58</v>
      </c>
      <c r="J67" t="n">
        <v>71.52</v>
      </c>
      <c r="K67" t="n">
        <v>32.27</v>
      </c>
      <c r="L67" t="n">
        <v>1</v>
      </c>
      <c r="M67" t="n">
        <v>0</v>
      </c>
      <c r="N67" t="n">
        <v>8.25</v>
      </c>
      <c r="O67" t="n">
        <v>9054.6</v>
      </c>
      <c r="P67" t="n">
        <v>53.12</v>
      </c>
      <c r="Q67" t="n">
        <v>1693.58</v>
      </c>
      <c r="R67" t="n">
        <v>63.36</v>
      </c>
      <c r="S67" t="n">
        <v>25.68</v>
      </c>
      <c r="T67" t="n">
        <v>17895.79</v>
      </c>
      <c r="U67" t="n">
        <v>0.41</v>
      </c>
      <c r="V67" t="n">
        <v>0.79</v>
      </c>
      <c r="W67" t="n">
        <v>1.38</v>
      </c>
      <c r="X67" t="n">
        <v>1.23</v>
      </c>
      <c r="Y67" t="n">
        <v>1</v>
      </c>
      <c r="Z67" t="n">
        <v>10</v>
      </c>
    </row>
    <row r="68">
      <c r="A68" t="n">
        <v>0</v>
      </c>
      <c r="B68" t="n">
        <v>15</v>
      </c>
      <c r="C68" t="inlineStr">
        <is>
          <t xml:space="preserve">CONCLUIDO	</t>
        </is>
      </c>
      <c r="D68" t="n">
        <v>7.4619</v>
      </c>
      <c r="E68" t="n">
        <v>13.4</v>
      </c>
      <c r="F68" t="n">
        <v>10.44</v>
      </c>
      <c r="G68" t="n">
        <v>5.49</v>
      </c>
      <c r="H68" t="n">
        <v>0.43</v>
      </c>
      <c r="I68" t="n">
        <v>114</v>
      </c>
      <c r="J68" t="n">
        <v>39.78</v>
      </c>
      <c r="K68" t="n">
        <v>19.54</v>
      </c>
      <c r="L68" t="n">
        <v>1</v>
      </c>
      <c r="M68" t="n">
        <v>0</v>
      </c>
      <c r="N68" t="n">
        <v>4.24</v>
      </c>
      <c r="O68" t="n">
        <v>5140</v>
      </c>
      <c r="P68" t="n">
        <v>41.23</v>
      </c>
      <c r="Q68" t="n">
        <v>1693.81</v>
      </c>
      <c r="R68" t="n">
        <v>98.56999999999999</v>
      </c>
      <c r="S68" t="n">
        <v>25.68</v>
      </c>
      <c r="T68" t="n">
        <v>35220.18</v>
      </c>
      <c r="U68" t="n">
        <v>0.26</v>
      </c>
      <c r="V68" t="n">
        <v>0.7</v>
      </c>
      <c r="W68" t="n">
        <v>1.54</v>
      </c>
      <c r="X68" t="n">
        <v>2.43</v>
      </c>
      <c r="Y68" t="n">
        <v>1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7.2524</v>
      </c>
      <c r="E69" t="n">
        <v>13.79</v>
      </c>
      <c r="F69" t="n">
        <v>9.48</v>
      </c>
      <c r="G69" t="n">
        <v>7.9</v>
      </c>
      <c r="H69" t="n">
        <v>0.12</v>
      </c>
      <c r="I69" t="n">
        <v>72</v>
      </c>
      <c r="J69" t="n">
        <v>141.81</v>
      </c>
      <c r="K69" t="n">
        <v>47.83</v>
      </c>
      <c r="L69" t="n">
        <v>1</v>
      </c>
      <c r="M69" t="n">
        <v>70</v>
      </c>
      <c r="N69" t="n">
        <v>22.98</v>
      </c>
      <c r="O69" t="n">
        <v>17723.39</v>
      </c>
      <c r="P69" t="n">
        <v>99.06</v>
      </c>
      <c r="Q69" t="n">
        <v>1693.53</v>
      </c>
      <c r="R69" t="n">
        <v>73.3</v>
      </c>
      <c r="S69" t="n">
        <v>25.68</v>
      </c>
      <c r="T69" t="n">
        <v>22794.23</v>
      </c>
      <c r="U69" t="n">
        <v>0.35</v>
      </c>
      <c r="V69" t="n">
        <v>0.77</v>
      </c>
      <c r="W69" t="n">
        <v>1.33</v>
      </c>
      <c r="X69" t="n">
        <v>1.47</v>
      </c>
      <c r="Y69" t="n">
        <v>1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7.7698</v>
      </c>
      <c r="E70" t="n">
        <v>12.87</v>
      </c>
      <c r="F70" t="n">
        <v>9.08</v>
      </c>
      <c r="G70" t="n">
        <v>10.09</v>
      </c>
      <c r="H70" t="n">
        <v>0.16</v>
      </c>
      <c r="I70" t="n">
        <v>54</v>
      </c>
      <c r="J70" t="n">
        <v>142.15</v>
      </c>
      <c r="K70" t="n">
        <v>47.83</v>
      </c>
      <c r="L70" t="n">
        <v>1.25</v>
      </c>
      <c r="M70" t="n">
        <v>52</v>
      </c>
      <c r="N70" t="n">
        <v>23.07</v>
      </c>
      <c r="O70" t="n">
        <v>17765.46</v>
      </c>
      <c r="P70" t="n">
        <v>91.75</v>
      </c>
      <c r="Q70" t="n">
        <v>1693.04</v>
      </c>
      <c r="R70" t="n">
        <v>60.84</v>
      </c>
      <c r="S70" t="n">
        <v>25.68</v>
      </c>
      <c r="T70" t="n">
        <v>16655.93</v>
      </c>
      <c r="U70" t="n">
        <v>0.42</v>
      </c>
      <c r="V70" t="n">
        <v>0.8</v>
      </c>
      <c r="W70" t="n">
        <v>1.3</v>
      </c>
      <c r="X70" t="n">
        <v>1.08</v>
      </c>
      <c r="Y70" t="n">
        <v>1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8.104799999999999</v>
      </c>
      <c r="E71" t="n">
        <v>12.34</v>
      </c>
      <c r="F71" t="n">
        <v>8.869999999999999</v>
      </c>
      <c r="G71" t="n">
        <v>12.37</v>
      </c>
      <c r="H71" t="n">
        <v>0.19</v>
      </c>
      <c r="I71" t="n">
        <v>43</v>
      </c>
      <c r="J71" t="n">
        <v>142.49</v>
      </c>
      <c r="K71" t="n">
        <v>47.83</v>
      </c>
      <c r="L71" t="n">
        <v>1.5</v>
      </c>
      <c r="M71" t="n">
        <v>41</v>
      </c>
      <c r="N71" t="n">
        <v>23.16</v>
      </c>
      <c r="O71" t="n">
        <v>17807.56</v>
      </c>
      <c r="P71" t="n">
        <v>86.51000000000001</v>
      </c>
      <c r="Q71" t="n">
        <v>1693.08</v>
      </c>
      <c r="R71" t="n">
        <v>54.13</v>
      </c>
      <c r="S71" t="n">
        <v>25.68</v>
      </c>
      <c r="T71" t="n">
        <v>13354.85</v>
      </c>
      <c r="U71" t="n">
        <v>0.47</v>
      </c>
      <c r="V71" t="n">
        <v>0.82</v>
      </c>
      <c r="W71" t="n">
        <v>1.28</v>
      </c>
      <c r="X71" t="n">
        <v>0.86</v>
      </c>
      <c r="Y71" t="n">
        <v>1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8.3696</v>
      </c>
      <c r="E72" t="n">
        <v>11.95</v>
      </c>
      <c r="F72" t="n">
        <v>8.710000000000001</v>
      </c>
      <c r="G72" t="n">
        <v>14.93</v>
      </c>
      <c r="H72" t="n">
        <v>0.22</v>
      </c>
      <c r="I72" t="n">
        <v>35</v>
      </c>
      <c r="J72" t="n">
        <v>142.83</v>
      </c>
      <c r="K72" t="n">
        <v>47.83</v>
      </c>
      <c r="L72" t="n">
        <v>1.75</v>
      </c>
      <c r="M72" t="n">
        <v>33</v>
      </c>
      <c r="N72" t="n">
        <v>23.25</v>
      </c>
      <c r="O72" t="n">
        <v>17849.7</v>
      </c>
      <c r="P72" t="n">
        <v>81.22</v>
      </c>
      <c r="Q72" t="n">
        <v>1692.95</v>
      </c>
      <c r="R72" t="n">
        <v>49.17</v>
      </c>
      <c r="S72" t="n">
        <v>25.68</v>
      </c>
      <c r="T72" t="n">
        <v>10916.82</v>
      </c>
      <c r="U72" t="n">
        <v>0.52</v>
      </c>
      <c r="V72" t="n">
        <v>0.84</v>
      </c>
      <c r="W72" t="n">
        <v>1.27</v>
      </c>
      <c r="X72" t="n">
        <v>0.71</v>
      </c>
      <c r="Y72" t="n">
        <v>1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8.588800000000001</v>
      </c>
      <c r="E73" t="n">
        <v>11.64</v>
      </c>
      <c r="F73" t="n">
        <v>8.58</v>
      </c>
      <c r="G73" t="n">
        <v>17.75</v>
      </c>
      <c r="H73" t="n">
        <v>0.25</v>
      </c>
      <c r="I73" t="n">
        <v>29</v>
      </c>
      <c r="J73" t="n">
        <v>143.17</v>
      </c>
      <c r="K73" t="n">
        <v>47.83</v>
      </c>
      <c r="L73" t="n">
        <v>2</v>
      </c>
      <c r="M73" t="n">
        <v>19</v>
      </c>
      <c r="N73" t="n">
        <v>23.34</v>
      </c>
      <c r="O73" t="n">
        <v>17891.86</v>
      </c>
      <c r="P73" t="n">
        <v>76.36</v>
      </c>
      <c r="Q73" t="n">
        <v>1693.04</v>
      </c>
      <c r="R73" t="n">
        <v>45.02</v>
      </c>
      <c r="S73" t="n">
        <v>25.68</v>
      </c>
      <c r="T73" t="n">
        <v>8871.33</v>
      </c>
      <c r="U73" t="n">
        <v>0.57</v>
      </c>
      <c r="V73" t="n">
        <v>0.85</v>
      </c>
      <c r="W73" t="n">
        <v>1.26</v>
      </c>
      <c r="X73" t="n">
        <v>0.57</v>
      </c>
      <c r="Y73" t="n">
        <v>1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8.6952</v>
      </c>
      <c r="E74" t="n">
        <v>11.5</v>
      </c>
      <c r="F74" t="n">
        <v>8.52</v>
      </c>
      <c r="G74" t="n">
        <v>19.66</v>
      </c>
      <c r="H74" t="n">
        <v>0.28</v>
      </c>
      <c r="I74" t="n">
        <v>26</v>
      </c>
      <c r="J74" t="n">
        <v>143.51</v>
      </c>
      <c r="K74" t="n">
        <v>47.83</v>
      </c>
      <c r="L74" t="n">
        <v>2.25</v>
      </c>
      <c r="M74" t="n">
        <v>9</v>
      </c>
      <c r="N74" t="n">
        <v>23.44</v>
      </c>
      <c r="O74" t="n">
        <v>17934.06</v>
      </c>
      <c r="P74" t="n">
        <v>73.92</v>
      </c>
      <c r="Q74" t="n">
        <v>1693.05</v>
      </c>
      <c r="R74" t="n">
        <v>43.01</v>
      </c>
      <c r="S74" t="n">
        <v>25.68</v>
      </c>
      <c r="T74" t="n">
        <v>7879.12</v>
      </c>
      <c r="U74" t="n">
        <v>0.6</v>
      </c>
      <c r="V74" t="n">
        <v>0.86</v>
      </c>
      <c r="W74" t="n">
        <v>1.26</v>
      </c>
      <c r="X74" t="n">
        <v>0.52</v>
      </c>
      <c r="Y74" t="n">
        <v>1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8.678900000000001</v>
      </c>
      <c r="E75" t="n">
        <v>11.52</v>
      </c>
      <c r="F75" t="n">
        <v>8.539999999999999</v>
      </c>
      <c r="G75" t="n">
        <v>19.71</v>
      </c>
      <c r="H75" t="n">
        <v>0.31</v>
      </c>
      <c r="I75" t="n">
        <v>26</v>
      </c>
      <c r="J75" t="n">
        <v>143.86</v>
      </c>
      <c r="K75" t="n">
        <v>47.83</v>
      </c>
      <c r="L75" t="n">
        <v>2.5</v>
      </c>
      <c r="M75" t="n">
        <v>1</v>
      </c>
      <c r="N75" t="n">
        <v>23.53</v>
      </c>
      <c r="O75" t="n">
        <v>17976.29</v>
      </c>
      <c r="P75" t="n">
        <v>73.48999999999999</v>
      </c>
      <c r="Q75" t="n">
        <v>1693.18</v>
      </c>
      <c r="R75" t="n">
        <v>43.37</v>
      </c>
      <c r="S75" t="n">
        <v>25.68</v>
      </c>
      <c r="T75" t="n">
        <v>8062.35</v>
      </c>
      <c r="U75" t="n">
        <v>0.59</v>
      </c>
      <c r="V75" t="n">
        <v>0.85</v>
      </c>
      <c r="W75" t="n">
        <v>1.27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8.679500000000001</v>
      </c>
      <c r="E76" t="n">
        <v>11.52</v>
      </c>
      <c r="F76" t="n">
        <v>8.539999999999999</v>
      </c>
      <c r="G76" t="n">
        <v>19.71</v>
      </c>
      <c r="H76" t="n">
        <v>0.34</v>
      </c>
      <c r="I76" t="n">
        <v>26</v>
      </c>
      <c r="J76" t="n">
        <v>144.2</v>
      </c>
      <c r="K76" t="n">
        <v>47.83</v>
      </c>
      <c r="L76" t="n">
        <v>2.75</v>
      </c>
      <c r="M76" t="n">
        <v>0</v>
      </c>
      <c r="N76" t="n">
        <v>23.62</v>
      </c>
      <c r="O76" t="n">
        <v>18018.55</v>
      </c>
      <c r="P76" t="n">
        <v>73.63</v>
      </c>
      <c r="Q76" t="n">
        <v>1693.15</v>
      </c>
      <c r="R76" t="n">
        <v>43.34</v>
      </c>
      <c r="S76" t="n">
        <v>25.68</v>
      </c>
      <c r="T76" t="n">
        <v>8045.34</v>
      </c>
      <c r="U76" t="n">
        <v>0.59</v>
      </c>
      <c r="V76" t="n">
        <v>0.85</v>
      </c>
      <c r="W76" t="n">
        <v>1.28</v>
      </c>
      <c r="X76" t="n">
        <v>0.54</v>
      </c>
      <c r="Y76" t="n">
        <v>1</v>
      </c>
      <c r="Z76" t="n">
        <v>10</v>
      </c>
    </row>
    <row r="77">
      <c r="A77" t="n">
        <v>0</v>
      </c>
      <c r="B77" t="n">
        <v>90</v>
      </c>
      <c r="C77" t="inlineStr">
        <is>
          <t xml:space="preserve">CONCLUIDO	</t>
        </is>
      </c>
      <c r="D77" t="n">
        <v>6.4939</v>
      </c>
      <c r="E77" t="n">
        <v>15.4</v>
      </c>
      <c r="F77" t="n">
        <v>9.81</v>
      </c>
      <c r="G77" t="n">
        <v>6.62</v>
      </c>
      <c r="H77" t="n">
        <v>0.1</v>
      </c>
      <c r="I77" t="n">
        <v>89</v>
      </c>
      <c r="J77" t="n">
        <v>176.73</v>
      </c>
      <c r="K77" t="n">
        <v>52.44</v>
      </c>
      <c r="L77" t="n">
        <v>1</v>
      </c>
      <c r="M77" t="n">
        <v>87</v>
      </c>
      <c r="N77" t="n">
        <v>33.29</v>
      </c>
      <c r="O77" t="n">
        <v>22031.19</v>
      </c>
      <c r="P77" t="n">
        <v>122.19</v>
      </c>
      <c r="Q77" t="n">
        <v>1693.39</v>
      </c>
      <c r="R77" t="n">
        <v>83.69</v>
      </c>
      <c r="S77" t="n">
        <v>25.68</v>
      </c>
      <c r="T77" t="n">
        <v>27903.36</v>
      </c>
      <c r="U77" t="n">
        <v>0.31</v>
      </c>
      <c r="V77" t="n">
        <v>0.74</v>
      </c>
      <c r="W77" t="n">
        <v>1.35</v>
      </c>
      <c r="X77" t="n">
        <v>1.81</v>
      </c>
      <c r="Y77" t="n">
        <v>1</v>
      </c>
      <c r="Z77" t="n">
        <v>10</v>
      </c>
    </row>
    <row r="78">
      <c r="A78" t="n">
        <v>1</v>
      </c>
      <c r="B78" t="n">
        <v>90</v>
      </c>
      <c r="C78" t="inlineStr">
        <is>
          <t xml:space="preserve">CONCLUIDO	</t>
        </is>
      </c>
      <c r="D78" t="n">
        <v>7.0623</v>
      </c>
      <c r="E78" t="n">
        <v>14.16</v>
      </c>
      <c r="F78" t="n">
        <v>9.359999999999999</v>
      </c>
      <c r="G78" t="n">
        <v>8.380000000000001</v>
      </c>
      <c r="H78" t="n">
        <v>0.13</v>
      </c>
      <c r="I78" t="n">
        <v>67</v>
      </c>
      <c r="J78" t="n">
        <v>177.1</v>
      </c>
      <c r="K78" t="n">
        <v>52.44</v>
      </c>
      <c r="L78" t="n">
        <v>1.25</v>
      </c>
      <c r="M78" t="n">
        <v>65</v>
      </c>
      <c r="N78" t="n">
        <v>33.41</v>
      </c>
      <c r="O78" t="n">
        <v>22076.81</v>
      </c>
      <c r="P78" t="n">
        <v>113.85</v>
      </c>
      <c r="Q78" t="n">
        <v>1693.42</v>
      </c>
      <c r="R78" t="n">
        <v>69.84999999999999</v>
      </c>
      <c r="S78" t="n">
        <v>25.68</v>
      </c>
      <c r="T78" t="n">
        <v>21094.85</v>
      </c>
      <c r="U78" t="n">
        <v>0.37</v>
      </c>
      <c r="V78" t="n">
        <v>0.78</v>
      </c>
      <c r="W78" t="n">
        <v>1.31</v>
      </c>
      <c r="X78" t="n">
        <v>1.35</v>
      </c>
      <c r="Y78" t="n">
        <v>1</v>
      </c>
      <c r="Z78" t="n">
        <v>10</v>
      </c>
    </row>
    <row r="79">
      <c r="A79" t="n">
        <v>2</v>
      </c>
      <c r="B79" t="n">
        <v>90</v>
      </c>
      <c r="C79" t="inlineStr">
        <is>
          <t xml:space="preserve">CONCLUIDO	</t>
        </is>
      </c>
      <c r="D79" t="n">
        <v>7.472</v>
      </c>
      <c r="E79" t="n">
        <v>13.38</v>
      </c>
      <c r="F79" t="n">
        <v>9.08</v>
      </c>
      <c r="G79" t="n">
        <v>10.28</v>
      </c>
      <c r="H79" t="n">
        <v>0.15</v>
      </c>
      <c r="I79" t="n">
        <v>53</v>
      </c>
      <c r="J79" t="n">
        <v>177.47</v>
      </c>
      <c r="K79" t="n">
        <v>52.44</v>
      </c>
      <c r="L79" t="n">
        <v>1.5</v>
      </c>
      <c r="M79" t="n">
        <v>51</v>
      </c>
      <c r="N79" t="n">
        <v>33.53</v>
      </c>
      <c r="O79" t="n">
        <v>22122.46</v>
      </c>
      <c r="P79" t="n">
        <v>108.3</v>
      </c>
      <c r="Q79" t="n">
        <v>1693.01</v>
      </c>
      <c r="R79" t="n">
        <v>60.77</v>
      </c>
      <c r="S79" t="n">
        <v>25.68</v>
      </c>
      <c r="T79" t="n">
        <v>16625.27</v>
      </c>
      <c r="U79" t="n">
        <v>0.42</v>
      </c>
      <c r="V79" t="n">
        <v>0.8</v>
      </c>
      <c r="W79" t="n">
        <v>1.3</v>
      </c>
      <c r="X79" t="n">
        <v>1.08</v>
      </c>
      <c r="Y79" t="n">
        <v>1</v>
      </c>
      <c r="Z79" t="n">
        <v>10</v>
      </c>
    </row>
    <row r="80">
      <c r="A80" t="n">
        <v>3</v>
      </c>
      <c r="B80" t="n">
        <v>90</v>
      </c>
      <c r="C80" t="inlineStr">
        <is>
          <t xml:space="preserve">CONCLUIDO	</t>
        </is>
      </c>
      <c r="D80" t="n">
        <v>7.7784</v>
      </c>
      <c r="E80" t="n">
        <v>12.86</v>
      </c>
      <c r="F80" t="n">
        <v>8.869999999999999</v>
      </c>
      <c r="G80" t="n">
        <v>12.1</v>
      </c>
      <c r="H80" t="n">
        <v>0.17</v>
      </c>
      <c r="I80" t="n">
        <v>44</v>
      </c>
      <c r="J80" t="n">
        <v>177.84</v>
      </c>
      <c r="K80" t="n">
        <v>52.44</v>
      </c>
      <c r="L80" t="n">
        <v>1.75</v>
      </c>
      <c r="M80" t="n">
        <v>42</v>
      </c>
      <c r="N80" t="n">
        <v>33.65</v>
      </c>
      <c r="O80" t="n">
        <v>22168.15</v>
      </c>
      <c r="P80" t="n">
        <v>103.4</v>
      </c>
      <c r="Q80" t="n">
        <v>1693.05</v>
      </c>
      <c r="R80" t="n">
        <v>54.48</v>
      </c>
      <c r="S80" t="n">
        <v>25.68</v>
      </c>
      <c r="T80" t="n">
        <v>13522.53</v>
      </c>
      <c r="U80" t="n">
        <v>0.47</v>
      </c>
      <c r="V80" t="n">
        <v>0.82</v>
      </c>
      <c r="W80" t="n">
        <v>1.28</v>
      </c>
      <c r="X80" t="n">
        <v>0.87</v>
      </c>
      <c r="Y80" t="n">
        <v>1</v>
      </c>
      <c r="Z80" t="n">
        <v>10</v>
      </c>
    </row>
    <row r="81">
      <c r="A81" t="n">
        <v>4</v>
      </c>
      <c r="B81" t="n">
        <v>90</v>
      </c>
      <c r="C81" t="inlineStr">
        <is>
          <t xml:space="preserve">CONCLUIDO	</t>
        </is>
      </c>
      <c r="D81" t="n">
        <v>8.0191</v>
      </c>
      <c r="E81" t="n">
        <v>12.47</v>
      </c>
      <c r="F81" t="n">
        <v>8.73</v>
      </c>
      <c r="G81" t="n">
        <v>14.16</v>
      </c>
      <c r="H81" t="n">
        <v>0.2</v>
      </c>
      <c r="I81" t="n">
        <v>37</v>
      </c>
      <c r="J81" t="n">
        <v>178.21</v>
      </c>
      <c r="K81" t="n">
        <v>52.44</v>
      </c>
      <c r="L81" t="n">
        <v>2</v>
      </c>
      <c r="M81" t="n">
        <v>35</v>
      </c>
      <c r="N81" t="n">
        <v>33.77</v>
      </c>
      <c r="O81" t="n">
        <v>22213.89</v>
      </c>
      <c r="P81" t="n">
        <v>99.3</v>
      </c>
      <c r="Q81" t="n">
        <v>1693.14</v>
      </c>
      <c r="R81" t="n">
        <v>50.33</v>
      </c>
      <c r="S81" t="n">
        <v>25.68</v>
      </c>
      <c r="T81" t="n">
        <v>11485.03</v>
      </c>
      <c r="U81" t="n">
        <v>0.51</v>
      </c>
      <c r="V81" t="n">
        <v>0.84</v>
      </c>
      <c r="W81" t="n">
        <v>1.26</v>
      </c>
      <c r="X81" t="n">
        <v>0.73</v>
      </c>
      <c r="Y81" t="n">
        <v>1</v>
      </c>
      <c r="Z81" t="n">
        <v>10</v>
      </c>
    </row>
    <row r="82">
      <c r="A82" t="n">
        <v>5</v>
      </c>
      <c r="B82" t="n">
        <v>90</v>
      </c>
      <c r="C82" t="inlineStr">
        <is>
          <t xml:space="preserve">CONCLUIDO	</t>
        </is>
      </c>
      <c r="D82" t="n">
        <v>8.2049</v>
      </c>
      <c r="E82" t="n">
        <v>12.19</v>
      </c>
      <c r="F82" t="n">
        <v>8.630000000000001</v>
      </c>
      <c r="G82" t="n">
        <v>16.18</v>
      </c>
      <c r="H82" t="n">
        <v>0.22</v>
      </c>
      <c r="I82" t="n">
        <v>32</v>
      </c>
      <c r="J82" t="n">
        <v>178.59</v>
      </c>
      <c r="K82" t="n">
        <v>52.44</v>
      </c>
      <c r="L82" t="n">
        <v>2.25</v>
      </c>
      <c r="M82" t="n">
        <v>30</v>
      </c>
      <c r="N82" t="n">
        <v>33.89</v>
      </c>
      <c r="O82" t="n">
        <v>22259.66</v>
      </c>
      <c r="P82" t="n">
        <v>95.86</v>
      </c>
      <c r="Q82" t="n">
        <v>1693.25</v>
      </c>
      <c r="R82" t="n">
        <v>46.8</v>
      </c>
      <c r="S82" t="n">
        <v>25.68</v>
      </c>
      <c r="T82" t="n">
        <v>9744.51</v>
      </c>
      <c r="U82" t="n">
        <v>0.55</v>
      </c>
      <c r="V82" t="n">
        <v>0.85</v>
      </c>
      <c r="W82" t="n">
        <v>1.26</v>
      </c>
      <c r="X82" t="n">
        <v>0.63</v>
      </c>
      <c r="Y82" t="n">
        <v>1</v>
      </c>
      <c r="Z82" t="n">
        <v>10</v>
      </c>
    </row>
    <row r="83">
      <c r="A83" t="n">
        <v>6</v>
      </c>
      <c r="B83" t="n">
        <v>90</v>
      </c>
      <c r="C83" t="inlineStr">
        <is>
          <t xml:space="preserve">CONCLUIDO	</t>
        </is>
      </c>
      <c r="D83" t="n">
        <v>8.3476</v>
      </c>
      <c r="E83" t="n">
        <v>11.98</v>
      </c>
      <c r="F83" t="n">
        <v>8.56</v>
      </c>
      <c r="G83" t="n">
        <v>18.35</v>
      </c>
      <c r="H83" t="n">
        <v>0.25</v>
      </c>
      <c r="I83" t="n">
        <v>28</v>
      </c>
      <c r="J83" t="n">
        <v>178.96</v>
      </c>
      <c r="K83" t="n">
        <v>52.44</v>
      </c>
      <c r="L83" t="n">
        <v>2.5</v>
      </c>
      <c r="M83" t="n">
        <v>26</v>
      </c>
      <c r="N83" t="n">
        <v>34.02</v>
      </c>
      <c r="O83" t="n">
        <v>22305.48</v>
      </c>
      <c r="P83" t="n">
        <v>91.68000000000001</v>
      </c>
      <c r="Q83" t="n">
        <v>1692.88</v>
      </c>
      <c r="R83" t="n">
        <v>44.74</v>
      </c>
      <c r="S83" t="n">
        <v>25.68</v>
      </c>
      <c r="T83" t="n">
        <v>8734.110000000001</v>
      </c>
      <c r="U83" t="n">
        <v>0.57</v>
      </c>
      <c r="V83" t="n">
        <v>0.85</v>
      </c>
      <c r="W83" t="n">
        <v>1.26</v>
      </c>
      <c r="X83" t="n">
        <v>0.5600000000000001</v>
      </c>
      <c r="Y83" t="n">
        <v>1</v>
      </c>
      <c r="Z83" t="n">
        <v>10</v>
      </c>
    </row>
    <row r="84">
      <c r="A84" t="n">
        <v>7</v>
      </c>
      <c r="B84" t="n">
        <v>90</v>
      </c>
      <c r="C84" t="inlineStr">
        <is>
          <t xml:space="preserve">CONCLUIDO	</t>
        </is>
      </c>
      <c r="D84" t="n">
        <v>8.509600000000001</v>
      </c>
      <c r="E84" t="n">
        <v>11.75</v>
      </c>
      <c r="F84" t="n">
        <v>8.48</v>
      </c>
      <c r="G84" t="n">
        <v>21.19</v>
      </c>
      <c r="H84" t="n">
        <v>0.27</v>
      </c>
      <c r="I84" t="n">
        <v>24</v>
      </c>
      <c r="J84" t="n">
        <v>179.33</v>
      </c>
      <c r="K84" t="n">
        <v>52.44</v>
      </c>
      <c r="L84" t="n">
        <v>2.75</v>
      </c>
      <c r="M84" t="n">
        <v>19</v>
      </c>
      <c r="N84" t="n">
        <v>34.14</v>
      </c>
      <c r="O84" t="n">
        <v>22351.34</v>
      </c>
      <c r="P84" t="n">
        <v>88.05</v>
      </c>
      <c r="Q84" t="n">
        <v>1692.96</v>
      </c>
      <c r="R84" t="n">
        <v>42.08</v>
      </c>
      <c r="S84" t="n">
        <v>25.68</v>
      </c>
      <c r="T84" t="n">
        <v>7424.06</v>
      </c>
      <c r="U84" t="n">
        <v>0.61</v>
      </c>
      <c r="V84" t="n">
        <v>0.86</v>
      </c>
      <c r="W84" t="n">
        <v>1.25</v>
      </c>
      <c r="X84" t="n">
        <v>0.47</v>
      </c>
      <c r="Y84" t="n">
        <v>1</v>
      </c>
      <c r="Z84" t="n">
        <v>10</v>
      </c>
    </row>
    <row r="85">
      <c r="A85" t="n">
        <v>8</v>
      </c>
      <c r="B85" t="n">
        <v>90</v>
      </c>
      <c r="C85" t="inlineStr">
        <is>
          <t xml:space="preserve">CONCLUIDO	</t>
        </is>
      </c>
      <c r="D85" t="n">
        <v>8.593299999999999</v>
      </c>
      <c r="E85" t="n">
        <v>11.64</v>
      </c>
      <c r="F85" t="n">
        <v>8.43</v>
      </c>
      <c r="G85" t="n">
        <v>23</v>
      </c>
      <c r="H85" t="n">
        <v>0.3</v>
      </c>
      <c r="I85" t="n">
        <v>22</v>
      </c>
      <c r="J85" t="n">
        <v>179.7</v>
      </c>
      <c r="K85" t="n">
        <v>52.44</v>
      </c>
      <c r="L85" t="n">
        <v>3</v>
      </c>
      <c r="M85" t="n">
        <v>13</v>
      </c>
      <c r="N85" t="n">
        <v>34.26</v>
      </c>
      <c r="O85" t="n">
        <v>22397.24</v>
      </c>
      <c r="P85" t="n">
        <v>84.45999999999999</v>
      </c>
      <c r="Q85" t="n">
        <v>1693.16</v>
      </c>
      <c r="R85" t="n">
        <v>40.46</v>
      </c>
      <c r="S85" t="n">
        <v>25.68</v>
      </c>
      <c r="T85" t="n">
        <v>6623.31</v>
      </c>
      <c r="U85" t="n">
        <v>0.63</v>
      </c>
      <c r="V85" t="n">
        <v>0.87</v>
      </c>
      <c r="W85" t="n">
        <v>1.25</v>
      </c>
      <c r="X85" t="n">
        <v>0.43</v>
      </c>
      <c r="Y85" t="n">
        <v>1</v>
      </c>
      <c r="Z85" t="n">
        <v>10</v>
      </c>
    </row>
    <row r="86">
      <c r="A86" t="n">
        <v>9</v>
      </c>
      <c r="B86" t="n">
        <v>90</v>
      </c>
      <c r="C86" t="inlineStr">
        <is>
          <t xml:space="preserve">CONCLUIDO	</t>
        </is>
      </c>
      <c r="D86" t="n">
        <v>8.628500000000001</v>
      </c>
      <c r="E86" t="n">
        <v>11.59</v>
      </c>
      <c r="F86" t="n">
        <v>8.42</v>
      </c>
      <c r="G86" t="n">
        <v>24.06</v>
      </c>
      <c r="H86" t="n">
        <v>0.32</v>
      </c>
      <c r="I86" t="n">
        <v>21</v>
      </c>
      <c r="J86" t="n">
        <v>180.07</v>
      </c>
      <c r="K86" t="n">
        <v>52.44</v>
      </c>
      <c r="L86" t="n">
        <v>3.25</v>
      </c>
      <c r="M86" t="n">
        <v>7</v>
      </c>
      <c r="N86" t="n">
        <v>34.38</v>
      </c>
      <c r="O86" t="n">
        <v>22443.18</v>
      </c>
      <c r="P86" t="n">
        <v>84.31999999999999</v>
      </c>
      <c r="Q86" t="n">
        <v>1693.16</v>
      </c>
      <c r="R86" t="n">
        <v>39.81</v>
      </c>
      <c r="S86" t="n">
        <v>25.68</v>
      </c>
      <c r="T86" t="n">
        <v>6305.77</v>
      </c>
      <c r="U86" t="n">
        <v>0.64</v>
      </c>
      <c r="V86" t="n">
        <v>0.87</v>
      </c>
      <c r="W86" t="n">
        <v>1.26</v>
      </c>
      <c r="X86" t="n">
        <v>0.42</v>
      </c>
      <c r="Y86" t="n">
        <v>1</v>
      </c>
      <c r="Z86" t="n">
        <v>10</v>
      </c>
    </row>
    <row r="87">
      <c r="A87" t="n">
        <v>10</v>
      </c>
      <c r="B87" t="n">
        <v>90</v>
      </c>
      <c r="C87" t="inlineStr">
        <is>
          <t xml:space="preserve">CONCLUIDO	</t>
        </is>
      </c>
      <c r="D87" t="n">
        <v>8.6676</v>
      </c>
      <c r="E87" t="n">
        <v>11.54</v>
      </c>
      <c r="F87" t="n">
        <v>8.41</v>
      </c>
      <c r="G87" t="n">
        <v>25.22</v>
      </c>
      <c r="H87" t="n">
        <v>0.34</v>
      </c>
      <c r="I87" t="n">
        <v>20</v>
      </c>
      <c r="J87" t="n">
        <v>180.45</v>
      </c>
      <c r="K87" t="n">
        <v>52.44</v>
      </c>
      <c r="L87" t="n">
        <v>3.5</v>
      </c>
      <c r="M87" t="n">
        <v>3</v>
      </c>
      <c r="N87" t="n">
        <v>34.51</v>
      </c>
      <c r="O87" t="n">
        <v>22489.16</v>
      </c>
      <c r="P87" t="n">
        <v>82.78</v>
      </c>
      <c r="Q87" t="n">
        <v>1693.18</v>
      </c>
      <c r="R87" t="n">
        <v>39.18</v>
      </c>
      <c r="S87" t="n">
        <v>25.68</v>
      </c>
      <c r="T87" t="n">
        <v>5995</v>
      </c>
      <c r="U87" t="n">
        <v>0.66</v>
      </c>
      <c r="V87" t="n">
        <v>0.87</v>
      </c>
      <c r="W87" t="n">
        <v>1.26</v>
      </c>
      <c r="X87" t="n">
        <v>0.4</v>
      </c>
      <c r="Y87" t="n">
        <v>1</v>
      </c>
      <c r="Z87" t="n">
        <v>10</v>
      </c>
    </row>
    <row r="88">
      <c r="A88" t="n">
        <v>11</v>
      </c>
      <c r="B88" t="n">
        <v>90</v>
      </c>
      <c r="C88" t="inlineStr">
        <is>
          <t xml:space="preserve">CONCLUIDO	</t>
        </is>
      </c>
      <c r="D88" t="n">
        <v>8.662000000000001</v>
      </c>
      <c r="E88" t="n">
        <v>11.54</v>
      </c>
      <c r="F88" t="n">
        <v>8.41</v>
      </c>
      <c r="G88" t="n">
        <v>25.24</v>
      </c>
      <c r="H88" t="n">
        <v>0.37</v>
      </c>
      <c r="I88" t="n">
        <v>20</v>
      </c>
      <c r="J88" t="n">
        <v>180.82</v>
      </c>
      <c r="K88" t="n">
        <v>52.44</v>
      </c>
      <c r="L88" t="n">
        <v>3.75</v>
      </c>
      <c r="M88" t="n">
        <v>0</v>
      </c>
      <c r="N88" t="n">
        <v>34.63</v>
      </c>
      <c r="O88" t="n">
        <v>22535.19</v>
      </c>
      <c r="P88" t="n">
        <v>82.81</v>
      </c>
      <c r="Q88" t="n">
        <v>1693.14</v>
      </c>
      <c r="R88" t="n">
        <v>39.41</v>
      </c>
      <c r="S88" t="n">
        <v>25.68</v>
      </c>
      <c r="T88" t="n">
        <v>6108.63</v>
      </c>
      <c r="U88" t="n">
        <v>0.65</v>
      </c>
      <c r="V88" t="n">
        <v>0.87</v>
      </c>
      <c r="W88" t="n">
        <v>1.26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110</v>
      </c>
      <c r="C89" t="inlineStr">
        <is>
          <t xml:space="preserve">CONCLUIDO	</t>
        </is>
      </c>
      <c r="D89" t="n">
        <v>5.8153</v>
      </c>
      <c r="E89" t="n">
        <v>17.2</v>
      </c>
      <c r="F89" t="n">
        <v>10.15</v>
      </c>
      <c r="G89" t="n">
        <v>5.8</v>
      </c>
      <c r="H89" t="n">
        <v>0.08</v>
      </c>
      <c r="I89" t="n">
        <v>105</v>
      </c>
      <c r="J89" t="n">
        <v>213.37</v>
      </c>
      <c r="K89" t="n">
        <v>56.13</v>
      </c>
      <c r="L89" t="n">
        <v>1</v>
      </c>
      <c r="M89" t="n">
        <v>103</v>
      </c>
      <c r="N89" t="n">
        <v>46.25</v>
      </c>
      <c r="O89" t="n">
        <v>26550.29</v>
      </c>
      <c r="P89" t="n">
        <v>144.89</v>
      </c>
      <c r="Q89" t="n">
        <v>1693.57</v>
      </c>
      <c r="R89" t="n">
        <v>94.58</v>
      </c>
      <c r="S89" t="n">
        <v>25.68</v>
      </c>
      <c r="T89" t="n">
        <v>33268.96</v>
      </c>
      <c r="U89" t="n">
        <v>0.27</v>
      </c>
      <c r="V89" t="n">
        <v>0.72</v>
      </c>
      <c r="W89" t="n">
        <v>1.37</v>
      </c>
      <c r="X89" t="n">
        <v>2.14</v>
      </c>
      <c r="Y89" t="n">
        <v>1</v>
      </c>
      <c r="Z89" t="n">
        <v>10</v>
      </c>
    </row>
    <row r="90">
      <c r="A90" t="n">
        <v>1</v>
      </c>
      <c r="B90" t="n">
        <v>110</v>
      </c>
      <c r="C90" t="inlineStr">
        <is>
          <t xml:space="preserve">CONCLUIDO	</t>
        </is>
      </c>
      <c r="D90" t="n">
        <v>6.4295</v>
      </c>
      <c r="E90" t="n">
        <v>15.55</v>
      </c>
      <c r="F90" t="n">
        <v>9.609999999999999</v>
      </c>
      <c r="G90" t="n">
        <v>7.29</v>
      </c>
      <c r="H90" t="n">
        <v>0.1</v>
      </c>
      <c r="I90" t="n">
        <v>79</v>
      </c>
      <c r="J90" t="n">
        <v>213.78</v>
      </c>
      <c r="K90" t="n">
        <v>56.13</v>
      </c>
      <c r="L90" t="n">
        <v>1.25</v>
      </c>
      <c r="M90" t="n">
        <v>77</v>
      </c>
      <c r="N90" t="n">
        <v>46.4</v>
      </c>
      <c r="O90" t="n">
        <v>26600.32</v>
      </c>
      <c r="P90" t="n">
        <v>135.3</v>
      </c>
      <c r="Q90" t="n">
        <v>1693.38</v>
      </c>
      <c r="R90" t="n">
        <v>77.23999999999999</v>
      </c>
      <c r="S90" t="n">
        <v>25.68</v>
      </c>
      <c r="T90" t="n">
        <v>24730.16</v>
      </c>
      <c r="U90" t="n">
        <v>0.33</v>
      </c>
      <c r="V90" t="n">
        <v>0.76</v>
      </c>
      <c r="W90" t="n">
        <v>1.34</v>
      </c>
      <c r="X90" t="n">
        <v>1.6</v>
      </c>
      <c r="Y90" t="n">
        <v>1</v>
      </c>
      <c r="Z90" t="n">
        <v>10</v>
      </c>
    </row>
    <row r="91">
      <c r="A91" t="n">
        <v>2</v>
      </c>
      <c r="B91" t="n">
        <v>110</v>
      </c>
      <c r="C91" t="inlineStr">
        <is>
          <t xml:space="preserve">CONCLUIDO	</t>
        </is>
      </c>
      <c r="D91" t="n">
        <v>6.8834</v>
      </c>
      <c r="E91" t="n">
        <v>14.53</v>
      </c>
      <c r="F91" t="n">
        <v>9.26</v>
      </c>
      <c r="G91" t="n">
        <v>8.81</v>
      </c>
      <c r="H91" t="n">
        <v>0.12</v>
      </c>
      <c r="I91" t="n">
        <v>63</v>
      </c>
      <c r="J91" t="n">
        <v>214.19</v>
      </c>
      <c r="K91" t="n">
        <v>56.13</v>
      </c>
      <c r="L91" t="n">
        <v>1.5</v>
      </c>
      <c r="M91" t="n">
        <v>61</v>
      </c>
      <c r="N91" t="n">
        <v>46.56</v>
      </c>
      <c r="O91" t="n">
        <v>26650.41</v>
      </c>
      <c r="P91" t="n">
        <v>128.35</v>
      </c>
      <c r="Q91" t="n">
        <v>1692.98</v>
      </c>
      <c r="R91" t="n">
        <v>66.62</v>
      </c>
      <c r="S91" t="n">
        <v>25.68</v>
      </c>
      <c r="T91" t="n">
        <v>19502.13</v>
      </c>
      <c r="U91" t="n">
        <v>0.39</v>
      </c>
      <c r="V91" t="n">
        <v>0.79</v>
      </c>
      <c r="W91" t="n">
        <v>1.3</v>
      </c>
      <c r="X91" t="n">
        <v>1.25</v>
      </c>
      <c r="Y91" t="n">
        <v>1</v>
      </c>
      <c r="Z91" t="n">
        <v>10</v>
      </c>
    </row>
    <row r="92">
      <c r="A92" t="n">
        <v>3</v>
      </c>
      <c r="B92" t="n">
        <v>110</v>
      </c>
      <c r="C92" t="inlineStr">
        <is>
          <t xml:space="preserve">CONCLUIDO	</t>
        </is>
      </c>
      <c r="D92" t="n">
        <v>7.2195</v>
      </c>
      <c r="E92" t="n">
        <v>13.85</v>
      </c>
      <c r="F92" t="n">
        <v>9.039999999999999</v>
      </c>
      <c r="G92" t="n">
        <v>10.43</v>
      </c>
      <c r="H92" t="n">
        <v>0.14</v>
      </c>
      <c r="I92" t="n">
        <v>52</v>
      </c>
      <c r="J92" t="n">
        <v>214.59</v>
      </c>
      <c r="K92" t="n">
        <v>56.13</v>
      </c>
      <c r="L92" t="n">
        <v>1.75</v>
      </c>
      <c r="M92" t="n">
        <v>50</v>
      </c>
      <c r="N92" t="n">
        <v>46.72</v>
      </c>
      <c r="O92" t="n">
        <v>26700.55</v>
      </c>
      <c r="P92" t="n">
        <v>123.67</v>
      </c>
      <c r="Q92" t="n">
        <v>1693.32</v>
      </c>
      <c r="R92" t="n">
        <v>59.72</v>
      </c>
      <c r="S92" t="n">
        <v>25.68</v>
      </c>
      <c r="T92" t="n">
        <v>16103.19</v>
      </c>
      <c r="U92" t="n">
        <v>0.43</v>
      </c>
      <c r="V92" t="n">
        <v>0.8100000000000001</v>
      </c>
      <c r="W92" t="n">
        <v>1.29</v>
      </c>
      <c r="X92" t="n">
        <v>1.04</v>
      </c>
      <c r="Y92" t="n">
        <v>1</v>
      </c>
      <c r="Z92" t="n">
        <v>10</v>
      </c>
    </row>
    <row r="93">
      <c r="A93" t="n">
        <v>4</v>
      </c>
      <c r="B93" t="n">
        <v>110</v>
      </c>
      <c r="C93" t="inlineStr">
        <is>
          <t xml:space="preserve">CONCLUIDO	</t>
        </is>
      </c>
      <c r="D93" t="n">
        <v>7.4914</v>
      </c>
      <c r="E93" t="n">
        <v>13.35</v>
      </c>
      <c r="F93" t="n">
        <v>8.880000000000001</v>
      </c>
      <c r="G93" t="n">
        <v>12.11</v>
      </c>
      <c r="H93" t="n">
        <v>0.17</v>
      </c>
      <c r="I93" t="n">
        <v>44</v>
      </c>
      <c r="J93" t="n">
        <v>215</v>
      </c>
      <c r="K93" t="n">
        <v>56.13</v>
      </c>
      <c r="L93" t="n">
        <v>2</v>
      </c>
      <c r="M93" t="n">
        <v>42</v>
      </c>
      <c r="N93" t="n">
        <v>46.87</v>
      </c>
      <c r="O93" t="n">
        <v>26750.75</v>
      </c>
      <c r="P93" t="n">
        <v>119.4</v>
      </c>
      <c r="Q93" t="n">
        <v>1693.27</v>
      </c>
      <c r="R93" t="n">
        <v>54.89</v>
      </c>
      <c r="S93" t="n">
        <v>25.68</v>
      </c>
      <c r="T93" t="n">
        <v>13728.19</v>
      </c>
      <c r="U93" t="n">
        <v>0.47</v>
      </c>
      <c r="V93" t="n">
        <v>0.82</v>
      </c>
      <c r="W93" t="n">
        <v>1.27</v>
      </c>
      <c r="X93" t="n">
        <v>0.87</v>
      </c>
      <c r="Y93" t="n">
        <v>1</v>
      </c>
      <c r="Z93" t="n">
        <v>10</v>
      </c>
    </row>
    <row r="94">
      <c r="A94" t="n">
        <v>5</v>
      </c>
      <c r="B94" t="n">
        <v>110</v>
      </c>
      <c r="C94" t="inlineStr">
        <is>
          <t xml:space="preserve">CONCLUIDO	</t>
        </is>
      </c>
      <c r="D94" t="n">
        <v>7.7056</v>
      </c>
      <c r="E94" t="n">
        <v>12.98</v>
      </c>
      <c r="F94" t="n">
        <v>8.76</v>
      </c>
      <c r="G94" t="n">
        <v>13.83</v>
      </c>
      <c r="H94" t="n">
        <v>0.19</v>
      </c>
      <c r="I94" t="n">
        <v>38</v>
      </c>
      <c r="J94" t="n">
        <v>215.41</v>
      </c>
      <c r="K94" t="n">
        <v>56.13</v>
      </c>
      <c r="L94" t="n">
        <v>2.25</v>
      </c>
      <c r="M94" t="n">
        <v>36</v>
      </c>
      <c r="N94" t="n">
        <v>47.03</v>
      </c>
      <c r="O94" t="n">
        <v>26801</v>
      </c>
      <c r="P94" t="n">
        <v>115.85</v>
      </c>
      <c r="Q94" t="n">
        <v>1693.29</v>
      </c>
      <c r="R94" t="n">
        <v>50.87</v>
      </c>
      <c r="S94" t="n">
        <v>25.68</v>
      </c>
      <c r="T94" t="n">
        <v>11750.54</v>
      </c>
      <c r="U94" t="n">
        <v>0.5</v>
      </c>
      <c r="V94" t="n">
        <v>0.83</v>
      </c>
      <c r="W94" t="n">
        <v>1.27</v>
      </c>
      <c r="X94" t="n">
        <v>0.76</v>
      </c>
      <c r="Y94" t="n">
        <v>1</v>
      </c>
      <c r="Z94" t="n">
        <v>10</v>
      </c>
    </row>
    <row r="95">
      <c r="A95" t="n">
        <v>6</v>
      </c>
      <c r="B95" t="n">
        <v>110</v>
      </c>
      <c r="C95" t="inlineStr">
        <is>
          <t xml:space="preserve">CONCLUIDO	</t>
        </is>
      </c>
      <c r="D95" t="n">
        <v>7.8623</v>
      </c>
      <c r="E95" t="n">
        <v>12.72</v>
      </c>
      <c r="F95" t="n">
        <v>8.67</v>
      </c>
      <c r="G95" t="n">
        <v>15.3</v>
      </c>
      <c r="H95" t="n">
        <v>0.21</v>
      </c>
      <c r="I95" t="n">
        <v>34</v>
      </c>
      <c r="J95" t="n">
        <v>215.82</v>
      </c>
      <c r="K95" t="n">
        <v>56.13</v>
      </c>
      <c r="L95" t="n">
        <v>2.5</v>
      </c>
      <c r="M95" t="n">
        <v>32</v>
      </c>
      <c r="N95" t="n">
        <v>47.19</v>
      </c>
      <c r="O95" t="n">
        <v>26851.31</v>
      </c>
      <c r="P95" t="n">
        <v>112.81</v>
      </c>
      <c r="Q95" t="n">
        <v>1693.29</v>
      </c>
      <c r="R95" t="n">
        <v>48.31</v>
      </c>
      <c r="S95" t="n">
        <v>25.68</v>
      </c>
      <c r="T95" t="n">
        <v>10488.83</v>
      </c>
      <c r="U95" t="n">
        <v>0.53</v>
      </c>
      <c r="V95" t="n">
        <v>0.84</v>
      </c>
      <c r="W95" t="n">
        <v>1.26</v>
      </c>
      <c r="X95" t="n">
        <v>0.67</v>
      </c>
      <c r="Y95" t="n">
        <v>1</v>
      </c>
      <c r="Z95" t="n">
        <v>10</v>
      </c>
    </row>
    <row r="96">
      <c r="A96" t="n">
        <v>7</v>
      </c>
      <c r="B96" t="n">
        <v>110</v>
      </c>
      <c r="C96" t="inlineStr">
        <is>
          <t xml:space="preserve">CONCLUIDO	</t>
        </is>
      </c>
      <c r="D96" t="n">
        <v>8.015000000000001</v>
      </c>
      <c r="E96" t="n">
        <v>12.48</v>
      </c>
      <c r="F96" t="n">
        <v>8.6</v>
      </c>
      <c r="G96" t="n">
        <v>17.19</v>
      </c>
      <c r="H96" t="n">
        <v>0.23</v>
      </c>
      <c r="I96" t="n">
        <v>30</v>
      </c>
      <c r="J96" t="n">
        <v>216.22</v>
      </c>
      <c r="K96" t="n">
        <v>56.13</v>
      </c>
      <c r="L96" t="n">
        <v>2.75</v>
      </c>
      <c r="M96" t="n">
        <v>28</v>
      </c>
      <c r="N96" t="n">
        <v>47.35</v>
      </c>
      <c r="O96" t="n">
        <v>26901.66</v>
      </c>
      <c r="P96" t="n">
        <v>109.56</v>
      </c>
      <c r="Q96" t="n">
        <v>1692.99</v>
      </c>
      <c r="R96" t="n">
        <v>46</v>
      </c>
      <c r="S96" t="n">
        <v>25.68</v>
      </c>
      <c r="T96" t="n">
        <v>9354.74</v>
      </c>
      <c r="U96" t="n">
        <v>0.5600000000000001</v>
      </c>
      <c r="V96" t="n">
        <v>0.85</v>
      </c>
      <c r="W96" t="n">
        <v>1.25</v>
      </c>
      <c r="X96" t="n">
        <v>0.59</v>
      </c>
      <c r="Y96" t="n">
        <v>1</v>
      </c>
      <c r="Z96" t="n">
        <v>10</v>
      </c>
    </row>
    <row r="97">
      <c r="A97" t="n">
        <v>8</v>
      </c>
      <c r="B97" t="n">
        <v>110</v>
      </c>
      <c r="C97" t="inlineStr">
        <is>
          <t xml:space="preserve">CONCLUIDO	</t>
        </is>
      </c>
      <c r="D97" t="n">
        <v>8.1349</v>
      </c>
      <c r="E97" t="n">
        <v>12.29</v>
      </c>
      <c r="F97" t="n">
        <v>8.539999999999999</v>
      </c>
      <c r="G97" t="n">
        <v>18.98</v>
      </c>
      <c r="H97" t="n">
        <v>0.25</v>
      </c>
      <c r="I97" t="n">
        <v>27</v>
      </c>
      <c r="J97" t="n">
        <v>216.63</v>
      </c>
      <c r="K97" t="n">
        <v>56.13</v>
      </c>
      <c r="L97" t="n">
        <v>3</v>
      </c>
      <c r="M97" t="n">
        <v>25</v>
      </c>
      <c r="N97" t="n">
        <v>47.51</v>
      </c>
      <c r="O97" t="n">
        <v>26952.08</v>
      </c>
      <c r="P97" t="n">
        <v>106.79</v>
      </c>
      <c r="Q97" t="n">
        <v>1692.9</v>
      </c>
      <c r="R97" t="n">
        <v>44.18</v>
      </c>
      <c r="S97" t="n">
        <v>25.68</v>
      </c>
      <c r="T97" t="n">
        <v>8459.780000000001</v>
      </c>
      <c r="U97" t="n">
        <v>0.58</v>
      </c>
      <c r="V97" t="n">
        <v>0.85</v>
      </c>
      <c r="W97" t="n">
        <v>1.25</v>
      </c>
      <c r="X97" t="n">
        <v>0.54</v>
      </c>
      <c r="Y97" t="n">
        <v>1</v>
      </c>
      <c r="Z97" t="n">
        <v>10</v>
      </c>
    </row>
    <row r="98">
      <c r="A98" t="n">
        <v>9</v>
      </c>
      <c r="B98" t="n">
        <v>110</v>
      </c>
      <c r="C98" t="inlineStr">
        <is>
          <t xml:space="preserve">CONCLUIDO	</t>
        </is>
      </c>
      <c r="D98" t="n">
        <v>8.2616</v>
      </c>
      <c r="E98" t="n">
        <v>12.1</v>
      </c>
      <c r="F98" t="n">
        <v>8.48</v>
      </c>
      <c r="G98" t="n">
        <v>21.2</v>
      </c>
      <c r="H98" t="n">
        <v>0.27</v>
      </c>
      <c r="I98" t="n">
        <v>24</v>
      </c>
      <c r="J98" t="n">
        <v>217.04</v>
      </c>
      <c r="K98" t="n">
        <v>56.13</v>
      </c>
      <c r="L98" t="n">
        <v>3.25</v>
      </c>
      <c r="M98" t="n">
        <v>22</v>
      </c>
      <c r="N98" t="n">
        <v>47.66</v>
      </c>
      <c r="O98" t="n">
        <v>27002.55</v>
      </c>
      <c r="P98" t="n">
        <v>104.03</v>
      </c>
      <c r="Q98" t="n">
        <v>1692.96</v>
      </c>
      <c r="R98" t="n">
        <v>42.29</v>
      </c>
      <c r="S98" t="n">
        <v>25.68</v>
      </c>
      <c r="T98" t="n">
        <v>7529.42</v>
      </c>
      <c r="U98" t="n">
        <v>0.61</v>
      </c>
      <c r="V98" t="n">
        <v>0.86</v>
      </c>
      <c r="W98" t="n">
        <v>1.24</v>
      </c>
      <c r="X98" t="n">
        <v>0.47</v>
      </c>
      <c r="Y98" t="n">
        <v>1</v>
      </c>
      <c r="Z98" t="n">
        <v>10</v>
      </c>
    </row>
    <row r="99">
      <c r="A99" t="n">
        <v>10</v>
      </c>
      <c r="B99" t="n">
        <v>110</v>
      </c>
      <c r="C99" t="inlineStr">
        <is>
          <t xml:space="preserve">CONCLUIDO	</t>
        </is>
      </c>
      <c r="D99" t="n">
        <v>8.356199999999999</v>
      </c>
      <c r="E99" t="n">
        <v>11.97</v>
      </c>
      <c r="F99" t="n">
        <v>8.43</v>
      </c>
      <c r="G99" t="n">
        <v>22.98</v>
      </c>
      <c r="H99" t="n">
        <v>0.29</v>
      </c>
      <c r="I99" t="n">
        <v>22</v>
      </c>
      <c r="J99" t="n">
        <v>217.45</v>
      </c>
      <c r="K99" t="n">
        <v>56.13</v>
      </c>
      <c r="L99" t="n">
        <v>3.5</v>
      </c>
      <c r="M99" t="n">
        <v>20</v>
      </c>
      <c r="N99" t="n">
        <v>47.82</v>
      </c>
      <c r="O99" t="n">
        <v>27053.07</v>
      </c>
      <c r="P99" t="n">
        <v>101.13</v>
      </c>
      <c r="Q99" t="n">
        <v>1693.11</v>
      </c>
      <c r="R99" t="n">
        <v>40.49</v>
      </c>
      <c r="S99" t="n">
        <v>25.68</v>
      </c>
      <c r="T99" t="n">
        <v>6642.3</v>
      </c>
      <c r="U99" t="n">
        <v>0.63</v>
      </c>
      <c r="V99" t="n">
        <v>0.87</v>
      </c>
      <c r="W99" t="n">
        <v>1.24</v>
      </c>
      <c r="X99" t="n">
        <v>0.42</v>
      </c>
      <c r="Y99" t="n">
        <v>1</v>
      </c>
      <c r="Z99" t="n">
        <v>10</v>
      </c>
    </row>
    <row r="100">
      <c r="A100" t="n">
        <v>11</v>
      </c>
      <c r="B100" t="n">
        <v>110</v>
      </c>
      <c r="C100" t="inlineStr">
        <is>
          <t xml:space="preserve">CONCLUIDO	</t>
        </is>
      </c>
      <c r="D100" t="n">
        <v>8.448700000000001</v>
      </c>
      <c r="E100" t="n">
        <v>11.84</v>
      </c>
      <c r="F100" t="n">
        <v>8.380000000000001</v>
      </c>
      <c r="G100" t="n">
        <v>25.14</v>
      </c>
      <c r="H100" t="n">
        <v>0.31</v>
      </c>
      <c r="I100" t="n">
        <v>20</v>
      </c>
      <c r="J100" t="n">
        <v>217.86</v>
      </c>
      <c r="K100" t="n">
        <v>56.13</v>
      </c>
      <c r="L100" t="n">
        <v>3.75</v>
      </c>
      <c r="M100" t="n">
        <v>16</v>
      </c>
      <c r="N100" t="n">
        <v>47.98</v>
      </c>
      <c r="O100" t="n">
        <v>27103.65</v>
      </c>
      <c r="P100" t="n">
        <v>98.09999999999999</v>
      </c>
      <c r="Q100" t="n">
        <v>1693.03</v>
      </c>
      <c r="R100" t="n">
        <v>39.2</v>
      </c>
      <c r="S100" t="n">
        <v>25.68</v>
      </c>
      <c r="T100" t="n">
        <v>6007.26</v>
      </c>
      <c r="U100" t="n">
        <v>0.65</v>
      </c>
      <c r="V100" t="n">
        <v>0.87</v>
      </c>
      <c r="W100" t="n">
        <v>1.24</v>
      </c>
      <c r="X100" t="n">
        <v>0.38</v>
      </c>
      <c r="Y100" t="n">
        <v>1</v>
      </c>
      <c r="Z100" t="n">
        <v>10</v>
      </c>
    </row>
    <row r="101">
      <c r="A101" t="n">
        <v>12</v>
      </c>
      <c r="B101" t="n">
        <v>110</v>
      </c>
      <c r="C101" t="inlineStr">
        <is>
          <t xml:space="preserve">CONCLUIDO	</t>
        </is>
      </c>
      <c r="D101" t="n">
        <v>8.4696</v>
      </c>
      <c r="E101" t="n">
        <v>11.81</v>
      </c>
      <c r="F101" t="n">
        <v>8.390000000000001</v>
      </c>
      <c r="G101" t="n">
        <v>26.5</v>
      </c>
      <c r="H101" t="n">
        <v>0.33</v>
      </c>
      <c r="I101" t="n">
        <v>19</v>
      </c>
      <c r="J101" t="n">
        <v>218.27</v>
      </c>
      <c r="K101" t="n">
        <v>56.13</v>
      </c>
      <c r="L101" t="n">
        <v>4</v>
      </c>
      <c r="M101" t="n">
        <v>10</v>
      </c>
      <c r="N101" t="n">
        <v>48.15</v>
      </c>
      <c r="O101" t="n">
        <v>27154.29</v>
      </c>
      <c r="P101" t="n">
        <v>96.09</v>
      </c>
      <c r="Q101" t="n">
        <v>1693.07</v>
      </c>
      <c r="R101" t="n">
        <v>39.22</v>
      </c>
      <c r="S101" t="n">
        <v>25.68</v>
      </c>
      <c r="T101" t="n">
        <v>6019.54</v>
      </c>
      <c r="U101" t="n">
        <v>0.65</v>
      </c>
      <c r="V101" t="n">
        <v>0.87</v>
      </c>
      <c r="W101" t="n">
        <v>1.25</v>
      </c>
      <c r="X101" t="n">
        <v>0.39</v>
      </c>
      <c r="Y101" t="n">
        <v>1</v>
      </c>
      <c r="Z101" t="n">
        <v>10</v>
      </c>
    </row>
    <row r="102">
      <c r="A102" t="n">
        <v>13</v>
      </c>
      <c r="B102" t="n">
        <v>110</v>
      </c>
      <c r="C102" t="inlineStr">
        <is>
          <t xml:space="preserve">CONCLUIDO	</t>
        </is>
      </c>
      <c r="D102" t="n">
        <v>8.5221</v>
      </c>
      <c r="E102" t="n">
        <v>11.73</v>
      </c>
      <c r="F102" t="n">
        <v>8.359999999999999</v>
      </c>
      <c r="G102" t="n">
        <v>27.87</v>
      </c>
      <c r="H102" t="n">
        <v>0.35</v>
      </c>
      <c r="I102" t="n">
        <v>18</v>
      </c>
      <c r="J102" t="n">
        <v>218.68</v>
      </c>
      <c r="K102" t="n">
        <v>56.13</v>
      </c>
      <c r="L102" t="n">
        <v>4.25</v>
      </c>
      <c r="M102" t="n">
        <v>9</v>
      </c>
      <c r="N102" t="n">
        <v>48.31</v>
      </c>
      <c r="O102" t="n">
        <v>27204.98</v>
      </c>
      <c r="P102" t="n">
        <v>94.23999999999999</v>
      </c>
      <c r="Q102" t="n">
        <v>1692.98</v>
      </c>
      <c r="R102" t="n">
        <v>38.24</v>
      </c>
      <c r="S102" t="n">
        <v>25.68</v>
      </c>
      <c r="T102" t="n">
        <v>5536.1</v>
      </c>
      <c r="U102" t="n">
        <v>0.67</v>
      </c>
      <c r="V102" t="n">
        <v>0.87</v>
      </c>
      <c r="W102" t="n">
        <v>1.25</v>
      </c>
      <c r="X102" t="n">
        <v>0.36</v>
      </c>
      <c r="Y102" t="n">
        <v>1</v>
      </c>
      <c r="Z102" t="n">
        <v>10</v>
      </c>
    </row>
    <row r="103">
      <c r="A103" t="n">
        <v>14</v>
      </c>
      <c r="B103" t="n">
        <v>110</v>
      </c>
      <c r="C103" t="inlineStr">
        <is>
          <t xml:space="preserve">CONCLUIDO	</t>
        </is>
      </c>
      <c r="D103" t="n">
        <v>8.5616</v>
      </c>
      <c r="E103" t="n">
        <v>11.68</v>
      </c>
      <c r="F103" t="n">
        <v>8.35</v>
      </c>
      <c r="G103" t="n">
        <v>29.47</v>
      </c>
      <c r="H103" t="n">
        <v>0.36</v>
      </c>
      <c r="I103" t="n">
        <v>17</v>
      </c>
      <c r="J103" t="n">
        <v>219.09</v>
      </c>
      <c r="K103" t="n">
        <v>56.13</v>
      </c>
      <c r="L103" t="n">
        <v>4.5</v>
      </c>
      <c r="M103" t="n">
        <v>4</v>
      </c>
      <c r="N103" t="n">
        <v>48.47</v>
      </c>
      <c r="O103" t="n">
        <v>27255.72</v>
      </c>
      <c r="P103" t="n">
        <v>92.81999999999999</v>
      </c>
      <c r="Q103" t="n">
        <v>1692.88</v>
      </c>
      <c r="R103" t="n">
        <v>37.75</v>
      </c>
      <c r="S103" t="n">
        <v>25.68</v>
      </c>
      <c r="T103" t="n">
        <v>5295.45</v>
      </c>
      <c r="U103" t="n">
        <v>0.68</v>
      </c>
      <c r="V103" t="n">
        <v>0.87</v>
      </c>
      <c r="W103" t="n">
        <v>1.25</v>
      </c>
      <c r="X103" t="n">
        <v>0.35</v>
      </c>
      <c r="Y103" t="n">
        <v>1</v>
      </c>
      <c r="Z103" t="n">
        <v>10</v>
      </c>
    </row>
    <row r="104">
      <c r="A104" t="n">
        <v>15</v>
      </c>
      <c r="B104" t="n">
        <v>110</v>
      </c>
      <c r="C104" t="inlineStr">
        <is>
          <t xml:space="preserve">CONCLUIDO	</t>
        </is>
      </c>
      <c r="D104" t="n">
        <v>8.5627</v>
      </c>
      <c r="E104" t="n">
        <v>11.68</v>
      </c>
      <c r="F104" t="n">
        <v>8.35</v>
      </c>
      <c r="G104" t="n">
        <v>29.46</v>
      </c>
      <c r="H104" t="n">
        <v>0.38</v>
      </c>
      <c r="I104" t="n">
        <v>17</v>
      </c>
      <c r="J104" t="n">
        <v>219.51</v>
      </c>
      <c r="K104" t="n">
        <v>56.13</v>
      </c>
      <c r="L104" t="n">
        <v>4.75</v>
      </c>
      <c r="M104" t="n">
        <v>1</v>
      </c>
      <c r="N104" t="n">
        <v>48.63</v>
      </c>
      <c r="O104" t="n">
        <v>27306.53</v>
      </c>
      <c r="P104" t="n">
        <v>92.7</v>
      </c>
      <c r="Q104" t="n">
        <v>1692.88</v>
      </c>
      <c r="R104" t="n">
        <v>37.61</v>
      </c>
      <c r="S104" t="n">
        <v>25.68</v>
      </c>
      <c r="T104" t="n">
        <v>5224.13</v>
      </c>
      <c r="U104" t="n">
        <v>0.68</v>
      </c>
      <c r="V104" t="n">
        <v>0.87</v>
      </c>
      <c r="W104" t="n">
        <v>1.25</v>
      </c>
      <c r="X104" t="n">
        <v>0.35</v>
      </c>
      <c r="Y104" t="n">
        <v>1</v>
      </c>
      <c r="Z104" t="n">
        <v>10</v>
      </c>
    </row>
    <row r="105">
      <c r="A105" t="n">
        <v>16</v>
      </c>
      <c r="B105" t="n">
        <v>110</v>
      </c>
      <c r="C105" t="inlineStr">
        <is>
          <t xml:space="preserve">CONCLUIDO	</t>
        </is>
      </c>
      <c r="D105" t="n">
        <v>8.559799999999999</v>
      </c>
      <c r="E105" t="n">
        <v>11.68</v>
      </c>
      <c r="F105" t="n">
        <v>8.35</v>
      </c>
      <c r="G105" t="n">
        <v>29.48</v>
      </c>
      <c r="H105" t="n">
        <v>0.4</v>
      </c>
      <c r="I105" t="n">
        <v>17</v>
      </c>
      <c r="J105" t="n">
        <v>219.92</v>
      </c>
      <c r="K105" t="n">
        <v>56.13</v>
      </c>
      <c r="L105" t="n">
        <v>5</v>
      </c>
      <c r="M105" t="n">
        <v>0</v>
      </c>
      <c r="N105" t="n">
        <v>48.79</v>
      </c>
      <c r="O105" t="n">
        <v>27357.39</v>
      </c>
      <c r="P105" t="n">
        <v>92.79000000000001</v>
      </c>
      <c r="Q105" t="n">
        <v>1692.88</v>
      </c>
      <c r="R105" t="n">
        <v>37.63</v>
      </c>
      <c r="S105" t="n">
        <v>25.68</v>
      </c>
      <c r="T105" t="n">
        <v>5236.3</v>
      </c>
      <c r="U105" t="n">
        <v>0.68</v>
      </c>
      <c r="V105" t="n">
        <v>0.87</v>
      </c>
      <c r="W105" t="n">
        <v>1.26</v>
      </c>
      <c r="X105" t="n">
        <v>0.35</v>
      </c>
      <c r="Y105" t="n">
        <v>1</v>
      </c>
      <c r="Z105" t="n">
        <v>10</v>
      </c>
    </row>
    <row r="106">
      <c r="A106" t="n">
        <v>0</v>
      </c>
      <c r="B106" t="n">
        <v>150</v>
      </c>
      <c r="C106" t="inlineStr">
        <is>
          <t xml:space="preserve">CONCLUIDO	</t>
        </is>
      </c>
      <c r="D106" t="n">
        <v>4.5739</v>
      </c>
      <c r="E106" t="n">
        <v>21.86</v>
      </c>
      <c r="F106" t="n">
        <v>10.98</v>
      </c>
      <c r="G106" t="n">
        <v>4.64</v>
      </c>
      <c r="H106" t="n">
        <v>0.06</v>
      </c>
      <c r="I106" t="n">
        <v>142</v>
      </c>
      <c r="J106" t="n">
        <v>296.65</v>
      </c>
      <c r="K106" t="n">
        <v>61.82</v>
      </c>
      <c r="L106" t="n">
        <v>1</v>
      </c>
      <c r="M106" t="n">
        <v>140</v>
      </c>
      <c r="N106" t="n">
        <v>83.83</v>
      </c>
      <c r="O106" t="n">
        <v>36821.52</v>
      </c>
      <c r="P106" t="n">
        <v>196.33</v>
      </c>
      <c r="Q106" t="n">
        <v>1694.08</v>
      </c>
      <c r="R106" t="n">
        <v>120.17</v>
      </c>
      <c r="S106" t="n">
        <v>25.68</v>
      </c>
      <c r="T106" t="n">
        <v>45878.32</v>
      </c>
      <c r="U106" t="n">
        <v>0.21</v>
      </c>
      <c r="V106" t="n">
        <v>0.67</v>
      </c>
      <c r="W106" t="n">
        <v>1.44</v>
      </c>
      <c r="X106" t="n">
        <v>2.97</v>
      </c>
      <c r="Y106" t="n">
        <v>1</v>
      </c>
      <c r="Z106" t="n">
        <v>10</v>
      </c>
    </row>
    <row r="107">
      <c r="A107" t="n">
        <v>1</v>
      </c>
      <c r="B107" t="n">
        <v>150</v>
      </c>
      <c r="C107" t="inlineStr">
        <is>
          <t xml:space="preserve">CONCLUIDO	</t>
        </is>
      </c>
      <c r="D107" t="n">
        <v>5.2905</v>
      </c>
      <c r="E107" t="n">
        <v>18.9</v>
      </c>
      <c r="F107" t="n">
        <v>10.13</v>
      </c>
      <c r="G107" t="n">
        <v>5.84</v>
      </c>
      <c r="H107" t="n">
        <v>0.07000000000000001</v>
      </c>
      <c r="I107" t="n">
        <v>104</v>
      </c>
      <c r="J107" t="n">
        <v>297.17</v>
      </c>
      <c r="K107" t="n">
        <v>61.82</v>
      </c>
      <c r="L107" t="n">
        <v>1.25</v>
      </c>
      <c r="M107" t="n">
        <v>102</v>
      </c>
      <c r="N107" t="n">
        <v>84.09999999999999</v>
      </c>
      <c r="O107" t="n">
        <v>36885.7</v>
      </c>
      <c r="P107" t="n">
        <v>179.73</v>
      </c>
      <c r="Q107" t="n">
        <v>1693.22</v>
      </c>
      <c r="R107" t="n">
        <v>93.93000000000001</v>
      </c>
      <c r="S107" t="n">
        <v>25.68</v>
      </c>
      <c r="T107" t="n">
        <v>32949.21</v>
      </c>
      <c r="U107" t="n">
        <v>0.27</v>
      </c>
      <c r="V107" t="n">
        <v>0.72</v>
      </c>
      <c r="W107" t="n">
        <v>1.37</v>
      </c>
      <c r="X107" t="n">
        <v>2.12</v>
      </c>
      <c r="Y107" t="n">
        <v>1</v>
      </c>
      <c r="Z107" t="n">
        <v>10</v>
      </c>
    </row>
    <row r="108">
      <c r="A108" t="n">
        <v>2</v>
      </c>
      <c r="B108" t="n">
        <v>150</v>
      </c>
      <c r="C108" t="inlineStr">
        <is>
          <t xml:space="preserve">CONCLUIDO	</t>
        </is>
      </c>
      <c r="D108" t="n">
        <v>5.7784</v>
      </c>
      <c r="E108" t="n">
        <v>17.31</v>
      </c>
      <c r="F108" t="n">
        <v>9.699999999999999</v>
      </c>
      <c r="G108" t="n">
        <v>7.01</v>
      </c>
      <c r="H108" t="n">
        <v>0.09</v>
      </c>
      <c r="I108" t="n">
        <v>83</v>
      </c>
      <c r="J108" t="n">
        <v>297.7</v>
      </c>
      <c r="K108" t="n">
        <v>61.82</v>
      </c>
      <c r="L108" t="n">
        <v>1.5</v>
      </c>
      <c r="M108" t="n">
        <v>81</v>
      </c>
      <c r="N108" t="n">
        <v>84.37</v>
      </c>
      <c r="O108" t="n">
        <v>36949.99</v>
      </c>
      <c r="P108" t="n">
        <v>170.87</v>
      </c>
      <c r="Q108" t="n">
        <v>1693.15</v>
      </c>
      <c r="R108" t="n">
        <v>80.13</v>
      </c>
      <c r="S108" t="n">
        <v>25.68</v>
      </c>
      <c r="T108" t="n">
        <v>26153.3</v>
      </c>
      <c r="U108" t="n">
        <v>0.32</v>
      </c>
      <c r="V108" t="n">
        <v>0.75</v>
      </c>
      <c r="W108" t="n">
        <v>1.34</v>
      </c>
      <c r="X108" t="n">
        <v>1.69</v>
      </c>
      <c r="Y108" t="n">
        <v>1</v>
      </c>
      <c r="Z108" t="n">
        <v>10</v>
      </c>
    </row>
    <row r="109">
      <c r="A109" t="n">
        <v>3</v>
      </c>
      <c r="B109" t="n">
        <v>150</v>
      </c>
      <c r="C109" t="inlineStr">
        <is>
          <t xml:space="preserve">CONCLUIDO	</t>
        </is>
      </c>
      <c r="D109" t="n">
        <v>6.1925</v>
      </c>
      <c r="E109" t="n">
        <v>16.15</v>
      </c>
      <c r="F109" t="n">
        <v>9.369999999999999</v>
      </c>
      <c r="G109" t="n">
        <v>8.27</v>
      </c>
      <c r="H109" t="n">
        <v>0.1</v>
      </c>
      <c r="I109" t="n">
        <v>68</v>
      </c>
      <c r="J109" t="n">
        <v>298.22</v>
      </c>
      <c r="K109" t="n">
        <v>61.82</v>
      </c>
      <c r="L109" t="n">
        <v>1.75</v>
      </c>
      <c r="M109" t="n">
        <v>66</v>
      </c>
      <c r="N109" t="n">
        <v>84.65000000000001</v>
      </c>
      <c r="O109" t="n">
        <v>37014.39</v>
      </c>
      <c r="P109" t="n">
        <v>163.79</v>
      </c>
      <c r="Q109" t="n">
        <v>1693.38</v>
      </c>
      <c r="R109" t="n">
        <v>69.76000000000001</v>
      </c>
      <c r="S109" t="n">
        <v>25.68</v>
      </c>
      <c r="T109" t="n">
        <v>21043.76</v>
      </c>
      <c r="U109" t="n">
        <v>0.37</v>
      </c>
      <c r="V109" t="n">
        <v>0.78</v>
      </c>
      <c r="W109" t="n">
        <v>1.32</v>
      </c>
      <c r="X109" t="n">
        <v>1.37</v>
      </c>
      <c r="Y109" t="n">
        <v>1</v>
      </c>
      <c r="Z109" t="n">
        <v>10</v>
      </c>
    </row>
    <row r="110">
      <c r="A110" t="n">
        <v>4</v>
      </c>
      <c r="B110" t="n">
        <v>150</v>
      </c>
      <c r="C110" t="inlineStr">
        <is>
          <t xml:space="preserve">CONCLUIDO	</t>
        </is>
      </c>
      <c r="D110" t="n">
        <v>6.4993</v>
      </c>
      <c r="E110" t="n">
        <v>15.39</v>
      </c>
      <c r="F110" t="n">
        <v>9.17</v>
      </c>
      <c r="G110" t="n">
        <v>9.48</v>
      </c>
      <c r="H110" t="n">
        <v>0.12</v>
      </c>
      <c r="I110" t="n">
        <v>58</v>
      </c>
      <c r="J110" t="n">
        <v>298.74</v>
      </c>
      <c r="K110" t="n">
        <v>61.82</v>
      </c>
      <c r="L110" t="n">
        <v>2</v>
      </c>
      <c r="M110" t="n">
        <v>56</v>
      </c>
      <c r="N110" t="n">
        <v>84.92</v>
      </c>
      <c r="O110" t="n">
        <v>37078.91</v>
      </c>
      <c r="P110" t="n">
        <v>159.05</v>
      </c>
      <c r="Q110" t="n">
        <v>1692.97</v>
      </c>
      <c r="R110" t="n">
        <v>63.63</v>
      </c>
      <c r="S110" t="n">
        <v>25.68</v>
      </c>
      <c r="T110" t="n">
        <v>18031.08</v>
      </c>
      <c r="U110" t="n">
        <v>0.4</v>
      </c>
      <c r="V110" t="n">
        <v>0.8</v>
      </c>
      <c r="W110" t="n">
        <v>1.3</v>
      </c>
      <c r="X110" t="n">
        <v>1.16</v>
      </c>
      <c r="Y110" t="n">
        <v>1</v>
      </c>
      <c r="Z110" t="n">
        <v>10</v>
      </c>
    </row>
    <row r="111">
      <c r="A111" t="n">
        <v>5</v>
      </c>
      <c r="B111" t="n">
        <v>150</v>
      </c>
      <c r="C111" t="inlineStr">
        <is>
          <t xml:space="preserve">CONCLUIDO	</t>
        </is>
      </c>
      <c r="D111" t="n">
        <v>6.729</v>
      </c>
      <c r="E111" t="n">
        <v>14.86</v>
      </c>
      <c r="F111" t="n">
        <v>9.029999999999999</v>
      </c>
      <c r="G111" t="n">
        <v>10.62</v>
      </c>
      <c r="H111" t="n">
        <v>0.13</v>
      </c>
      <c r="I111" t="n">
        <v>51</v>
      </c>
      <c r="J111" t="n">
        <v>299.26</v>
      </c>
      <c r="K111" t="n">
        <v>61.82</v>
      </c>
      <c r="L111" t="n">
        <v>2.25</v>
      </c>
      <c r="M111" t="n">
        <v>49</v>
      </c>
      <c r="N111" t="n">
        <v>85.19</v>
      </c>
      <c r="O111" t="n">
        <v>37143.54</v>
      </c>
      <c r="P111" t="n">
        <v>155.3</v>
      </c>
      <c r="Q111" t="n">
        <v>1693.08</v>
      </c>
      <c r="R111" t="n">
        <v>59.65</v>
      </c>
      <c r="S111" t="n">
        <v>25.68</v>
      </c>
      <c r="T111" t="n">
        <v>16075.56</v>
      </c>
      <c r="U111" t="n">
        <v>0.43</v>
      </c>
      <c r="V111" t="n">
        <v>0.8100000000000001</v>
      </c>
      <c r="W111" t="n">
        <v>1.28</v>
      </c>
      <c r="X111" t="n">
        <v>1.03</v>
      </c>
      <c r="Y111" t="n">
        <v>1</v>
      </c>
      <c r="Z111" t="n">
        <v>10</v>
      </c>
    </row>
    <row r="112">
      <c r="A112" t="n">
        <v>6</v>
      </c>
      <c r="B112" t="n">
        <v>150</v>
      </c>
      <c r="C112" t="inlineStr">
        <is>
          <t xml:space="preserve">CONCLUIDO	</t>
        </is>
      </c>
      <c r="D112" t="n">
        <v>6.9507</v>
      </c>
      <c r="E112" t="n">
        <v>14.39</v>
      </c>
      <c r="F112" t="n">
        <v>8.890000000000001</v>
      </c>
      <c r="G112" t="n">
        <v>11.85</v>
      </c>
      <c r="H112" t="n">
        <v>0.15</v>
      </c>
      <c r="I112" t="n">
        <v>45</v>
      </c>
      <c r="J112" t="n">
        <v>299.79</v>
      </c>
      <c r="K112" t="n">
        <v>61.82</v>
      </c>
      <c r="L112" t="n">
        <v>2.5</v>
      </c>
      <c r="M112" t="n">
        <v>43</v>
      </c>
      <c r="N112" t="n">
        <v>85.47</v>
      </c>
      <c r="O112" t="n">
        <v>37208.42</v>
      </c>
      <c r="P112" t="n">
        <v>151.73</v>
      </c>
      <c r="Q112" t="n">
        <v>1693.04</v>
      </c>
      <c r="R112" t="n">
        <v>54.92</v>
      </c>
      <c r="S112" t="n">
        <v>25.68</v>
      </c>
      <c r="T112" t="n">
        <v>13741.72</v>
      </c>
      <c r="U112" t="n">
        <v>0.47</v>
      </c>
      <c r="V112" t="n">
        <v>0.82</v>
      </c>
      <c r="W112" t="n">
        <v>1.28</v>
      </c>
      <c r="X112" t="n">
        <v>0.89</v>
      </c>
      <c r="Y112" t="n">
        <v>1</v>
      </c>
      <c r="Z112" t="n">
        <v>10</v>
      </c>
    </row>
    <row r="113">
      <c r="A113" t="n">
        <v>7</v>
      </c>
      <c r="B113" t="n">
        <v>150</v>
      </c>
      <c r="C113" t="inlineStr">
        <is>
          <t xml:space="preserve">CONCLUIDO	</t>
        </is>
      </c>
      <c r="D113" t="n">
        <v>7.14</v>
      </c>
      <c r="E113" t="n">
        <v>14.01</v>
      </c>
      <c r="F113" t="n">
        <v>8.789999999999999</v>
      </c>
      <c r="G113" t="n">
        <v>13.18</v>
      </c>
      <c r="H113" t="n">
        <v>0.16</v>
      </c>
      <c r="I113" t="n">
        <v>40</v>
      </c>
      <c r="J113" t="n">
        <v>300.32</v>
      </c>
      <c r="K113" t="n">
        <v>61.82</v>
      </c>
      <c r="L113" t="n">
        <v>2.75</v>
      </c>
      <c r="M113" t="n">
        <v>38</v>
      </c>
      <c r="N113" t="n">
        <v>85.73999999999999</v>
      </c>
      <c r="O113" t="n">
        <v>37273.29</v>
      </c>
      <c r="P113" t="n">
        <v>148.9</v>
      </c>
      <c r="Q113" t="n">
        <v>1693.11</v>
      </c>
      <c r="R113" t="n">
        <v>51.64</v>
      </c>
      <c r="S113" t="n">
        <v>25.68</v>
      </c>
      <c r="T113" t="n">
        <v>12123.55</v>
      </c>
      <c r="U113" t="n">
        <v>0.5</v>
      </c>
      <c r="V113" t="n">
        <v>0.83</v>
      </c>
      <c r="W113" t="n">
        <v>1.27</v>
      </c>
      <c r="X113" t="n">
        <v>0.78</v>
      </c>
      <c r="Y113" t="n">
        <v>1</v>
      </c>
      <c r="Z113" t="n">
        <v>10</v>
      </c>
    </row>
    <row r="114">
      <c r="A114" t="n">
        <v>8</v>
      </c>
      <c r="B114" t="n">
        <v>150</v>
      </c>
      <c r="C114" t="inlineStr">
        <is>
          <t xml:space="preserve">CONCLUIDO	</t>
        </is>
      </c>
      <c r="D114" t="n">
        <v>7.2903</v>
      </c>
      <c r="E114" t="n">
        <v>13.72</v>
      </c>
      <c r="F114" t="n">
        <v>8.720000000000001</v>
      </c>
      <c r="G114" t="n">
        <v>14.53</v>
      </c>
      <c r="H114" t="n">
        <v>0.18</v>
      </c>
      <c r="I114" t="n">
        <v>36</v>
      </c>
      <c r="J114" t="n">
        <v>300.84</v>
      </c>
      <c r="K114" t="n">
        <v>61.82</v>
      </c>
      <c r="L114" t="n">
        <v>3</v>
      </c>
      <c r="M114" t="n">
        <v>34</v>
      </c>
      <c r="N114" t="n">
        <v>86.02</v>
      </c>
      <c r="O114" t="n">
        <v>37338.27</v>
      </c>
      <c r="P114" t="n">
        <v>146.19</v>
      </c>
      <c r="Q114" t="n">
        <v>1693.18</v>
      </c>
      <c r="R114" t="n">
        <v>49.57</v>
      </c>
      <c r="S114" t="n">
        <v>25.68</v>
      </c>
      <c r="T114" t="n">
        <v>11109.7</v>
      </c>
      <c r="U114" t="n">
        <v>0.52</v>
      </c>
      <c r="V114" t="n">
        <v>0.84</v>
      </c>
      <c r="W114" t="n">
        <v>1.27</v>
      </c>
      <c r="X114" t="n">
        <v>0.72</v>
      </c>
      <c r="Y114" t="n">
        <v>1</v>
      </c>
      <c r="Z114" t="n">
        <v>10</v>
      </c>
    </row>
    <row r="115">
      <c r="A115" t="n">
        <v>9</v>
      </c>
      <c r="B115" t="n">
        <v>150</v>
      </c>
      <c r="C115" t="inlineStr">
        <is>
          <t xml:space="preserve">CONCLUIDO	</t>
        </is>
      </c>
      <c r="D115" t="n">
        <v>7.4114</v>
      </c>
      <c r="E115" t="n">
        <v>13.49</v>
      </c>
      <c r="F115" t="n">
        <v>8.66</v>
      </c>
      <c r="G115" t="n">
        <v>15.75</v>
      </c>
      <c r="H115" t="n">
        <v>0.19</v>
      </c>
      <c r="I115" t="n">
        <v>33</v>
      </c>
      <c r="J115" t="n">
        <v>301.37</v>
      </c>
      <c r="K115" t="n">
        <v>61.82</v>
      </c>
      <c r="L115" t="n">
        <v>3.25</v>
      </c>
      <c r="M115" t="n">
        <v>31</v>
      </c>
      <c r="N115" t="n">
        <v>86.3</v>
      </c>
      <c r="O115" t="n">
        <v>37403.38</v>
      </c>
      <c r="P115" t="n">
        <v>144.11</v>
      </c>
      <c r="Q115" t="n">
        <v>1693.01</v>
      </c>
      <c r="R115" t="n">
        <v>47.64</v>
      </c>
      <c r="S115" t="n">
        <v>25.68</v>
      </c>
      <c r="T115" t="n">
        <v>10161.87</v>
      </c>
      <c r="U115" t="n">
        <v>0.54</v>
      </c>
      <c r="V115" t="n">
        <v>0.84</v>
      </c>
      <c r="W115" t="n">
        <v>1.27</v>
      </c>
      <c r="X115" t="n">
        <v>0.66</v>
      </c>
      <c r="Y115" t="n">
        <v>1</v>
      </c>
      <c r="Z115" t="n">
        <v>10</v>
      </c>
    </row>
    <row r="116">
      <c r="A116" t="n">
        <v>10</v>
      </c>
      <c r="B116" t="n">
        <v>150</v>
      </c>
      <c r="C116" t="inlineStr">
        <is>
          <t xml:space="preserve">CONCLUIDO	</t>
        </is>
      </c>
      <c r="D116" t="n">
        <v>7.4888</v>
      </c>
      <c r="E116" t="n">
        <v>13.35</v>
      </c>
      <c r="F116" t="n">
        <v>8.630000000000001</v>
      </c>
      <c r="G116" t="n">
        <v>16.71</v>
      </c>
      <c r="H116" t="n">
        <v>0.21</v>
      </c>
      <c r="I116" t="n">
        <v>31</v>
      </c>
      <c r="J116" t="n">
        <v>301.9</v>
      </c>
      <c r="K116" t="n">
        <v>61.82</v>
      </c>
      <c r="L116" t="n">
        <v>3.5</v>
      </c>
      <c r="M116" t="n">
        <v>29</v>
      </c>
      <c r="N116" t="n">
        <v>86.58</v>
      </c>
      <c r="O116" t="n">
        <v>37468.6</v>
      </c>
      <c r="P116" t="n">
        <v>142.5</v>
      </c>
      <c r="Q116" t="n">
        <v>1693.08</v>
      </c>
      <c r="R116" t="n">
        <v>46.87</v>
      </c>
      <c r="S116" t="n">
        <v>25.68</v>
      </c>
      <c r="T116" t="n">
        <v>9785.719999999999</v>
      </c>
      <c r="U116" t="n">
        <v>0.55</v>
      </c>
      <c r="V116" t="n">
        <v>0.85</v>
      </c>
      <c r="W116" t="n">
        <v>1.27</v>
      </c>
      <c r="X116" t="n">
        <v>0.63</v>
      </c>
      <c r="Y116" t="n">
        <v>1</v>
      </c>
      <c r="Z116" t="n">
        <v>10</v>
      </c>
    </row>
    <row r="117">
      <c r="A117" t="n">
        <v>11</v>
      </c>
      <c r="B117" t="n">
        <v>150</v>
      </c>
      <c r="C117" t="inlineStr">
        <is>
          <t xml:space="preserve">CONCLUIDO	</t>
        </is>
      </c>
      <c r="D117" t="n">
        <v>7.63</v>
      </c>
      <c r="E117" t="n">
        <v>13.11</v>
      </c>
      <c r="F117" t="n">
        <v>8.550000000000001</v>
      </c>
      <c r="G117" t="n">
        <v>18.33</v>
      </c>
      <c r="H117" t="n">
        <v>0.22</v>
      </c>
      <c r="I117" t="n">
        <v>28</v>
      </c>
      <c r="J117" t="n">
        <v>302.43</v>
      </c>
      <c r="K117" t="n">
        <v>61.82</v>
      </c>
      <c r="L117" t="n">
        <v>3.75</v>
      </c>
      <c r="M117" t="n">
        <v>26</v>
      </c>
      <c r="N117" t="n">
        <v>86.86</v>
      </c>
      <c r="O117" t="n">
        <v>37533.94</v>
      </c>
      <c r="P117" t="n">
        <v>139.85</v>
      </c>
      <c r="Q117" t="n">
        <v>1692.88</v>
      </c>
      <c r="R117" t="n">
        <v>44.4</v>
      </c>
      <c r="S117" t="n">
        <v>25.68</v>
      </c>
      <c r="T117" t="n">
        <v>8563.32</v>
      </c>
      <c r="U117" t="n">
        <v>0.58</v>
      </c>
      <c r="V117" t="n">
        <v>0.85</v>
      </c>
      <c r="W117" t="n">
        <v>1.26</v>
      </c>
      <c r="X117" t="n">
        <v>0.55</v>
      </c>
      <c r="Y117" t="n">
        <v>1</v>
      </c>
      <c r="Z117" t="n">
        <v>10</v>
      </c>
    </row>
    <row r="118">
      <c r="A118" t="n">
        <v>12</v>
      </c>
      <c r="B118" t="n">
        <v>150</v>
      </c>
      <c r="C118" t="inlineStr">
        <is>
          <t xml:space="preserve">CONCLUIDO	</t>
        </is>
      </c>
      <c r="D118" t="n">
        <v>7.7258</v>
      </c>
      <c r="E118" t="n">
        <v>12.94</v>
      </c>
      <c r="F118" t="n">
        <v>8.5</v>
      </c>
      <c r="G118" t="n">
        <v>19.62</v>
      </c>
      <c r="H118" t="n">
        <v>0.24</v>
      </c>
      <c r="I118" t="n">
        <v>26</v>
      </c>
      <c r="J118" t="n">
        <v>302.96</v>
      </c>
      <c r="K118" t="n">
        <v>61.82</v>
      </c>
      <c r="L118" t="n">
        <v>4</v>
      </c>
      <c r="M118" t="n">
        <v>24</v>
      </c>
      <c r="N118" t="n">
        <v>87.14</v>
      </c>
      <c r="O118" t="n">
        <v>37599.4</v>
      </c>
      <c r="P118" t="n">
        <v>137.42</v>
      </c>
      <c r="Q118" t="n">
        <v>1693.07</v>
      </c>
      <c r="R118" t="n">
        <v>42.88</v>
      </c>
      <c r="S118" t="n">
        <v>25.68</v>
      </c>
      <c r="T118" t="n">
        <v>7814.35</v>
      </c>
      <c r="U118" t="n">
        <v>0.6</v>
      </c>
      <c r="V118" t="n">
        <v>0.86</v>
      </c>
      <c r="W118" t="n">
        <v>1.25</v>
      </c>
      <c r="X118" t="n">
        <v>0.5</v>
      </c>
      <c r="Y118" t="n">
        <v>1</v>
      </c>
      <c r="Z118" t="n">
        <v>10</v>
      </c>
    </row>
    <row r="119">
      <c r="A119" t="n">
        <v>13</v>
      </c>
      <c r="B119" t="n">
        <v>150</v>
      </c>
      <c r="C119" t="inlineStr">
        <is>
          <t xml:space="preserve">CONCLUIDO	</t>
        </is>
      </c>
      <c r="D119" t="n">
        <v>7.8061</v>
      </c>
      <c r="E119" t="n">
        <v>12.81</v>
      </c>
      <c r="F119" t="n">
        <v>8.48</v>
      </c>
      <c r="G119" t="n">
        <v>21.2</v>
      </c>
      <c r="H119" t="n">
        <v>0.25</v>
      </c>
      <c r="I119" t="n">
        <v>24</v>
      </c>
      <c r="J119" t="n">
        <v>303.49</v>
      </c>
      <c r="K119" t="n">
        <v>61.82</v>
      </c>
      <c r="L119" t="n">
        <v>4.25</v>
      </c>
      <c r="M119" t="n">
        <v>22</v>
      </c>
      <c r="N119" t="n">
        <v>87.42</v>
      </c>
      <c r="O119" t="n">
        <v>37664.98</v>
      </c>
      <c r="P119" t="n">
        <v>136.01</v>
      </c>
      <c r="Q119" t="n">
        <v>1693.02</v>
      </c>
      <c r="R119" t="n">
        <v>42.07</v>
      </c>
      <c r="S119" t="n">
        <v>25.68</v>
      </c>
      <c r="T119" t="n">
        <v>7418.92</v>
      </c>
      <c r="U119" t="n">
        <v>0.61</v>
      </c>
      <c r="V119" t="n">
        <v>0.86</v>
      </c>
      <c r="W119" t="n">
        <v>1.25</v>
      </c>
      <c r="X119" t="n">
        <v>0.48</v>
      </c>
      <c r="Y119" t="n">
        <v>1</v>
      </c>
      <c r="Z119" t="n">
        <v>10</v>
      </c>
    </row>
    <row r="120">
      <c r="A120" t="n">
        <v>14</v>
      </c>
      <c r="B120" t="n">
        <v>150</v>
      </c>
      <c r="C120" t="inlineStr">
        <is>
          <t xml:space="preserve">CONCLUIDO	</t>
        </is>
      </c>
      <c r="D120" t="n">
        <v>7.8637</v>
      </c>
      <c r="E120" t="n">
        <v>12.72</v>
      </c>
      <c r="F120" t="n">
        <v>8.44</v>
      </c>
      <c r="G120" t="n">
        <v>22.02</v>
      </c>
      <c r="H120" t="n">
        <v>0.26</v>
      </c>
      <c r="I120" t="n">
        <v>23</v>
      </c>
      <c r="J120" t="n">
        <v>304.03</v>
      </c>
      <c r="K120" t="n">
        <v>61.82</v>
      </c>
      <c r="L120" t="n">
        <v>4.5</v>
      </c>
      <c r="M120" t="n">
        <v>21</v>
      </c>
      <c r="N120" t="n">
        <v>87.7</v>
      </c>
      <c r="O120" t="n">
        <v>37730.68</v>
      </c>
      <c r="P120" t="n">
        <v>133.55</v>
      </c>
      <c r="Q120" t="n">
        <v>1692.99</v>
      </c>
      <c r="R120" t="n">
        <v>41.12</v>
      </c>
      <c r="S120" t="n">
        <v>25.68</v>
      </c>
      <c r="T120" t="n">
        <v>6948.72</v>
      </c>
      <c r="U120" t="n">
        <v>0.62</v>
      </c>
      <c r="V120" t="n">
        <v>0.86</v>
      </c>
      <c r="W120" t="n">
        <v>1.24</v>
      </c>
      <c r="X120" t="n">
        <v>0.44</v>
      </c>
      <c r="Y120" t="n">
        <v>1</v>
      </c>
      <c r="Z120" t="n">
        <v>10</v>
      </c>
    </row>
    <row r="121">
      <c r="A121" t="n">
        <v>15</v>
      </c>
      <c r="B121" t="n">
        <v>150</v>
      </c>
      <c r="C121" t="inlineStr">
        <is>
          <t xml:space="preserve">CONCLUIDO	</t>
        </is>
      </c>
      <c r="D121" t="n">
        <v>7.9504</v>
      </c>
      <c r="E121" t="n">
        <v>12.58</v>
      </c>
      <c r="F121" t="n">
        <v>8.41</v>
      </c>
      <c r="G121" t="n">
        <v>24.04</v>
      </c>
      <c r="H121" t="n">
        <v>0.28</v>
      </c>
      <c r="I121" t="n">
        <v>21</v>
      </c>
      <c r="J121" t="n">
        <v>304.56</v>
      </c>
      <c r="K121" t="n">
        <v>61.82</v>
      </c>
      <c r="L121" t="n">
        <v>4.75</v>
      </c>
      <c r="M121" t="n">
        <v>19</v>
      </c>
      <c r="N121" t="n">
        <v>87.98999999999999</v>
      </c>
      <c r="O121" t="n">
        <v>37796.51</v>
      </c>
      <c r="P121" t="n">
        <v>132.27</v>
      </c>
      <c r="Q121" t="n">
        <v>1693.06</v>
      </c>
      <c r="R121" t="n">
        <v>40.13</v>
      </c>
      <c r="S121" t="n">
        <v>25.68</v>
      </c>
      <c r="T121" t="n">
        <v>6466.69</v>
      </c>
      <c r="U121" t="n">
        <v>0.64</v>
      </c>
      <c r="V121" t="n">
        <v>0.87</v>
      </c>
      <c r="W121" t="n">
        <v>1.24</v>
      </c>
      <c r="X121" t="n">
        <v>0.41</v>
      </c>
      <c r="Y121" t="n">
        <v>1</v>
      </c>
      <c r="Z121" t="n">
        <v>10</v>
      </c>
    </row>
    <row r="122">
      <c r="A122" t="n">
        <v>16</v>
      </c>
      <c r="B122" t="n">
        <v>150</v>
      </c>
      <c r="C122" t="inlineStr">
        <is>
          <t xml:space="preserve">CONCLUIDO	</t>
        </is>
      </c>
      <c r="D122" t="n">
        <v>8.005000000000001</v>
      </c>
      <c r="E122" t="n">
        <v>12.49</v>
      </c>
      <c r="F122" t="n">
        <v>8.380000000000001</v>
      </c>
      <c r="G122" t="n">
        <v>25.15</v>
      </c>
      <c r="H122" t="n">
        <v>0.29</v>
      </c>
      <c r="I122" t="n">
        <v>20</v>
      </c>
      <c r="J122" t="n">
        <v>305.09</v>
      </c>
      <c r="K122" t="n">
        <v>61.82</v>
      </c>
      <c r="L122" t="n">
        <v>5</v>
      </c>
      <c r="M122" t="n">
        <v>18</v>
      </c>
      <c r="N122" t="n">
        <v>88.27</v>
      </c>
      <c r="O122" t="n">
        <v>37862.45</v>
      </c>
      <c r="P122" t="n">
        <v>130.48</v>
      </c>
      <c r="Q122" t="n">
        <v>1693.03</v>
      </c>
      <c r="R122" t="n">
        <v>39.18</v>
      </c>
      <c r="S122" t="n">
        <v>25.68</v>
      </c>
      <c r="T122" t="n">
        <v>5994.44</v>
      </c>
      <c r="U122" t="n">
        <v>0.66</v>
      </c>
      <c r="V122" t="n">
        <v>0.87</v>
      </c>
      <c r="W122" t="n">
        <v>1.24</v>
      </c>
      <c r="X122" t="n">
        <v>0.38</v>
      </c>
      <c r="Y122" t="n">
        <v>1</v>
      </c>
      <c r="Z122" t="n">
        <v>10</v>
      </c>
    </row>
    <row r="123">
      <c r="A123" t="n">
        <v>17</v>
      </c>
      <c r="B123" t="n">
        <v>150</v>
      </c>
      <c r="C123" t="inlineStr">
        <is>
          <t xml:space="preserve">CONCLUIDO	</t>
        </is>
      </c>
      <c r="D123" t="n">
        <v>8.0373</v>
      </c>
      <c r="E123" t="n">
        <v>12.44</v>
      </c>
      <c r="F123" t="n">
        <v>8.390000000000001</v>
      </c>
      <c r="G123" t="n">
        <v>26.49</v>
      </c>
      <c r="H123" t="n">
        <v>0.31</v>
      </c>
      <c r="I123" t="n">
        <v>19</v>
      </c>
      <c r="J123" t="n">
        <v>305.63</v>
      </c>
      <c r="K123" t="n">
        <v>61.82</v>
      </c>
      <c r="L123" t="n">
        <v>5.25</v>
      </c>
      <c r="M123" t="n">
        <v>17</v>
      </c>
      <c r="N123" t="n">
        <v>88.56</v>
      </c>
      <c r="O123" t="n">
        <v>37928.52</v>
      </c>
      <c r="P123" t="n">
        <v>128.4</v>
      </c>
      <c r="Q123" t="n">
        <v>1692.94</v>
      </c>
      <c r="R123" t="n">
        <v>39.51</v>
      </c>
      <c r="S123" t="n">
        <v>25.68</v>
      </c>
      <c r="T123" t="n">
        <v>6162.77</v>
      </c>
      <c r="U123" t="n">
        <v>0.65</v>
      </c>
      <c r="V123" t="n">
        <v>0.87</v>
      </c>
      <c r="W123" t="n">
        <v>1.24</v>
      </c>
      <c r="X123" t="n">
        <v>0.39</v>
      </c>
      <c r="Y123" t="n">
        <v>1</v>
      </c>
      <c r="Z123" t="n">
        <v>10</v>
      </c>
    </row>
    <row r="124">
      <c r="A124" t="n">
        <v>18</v>
      </c>
      <c r="B124" t="n">
        <v>150</v>
      </c>
      <c r="C124" t="inlineStr">
        <is>
          <t xml:space="preserve">CONCLUIDO	</t>
        </is>
      </c>
      <c r="D124" t="n">
        <v>8.094099999999999</v>
      </c>
      <c r="E124" t="n">
        <v>12.35</v>
      </c>
      <c r="F124" t="n">
        <v>8.359999999999999</v>
      </c>
      <c r="G124" t="n">
        <v>27.86</v>
      </c>
      <c r="H124" t="n">
        <v>0.32</v>
      </c>
      <c r="I124" t="n">
        <v>18</v>
      </c>
      <c r="J124" t="n">
        <v>306.17</v>
      </c>
      <c r="K124" t="n">
        <v>61.82</v>
      </c>
      <c r="L124" t="n">
        <v>5.5</v>
      </c>
      <c r="M124" t="n">
        <v>16</v>
      </c>
      <c r="N124" t="n">
        <v>88.84</v>
      </c>
      <c r="O124" t="n">
        <v>37994.72</v>
      </c>
      <c r="P124" t="n">
        <v>126.19</v>
      </c>
      <c r="Q124" t="n">
        <v>1692.93</v>
      </c>
      <c r="R124" t="n">
        <v>38.49</v>
      </c>
      <c r="S124" t="n">
        <v>25.68</v>
      </c>
      <c r="T124" t="n">
        <v>5658.32</v>
      </c>
      <c r="U124" t="n">
        <v>0.67</v>
      </c>
      <c r="V124" t="n">
        <v>0.87</v>
      </c>
      <c r="W124" t="n">
        <v>1.24</v>
      </c>
      <c r="X124" t="n">
        <v>0.35</v>
      </c>
      <c r="Y124" t="n">
        <v>1</v>
      </c>
      <c r="Z124" t="n">
        <v>10</v>
      </c>
    </row>
    <row r="125">
      <c r="A125" t="n">
        <v>19</v>
      </c>
      <c r="B125" t="n">
        <v>150</v>
      </c>
      <c r="C125" t="inlineStr">
        <is>
          <t xml:space="preserve">CONCLUIDO	</t>
        </is>
      </c>
      <c r="D125" t="n">
        <v>8.138</v>
      </c>
      <c r="E125" t="n">
        <v>12.29</v>
      </c>
      <c r="F125" t="n">
        <v>8.35</v>
      </c>
      <c r="G125" t="n">
        <v>29.46</v>
      </c>
      <c r="H125" t="n">
        <v>0.33</v>
      </c>
      <c r="I125" t="n">
        <v>17</v>
      </c>
      <c r="J125" t="n">
        <v>306.7</v>
      </c>
      <c r="K125" t="n">
        <v>61.82</v>
      </c>
      <c r="L125" t="n">
        <v>5.75</v>
      </c>
      <c r="M125" t="n">
        <v>15</v>
      </c>
      <c r="N125" t="n">
        <v>89.13</v>
      </c>
      <c r="O125" t="n">
        <v>38061.04</v>
      </c>
      <c r="P125" t="n">
        <v>124.78</v>
      </c>
      <c r="Q125" t="n">
        <v>1692.88</v>
      </c>
      <c r="R125" t="n">
        <v>38.11</v>
      </c>
      <c r="S125" t="n">
        <v>25.68</v>
      </c>
      <c r="T125" t="n">
        <v>5473.89</v>
      </c>
      <c r="U125" t="n">
        <v>0.67</v>
      </c>
      <c r="V125" t="n">
        <v>0.87</v>
      </c>
      <c r="W125" t="n">
        <v>1.24</v>
      </c>
      <c r="X125" t="n">
        <v>0.34</v>
      </c>
      <c r="Y125" t="n">
        <v>1</v>
      </c>
      <c r="Z125" t="n">
        <v>10</v>
      </c>
    </row>
    <row r="126">
      <c r="A126" t="n">
        <v>20</v>
      </c>
      <c r="B126" t="n">
        <v>150</v>
      </c>
      <c r="C126" t="inlineStr">
        <is>
          <t xml:space="preserve">CONCLUIDO	</t>
        </is>
      </c>
      <c r="D126" t="n">
        <v>8.1988</v>
      </c>
      <c r="E126" t="n">
        <v>12.2</v>
      </c>
      <c r="F126" t="n">
        <v>8.31</v>
      </c>
      <c r="G126" t="n">
        <v>31.17</v>
      </c>
      <c r="H126" t="n">
        <v>0.35</v>
      </c>
      <c r="I126" t="n">
        <v>16</v>
      </c>
      <c r="J126" t="n">
        <v>307.24</v>
      </c>
      <c r="K126" t="n">
        <v>61.82</v>
      </c>
      <c r="L126" t="n">
        <v>6</v>
      </c>
      <c r="M126" t="n">
        <v>14</v>
      </c>
      <c r="N126" t="n">
        <v>89.42</v>
      </c>
      <c r="O126" t="n">
        <v>38127.48</v>
      </c>
      <c r="P126" t="n">
        <v>122.7</v>
      </c>
      <c r="Q126" t="n">
        <v>1692.94</v>
      </c>
      <c r="R126" t="n">
        <v>36.92</v>
      </c>
      <c r="S126" t="n">
        <v>25.68</v>
      </c>
      <c r="T126" t="n">
        <v>4883.6</v>
      </c>
      <c r="U126" t="n">
        <v>0.7</v>
      </c>
      <c r="V126" t="n">
        <v>0.88</v>
      </c>
      <c r="W126" t="n">
        <v>1.24</v>
      </c>
      <c r="X126" t="n">
        <v>0.31</v>
      </c>
      <c r="Y126" t="n">
        <v>1</v>
      </c>
      <c r="Z126" t="n">
        <v>10</v>
      </c>
    </row>
    <row r="127">
      <c r="A127" t="n">
        <v>21</v>
      </c>
      <c r="B127" t="n">
        <v>150</v>
      </c>
      <c r="C127" t="inlineStr">
        <is>
          <t xml:space="preserve">CONCLUIDO	</t>
        </is>
      </c>
      <c r="D127" t="n">
        <v>8.252000000000001</v>
      </c>
      <c r="E127" t="n">
        <v>12.12</v>
      </c>
      <c r="F127" t="n">
        <v>8.289999999999999</v>
      </c>
      <c r="G127" t="n">
        <v>33.15</v>
      </c>
      <c r="H127" t="n">
        <v>0.36</v>
      </c>
      <c r="I127" t="n">
        <v>15</v>
      </c>
      <c r="J127" t="n">
        <v>307.78</v>
      </c>
      <c r="K127" t="n">
        <v>61.82</v>
      </c>
      <c r="L127" t="n">
        <v>6.25</v>
      </c>
      <c r="M127" t="n">
        <v>12</v>
      </c>
      <c r="N127" t="n">
        <v>89.70999999999999</v>
      </c>
      <c r="O127" t="n">
        <v>38194.05</v>
      </c>
      <c r="P127" t="n">
        <v>120.93</v>
      </c>
      <c r="Q127" t="n">
        <v>1692.94</v>
      </c>
      <c r="R127" t="n">
        <v>36.1</v>
      </c>
      <c r="S127" t="n">
        <v>25.68</v>
      </c>
      <c r="T127" t="n">
        <v>4477.75</v>
      </c>
      <c r="U127" t="n">
        <v>0.71</v>
      </c>
      <c r="V127" t="n">
        <v>0.88</v>
      </c>
      <c r="W127" t="n">
        <v>1.24</v>
      </c>
      <c r="X127" t="n">
        <v>0.28</v>
      </c>
      <c r="Y127" t="n">
        <v>1</v>
      </c>
      <c r="Z127" t="n">
        <v>10</v>
      </c>
    </row>
    <row r="128">
      <c r="A128" t="n">
        <v>22</v>
      </c>
      <c r="B128" t="n">
        <v>150</v>
      </c>
      <c r="C128" t="inlineStr">
        <is>
          <t xml:space="preserve">CONCLUIDO	</t>
        </is>
      </c>
      <c r="D128" t="n">
        <v>8.255000000000001</v>
      </c>
      <c r="E128" t="n">
        <v>12.11</v>
      </c>
      <c r="F128" t="n">
        <v>8.279999999999999</v>
      </c>
      <c r="G128" t="n">
        <v>33.13</v>
      </c>
      <c r="H128" t="n">
        <v>0.38</v>
      </c>
      <c r="I128" t="n">
        <v>15</v>
      </c>
      <c r="J128" t="n">
        <v>308.32</v>
      </c>
      <c r="K128" t="n">
        <v>61.82</v>
      </c>
      <c r="L128" t="n">
        <v>6.5</v>
      </c>
      <c r="M128" t="n">
        <v>12</v>
      </c>
      <c r="N128" t="n">
        <v>90</v>
      </c>
      <c r="O128" t="n">
        <v>38260.74</v>
      </c>
      <c r="P128" t="n">
        <v>119.62</v>
      </c>
      <c r="Q128" t="n">
        <v>1692.91</v>
      </c>
      <c r="R128" t="n">
        <v>36.13</v>
      </c>
      <c r="S128" t="n">
        <v>25.68</v>
      </c>
      <c r="T128" t="n">
        <v>4494.04</v>
      </c>
      <c r="U128" t="n">
        <v>0.71</v>
      </c>
      <c r="V128" t="n">
        <v>0.88</v>
      </c>
      <c r="W128" t="n">
        <v>1.23</v>
      </c>
      <c r="X128" t="n">
        <v>0.28</v>
      </c>
      <c r="Y128" t="n">
        <v>1</v>
      </c>
      <c r="Z128" t="n">
        <v>10</v>
      </c>
    </row>
    <row r="129">
      <c r="A129" t="n">
        <v>23</v>
      </c>
      <c r="B129" t="n">
        <v>150</v>
      </c>
      <c r="C129" t="inlineStr">
        <is>
          <t xml:space="preserve">CONCLUIDO	</t>
        </is>
      </c>
      <c r="D129" t="n">
        <v>8.3026</v>
      </c>
      <c r="E129" t="n">
        <v>12.04</v>
      </c>
      <c r="F129" t="n">
        <v>8.27</v>
      </c>
      <c r="G129" t="n">
        <v>35.44</v>
      </c>
      <c r="H129" t="n">
        <v>0.39</v>
      </c>
      <c r="I129" t="n">
        <v>14</v>
      </c>
      <c r="J129" t="n">
        <v>308.86</v>
      </c>
      <c r="K129" t="n">
        <v>61.82</v>
      </c>
      <c r="L129" t="n">
        <v>6.75</v>
      </c>
      <c r="M129" t="n">
        <v>9</v>
      </c>
      <c r="N129" t="n">
        <v>90.29000000000001</v>
      </c>
      <c r="O129" t="n">
        <v>38327.57</v>
      </c>
      <c r="P129" t="n">
        <v>117.58</v>
      </c>
      <c r="Q129" t="n">
        <v>1693</v>
      </c>
      <c r="R129" t="n">
        <v>35.59</v>
      </c>
      <c r="S129" t="n">
        <v>25.68</v>
      </c>
      <c r="T129" t="n">
        <v>4229.39</v>
      </c>
      <c r="U129" t="n">
        <v>0.72</v>
      </c>
      <c r="V129" t="n">
        <v>0.88</v>
      </c>
      <c r="W129" t="n">
        <v>1.23</v>
      </c>
      <c r="X129" t="n">
        <v>0.27</v>
      </c>
      <c r="Y129" t="n">
        <v>1</v>
      </c>
      <c r="Z129" t="n">
        <v>10</v>
      </c>
    </row>
    <row r="130">
      <c r="A130" t="n">
        <v>24</v>
      </c>
      <c r="B130" t="n">
        <v>150</v>
      </c>
      <c r="C130" t="inlineStr">
        <is>
          <t xml:space="preserve">CONCLUIDO	</t>
        </is>
      </c>
      <c r="D130" t="n">
        <v>8.303000000000001</v>
      </c>
      <c r="E130" t="n">
        <v>12.04</v>
      </c>
      <c r="F130" t="n">
        <v>8.27</v>
      </c>
      <c r="G130" t="n">
        <v>35.44</v>
      </c>
      <c r="H130" t="n">
        <v>0.4</v>
      </c>
      <c r="I130" t="n">
        <v>14</v>
      </c>
      <c r="J130" t="n">
        <v>309.41</v>
      </c>
      <c r="K130" t="n">
        <v>61.82</v>
      </c>
      <c r="L130" t="n">
        <v>7</v>
      </c>
      <c r="M130" t="n">
        <v>7</v>
      </c>
      <c r="N130" t="n">
        <v>90.59</v>
      </c>
      <c r="O130" t="n">
        <v>38394.52</v>
      </c>
      <c r="P130" t="n">
        <v>117.13</v>
      </c>
      <c r="Q130" t="n">
        <v>1692.88</v>
      </c>
      <c r="R130" t="n">
        <v>35.6</v>
      </c>
      <c r="S130" t="n">
        <v>25.68</v>
      </c>
      <c r="T130" t="n">
        <v>4233.21</v>
      </c>
      <c r="U130" t="n">
        <v>0.72</v>
      </c>
      <c r="V130" t="n">
        <v>0.88</v>
      </c>
      <c r="W130" t="n">
        <v>1.23</v>
      </c>
      <c r="X130" t="n">
        <v>0.27</v>
      </c>
      <c r="Y130" t="n">
        <v>1</v>
      </c>
      <c r="Z130" t="n">
        <v>10</v>
      </c>
    </row>
    <row r="131">
      <c r="A131" t="n">
        <v>25</v>
      </c>
      <c r="B131" t="n">
        <v>150</v>
      </c>
      <c r="C131" t="inlineStr">
        <is>
          <t xml:space="preserve">CONCLUIDO	</t>
        </is>
      </c>
      <c r="D131" t="n">
        <v>8.344099999999999</v>
      </c>
      <c r="E131" t="n">
        <v>11.98</v>
      </c>
      <c r="F131" t="n">
        <v>8.27</v>
      </c>
      <c r="G131" t="n">
        <v>38.15</v>
      </c>
      <c r="H131" t="n">
        <v>0.42</v>
      </c>
      <c r="I131" t="n">
        <v>13</v>
      </c>
      <c r="J131" t="n">
        <v>309.95</v>
      </c>
      <c r="K131" t="n">
        <v>61.82</v>
      </c>
      <c r="L131" t="n">
        <v>7.25</v>
      </c>
      <c r="M131" t="n">
        <v>5</v>
      </c>
      <c r="N131" t="n">
        <v>90.88</v>
      </c>
      <c r="O131" t="n">
        <v>38461.6</v>
      </c>
      <c r="P131" t="n">
        <v>116.19</v>
      </c>
      <c r="Q131" t="n">
        <v>1692.88</v>
      </c>
      <c r="R131" t="n">
        <v>35.35</v>
      </c>
      <c r="S131" t="n">
        <v>25.68</v>
      </c>
      <c r="T131" t="n">
        <v>4114.19</v>
      </c>
      <c r="U131" t="n">
        <v>0.73</v>
      </c>
      <c r="V131" t="n">
        <v>0.88</v>
      </c>
      <c r="W131" t="n">
        <v>1.24</v>
      </c>
      <c r="X131" t="n">
        <v>0.26</v>
      </c>
      <c r="Y131" t="n">
        <v>1</v>
      </c>
      <c r="Z131" t="n">
        <v>10</v>
      </c>
    </row>
    <row r="132">
      <c r="A132" t="n">
        <v>26</v>
      </c>
      <c r="B132" t="n">
        <v>150</v>
      </c>
      <c r="C132" t="inlineStr">
        <is>
          <t xml:space="preserve">CONCLUIDO	</t>
        </is>
      </c>
      <c r="D132" t="n">
        <v>8.35</v>
      </c>
      <c r="E132" t="n">
        <v>11.98</v>
      </c>
      <c r="F132" t="n">
        <v>8.26</v>
      </c>
      <c r="G132" t="n">
        <v>38.11</v>
      </c>
      <c r="H132" t="n">
        <v>0.43</v>
      </c>
      <c r="I132" t="n">
        <v>13</v>
      </c>
      <c r="J132" t="n">
        <v>310.5</v>
      </c>
      <c r="K132" t="n">
        <v>61.82</v>
      </c>
      <c r="L132" t="n">
        <v>7.5</v>
      </c>
      <c r="M132" t="n">
        <v>3</v>
      </c>
      <c r="N132" t="n">
        <v>91.18000000000001</v>
      </c>
      <c r="O132" t="n">
        <v>38528.81</v>
      </c>
      <c r="P132" t="n">
        <v>115.65</v>
      </c>
      <c r="Q132" t="n">
        <v>1692.9</v>
      </c>
      <c r="R132" t="n">
        <v>35.04</v>
      </c>
      <c r="S132" t="n">
        <v>25.68</v>
      </c>
      <c r="T132" t="n">
        <v>3961.45</v>
      </c>
      <c r="U132" t="n">
        <v>0.73</v>
      </c>
      <c r="V132" t="n">
        <v>0.88</v>
      </c>
      <c r="W132" t="n">
        <v>1.24</v>
      </c>
      <c r="X132" t="n">
        <v>0.25</v>
      </c>
      <c r="Y132" t="n">
        <v>1</v>
      </c>
      <c r="Z132" t="n">
        <v>10</v>
      </c>
    </row>
    <row r="133">
      <c r="A133" t="n">
        <v>27</v>
      </c>
      <c r="B133" t="n">
        <v>150</v>
      </c>
      <c r="C133" t="inlineStr">
        <is>
          <t xml:space="preserve">CONCLUIDO	</t>
        </is>
      </c>
      <c r="D133" t="n">
        <v>8.347799999999999</v>
      </c>
      <c r="E133" t="n">
        <v>11.98</v>
      </c>
      <c r="F133" t="n">
        <v>8.26</v>
      </c>
      <c r="G133" t="n">
        <v>38.12</v>
      </c>
      <c r="H133" t="n">
        <v>0.44</v>
      </c>
      <c r="I133" t="n">
        <v>13</v>
      </c>
      <c r="J133" t="n">
        <v>311.04</v>
      </c>
      <c r="K133" t="n">
        <v>61.82</v>
      </c>
      <c r="L133" t="n">
        <v>7.75</v>
      </c>
      <c r="M133" t="n">
        <v>3</v>
      </c>
      <c r="N133" t="n">
        <v>91.47</v>
      </c>
      <c r="O133" t="n">
        <v>38596.15</v>
      </c>
      <c r="P133" t="n">
        <v>115.42</v>
      </c>
      <c r="Q133" t="n">
        <v>1692.89</v>
      </c>
      <c r="R133" t="n">
        <v>35.19</v>
      </c>
      <c r="S133" t="n">
        <v>25.68</v>
      </c>
      <c r="T133" t="n">
        <v>4034.35</v>
      </c>
      <c r="U133" t="n">
        <v>0.73</v>
      </c>
      <c r="V133" t="n">
        <v>0.88</v>
      </c>
      <c r="W133" t="n">
        <v>1.24</v>
      </c>
      <c r="X133" t="n">
        <v>0.26</v>
      </c>
      <c r="Y133" t="n">
        <v>1</v>
      </c>
      <c r="Z133" t="n">
        <v>10</v>
      </c>
    </row>
    <row r="134">
      <c r="A134" t="n">
        <v>28</v>
      </c>
      <c r="B134" t="n">
        <v>150</v>
      </c>
      <c r="C134" t="inlineStr">
        <is>
          <t xml:space="preserve">CONCLUIDO	</t>
        </is>
      </c>
      <c r="D134" t="n">
        <v>8.3575</v>
      </c>
      <c r="E134" t="n">
        <v>11.97</v>
      </c>
      <c r="F134" t="n">
        <v>8.25</v>
      </c>
      <c r="G134" t="n">
        <v>38.06</v>
      </c>
      <c r="H134" t="n">
        <v>0.46</v>
      </c>
      <c r="I134" t="n">
        <v>13</v>
      </c>
      <c r="J134" t="n">
        <v>311.59</v>
      </c>
      <c r="K134" t="n">
        <v>61.82</v>
      </c>
      <c r="L134" t="n">
        <v>8</v>
      </c>
      <c r="M134" t="n">
        <v>2</v>
      </c>
      <c r="N134" t="n">
        <v>91.77</v>
      </c>
      <c r="O134" t="n">
        <v>38663.62</v>
      </c>
      <c r="P134" t="n">
        <v>114.76</v>
      </c>
      <c r="Q134" t="n">
        <v>1693.04</v>
      </c>
      <c r="R134" t="n">
        <v>34.76</v>
      </c>
      <c r="S134" t="n">
        <v>25.68</v>
      </c>
      <c r="T134" t="n">
        <v>3819.61</v>
      </c>
      <c r="U134" t="n">
        <v>0.74</v>
      </c>
      <c r="V134" t="n">
        <v>0.89</v>
      </c>
      <c r="W134" t="n">
        <v>1.23</v>
      </c>
      <c r="X134" t="n">
        <v>0.24</v>
      </c>
      <c r="Y134" t="n">
        <v>1</v>
      </c>
      <c r="Z134" t="n">
        <v>10</v>
      </c>
    </row>
    <row r="135">
      <c r="A135" t="n">
        <v>29</v>
      </c>
      <c r="B135" t="n">
        <v>150</v>
      </c>
      <c r="C135" t="inlineStr">
        <is>
          <t xml:space="preserve">CONCLUIDO	</t>
        </is>
      </c>
      <c r="D135" t="n">
        <v>8.3492</v>
      </c>
      <c r="E135" t="n">
        <v>11.98</v>
      </c>
      <c r="F135" t="n">
        <v>8.26</v>
      </c>
      <c r="G135" t="n">
        <v>38.11</v>
      </c>
      <c r="H135" t="n">
        <v>0.47</v>
      </c>
      <c r="I135" t="n">
        <v>13</v>
      </c>
      <c r="J135" t="n">
        <v>312.14</v>
      </c>
      <c r="K135" t="n">
        <v>61.82</v>
      </c>
      <c r="L135" t="n">
        <v>8.25</v>
      </c>
      <c r="M135" t="n">
        <v>0</v>
      </c>
      <c r="N135" t="n">
        <v>92.06999999999999</v>
      </c>
      <c r="O135" t="n">
        <v>38731.35</v>
      </c>
      <c r="P135" t="n">
        <v>114.83</v>
      </c>
      <c r="Q135" t="n">
        <v>1692.88</v>
      </c>
      <c r="R135" t="n">
        <v>35.02</v>
      </c>
      <c r="S135" t="n">
        <v>25.68</v>
      </c>
      <c r="T135" t="n">
        <v>3948.03</v>
      </c>
      <c r="U135" t="n">
        <v>0.73</v>
      </c>
      <c r="V135" t="n">
        <v>0.88</v>
      </c>
      <c r="W135" t="n">
        <v>1.24</v>
      </c>
      <c r="X135" t="n">
        <v>0.26</v>
      </c>
      <c r="Y135" t="n">
        <v>1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6.5776</v>
      </c>
      <c r="E136" t="n">
        <v>15.2</v>
      </c>
      <c r="F136" t="n">
        <v>11.67</v>
      </c>
      <c r="G136" t="n">
        <v>4.12</v>
      </c>
      <c r="H136" t="n">
        <v>0.64</v>
      </c>
      <c r="I136" t="n">
        <v>170</v>
      </c>
      <c r="J136" t="n">
        <v>26.11</v>
      </c>
      <c r="K136" t="n">
        <v>12.1</v>
      </c>
      <c r="L136" t="n">
        <v>1</v>
      </c>
      <c r="M136" t="n">
        <v>0</v>
      </c>
      <c r="N136" t="n">
        <v>3.01</v>
      </c>
      <c r="O136" t="n">
        <v>3454.41</v>
      </c>
      <c r="P136" t="n">
        <v>34.1</v>
      </c>
      <c r="Q136" t="n">
        <v>1694.64</v>
      </c>
      <c r="R136" t="n">
        <v>133.88</v>
      </c>
      <c r="S136" t="n">
        <v>25.68</v>
      </c>
      <c r="T136" t="n">
        <v>52596.8</v>
      </c>
      <c r="U136" t="n">
        <v>0.19</v>
      </c>
      <c r="V136" t="n">
        <v>0.63</v>
      </c>
      <c r="W136" t="n">
        <v>1.72</v>
      </c>
      <c r="X136" t="n">
        <v>3.66</v>
      </c>
      <c r="Y136" t="n">
        <v>1</v>
      </c>
      <c r="Z136" t="n">
        <v>10</v>
      </c>
    </row>
    <row r="137">
      <c r="A137" t="n">
        <v>0</v>
      </c>
      <c r="B137" t="n">
        <v>45</v>
      </c>
      <c r="C137" t="inlineStr">
        <is>
          <t xml:space="preserve">CONCLUIDO	</t>
        </is>
      </c>
      <c r="D137" t="n">
        <v>8.3474</v>
      </c>
      <c r="E137" t="n">
        <v>11.98</v>
      </c>
      <c r="F137" t="n">
        <v>8.98</v>
      </c>
      <c r="G137" t="n">
        <v>11</v>
      </c>
      <c r="H137" t="n">
        <v>0.18</v>
      </c>
      <c r="I137" t="n">
        <v>49</v>
      </c>
      <c r="J137" t="n">
        <v>98.70999999999999</v>
      </c>
      <c r="K137" t="n">
        <v>39.72</v>
      </c>
      <c r="L137" t="n">
        <v>1</v>
      </c>
      <c r="M137" t="n">
        <v>42</v>
      </c>
      <c r="N137" t="n">
        <v>12.99</v>
      </c>
      <c r="O137" t="n">
        <v>12407.75</v>
      </c>
      <c r="P137" t="n">
        <v>66.2</v>
      </c>
      <c r="Q137" t="n">
        <v>1693.08</v>
      </c>
      <c r="R137" t="n">
        <v>57.69</v>
      </c>
      <c r="S137" t="n">
        <v>25.68</v>
      </c>
      <c r="T137" t="n">
        <v>15104.34</v>
      </c>
      <c r="U137" t="n">
        <v>0.45</v>
      </c>
      <c r="V137" t="n">
        <v>0.8100000000000001</v>
      </c>
      <c r="W137" t="n">
        <v>1.29</v>
      </c>
      <c r="X137" t="n">
        <v>0.98</v>
      </c>
      <c r="Y137" t="n">
        <v>1</v>
      </c>
      <c r="Z137" t="n">
        <v>10</v>
      </c>
    </row>
    <row r="138">
      <c r="A138" t="n">
        <v>1</v>
      </c>
      <c r="B138" t="n">
        <v>45</v>
      </c>
      <c r="C138" t="inlineStr">
        <is>
          <t xml:space="preserve">CONCLUIDO	</t>
        </is>
      </c>
      <c r="D138" t="n">
        <v>8.5915</v>
      </c>
      <c r="E138" t="n">
        <v>11.64</v>
      </c>
      <c r="F138" t="n">
        <v>8.83</v>
      </c>
      <c r="G138" t="n">
        <v>13.24</v>
      </c>
      <c r="H138" t="n">
        <v>0.22</v>
      </c>
      <c r="I138" t="n">
        <v>40</v>
      </c>
      <c r="J138" t="n">
        <v>99.02</v>
      </c>
      <c r="K138" t="n">
        <v>39.72</v>
      </c>
      <c r="L138" t="n">
        <v>1.25</v>
      </c>
      <c r="M138" t="n">
        <v>10</v>
      </c>
      <c r="N138" t="n">
        <v>13.05</v>
      </c>
      <c r="O138" t="n">
        <v>12446.14</v>
      </c>
      <c r="P138" t="n">
        <v>61.78</v>
      </c>
      <c r="Q138" t="n">
        <v>1693.67</v>
      </c>
      <c r="R138" t="n">
        <v>51.81</v>
      </c>
      <c r="S138" t="n">
        <v>25.68</v>
      </c>
      <c r="T138" t="n">
        <v>12208.9</v>
      </c>
      <c r="U138" t="n">
        <v>0.5</v>
      </c>
      <c r="V138" t="n">
        <v>0.83</v>
      </c>
      <c r="W138" t="n">
        <v>1.31</v>
      </c>
      <c r="X138" t="n">
        <v>0.82</v>
      </c>
      <c r="Y138" t="n">
        <v>1</v>
      </c>
      <c r="Z138" t="n">
        <v>10</v>
      </c>
    </row>
    <row r="139">
      <c r="A139" t="n">
        <v>2</v>
      </c>
      <c r="B139" t="n">
        <v>45</v>
      </c>
      <c r="C139" t="inlineStr">
        <is>
          <t xml:space="preserve">CONCLUIDO	</t>
        </is>
      </c>
      <c r="D139" t="n">
        <v>8.6151</v>
      </c>
      <c r="E139" t="n">
        <v>11.61</v>
      </c>
      <c r="F139" t="n">
        <v>8.82</v>
      </c>
      <c r="G139" t="n">
        <v>13.57</v>
      </c>
      <c r="H139" t="n">
        <v>0.27</v>
      </c>
      <c r="I139" t="n">
        <v>39</v>
      </c>
      <c r="J139" t="n">
        <v>99.33</v>
      </c>
      <c r="K139" t="n">
        <v>39.72</v>
      </c>
      <c r="L139" t="n">
        <v>1.5</v>
      </c>
      <c r="M139" t="n">
        <v>0</v>
      </c>
      <c r="N139" t="n">
        <v>13.11</v>
      </c>
      <c r="O139" t="n">
        <v>12484.55</v>
      </c>
      <c r="P139" t="n">
        <v>61.58</v>
      </c>
      <c r="Q139" t="n">
        <v>1693.49</v>
      </c>
      <c r="R139" t="n">
        <v>51.22</v>
      </c>
      <c r="S139" t="n">
        <v>25.68</v>
      </c>
      <c r="T139" t="n">
        <v>11919.71</v>
      </c>
      <c r="U139" t="n">
        <v>0.5</v>
      </c>
      <c r="V139" t="n">
        <v>0.83</v>
      </c>
      <c r="W139" t="n">
        <v>1.32</v>
      </c>
      <c r="X139" t="n">
        <v>0.8100000000000001</v>
      </c>
      <c r="Y139" t="n">
        <v>1</v>
      </c>
      <c r="Z139" t="n">
        <v>10</v>
      </c>
    </row>
    <row r="140">
      <c r="A140" t="n">
        <v>0</v>
      </c>
      <c r="B140" t="n">
        <v>105</v>
      </c>
      <c r="C140" t="inlineStr">
        <is>
          <t xml:space="preserve">CONCLUIDO	</t>
        </is>
      </c>
      <c r="D140" t="n">
        <v>5.9729</v>
      </c>
      <c r="E140" t="n">
        <v>16.74</v>
      </c>
      <c r="F140" t="n">
        <v>10.08</v>
      </c>
      <c r="G140" t="n">
        <v>5.99</v>
      </c>
      <c r="H140" t="n">
        <v>0.09</v>
      </c>
      <c r="I140" t="n">
        <v>101</v>
      </c>
      <c r="J140" t="n">
        <v>204</v>
      </c>
      <c r="K140" t="n">
        <v>55.27</v>
      </c>
      <c r="L140" t="n">
        <v>1</v>
      </c>
      <c r="M140" t="n">
        <v>99</v>
      </c>
      <c r="N140" t="n">
        <v>42.72</v>
      </c>
      <c r="O140" t="n">
        <v>25393.6</v>
      </c>
      <c r="P140" t="n">
        <v>139.48</v>
      </c>
      <c r="Q140" t="n">
        <v>1693.32</v>
      </c>
      <c r="R140" t="n">
        <v>92.11</v>
      </c>
      <c r="S140" t="n">
        <v>25.68</v>
      </c>
      <c r="T140" t="n">
        <v>32057.02</v>
      </c>
      <c r="U140" t="n">
        <v>0.28</v>
      </c>
      <c r="V140" t="n">
        <v>0.72</v>
      </c>
      <c r="W140" t="n">
        <v>1.37</v>
      </c>
      <c r="X140" t="n">
        <v>2.08</v>
      </c>
      <c r="Y140" t="n">
        <v>1</v>
      </c>
      <c r="Z140" t="n">
        <v>10</v>
      </c>
    </row>
    <row r="141">
      <c r="A141" t="n">
        <v>1</v>
      </c>
      <c r="B141" t="n">
        <v>105</v>
      </c>
      <c r="C141" t="inlineStr">
        <is>
          <t xml:space="preserve">CONCLUIDO	</t>
        </is>
      </c>
      <c r="D141" t="n">
        <v>6.5846</v>
      </c>
      <c r="E141" t="n">
        <v>15.19</v>
      </c>
      <c r="F141" t="n">
        <v>9.539999999999999</v>
      </c>
      <c r="G141" t="n">
        <v>7.53</v>
      </c>
      <c r="H141" t="n">
        <v>0.11</v>
      </c>
      <c r="I141" t="n">
        <v>76</v>
      </c>
      <c r="J141" t="n">
        <v>204.39</v>
      </c>
      <c r="K141" t="n">
        <v>55.27</v>
      </c>
      <c r="L141" t="n">
        <v>1.25</v>
      </c>
      <c r="M141" t="n">
        <v>74</v>
      </c>
      <c r="N141" t="n">
        <v>42.87</v>
      </c>
      <c r="O141" t="n">
        <v>25442.42</v>
      </c>
      <c r="P141" t="n">
        <v>129.94</v>
      </c>
      <c r="Q141" t="n">
        <v>1693.24</v>
      </c>
      <c r="R141" t="n">
        <v>75.34</v>
      </c>
      <c r="S141" t="n">
        <v>25.68</v>
      </c>
      <c r="T141" t="n">
        <v>23796.52</v>
      </c>
      <c r="U141" t="n">
        <v>0.34</v>
      </c>
      <c r="V141" t="n">
        <v>0.77</v>
      </c>
      <c r="W141" t="n">
        <v>1.33</v>
      </c>
      <c r="X141" t="n">
        <v>1.54</v>
      </c>
      <c r="Y141" t="n">
        <v>1</v>
      </c>
      <c r="Z141" t="n">
        <v>10</v>
      </c>
    </row>
    <row r="142">
      <c r="A142" t="n">
        <v>2</v>
      </c>
      <c r="B142" t="n">
        <v>105</v>
      </c>
      <c r="C142" t="inlineStr">
        <is>
          <t xml:space="preserve">CONCLUIDO	</t>
        </is>
      </c>
      <c r="D142" t="n">
        <v>7.0363</v>
      </c>
      <c r="E142" t="n">
        <v>14.21</v>
      </c>
      <c r="F142" t="n">
        <v>9.210000000000001</v>
      </c>
      <c r="G142" t="n">
        <v>9.210000000000001</v>
      </c>
      <c r="H142" t="n">
        <v>0.13</v>
      </c>
      <c r="I142" t="n">
        <v>60</v>
      </c>
      <c r="J142" t="n">
        <v>204.79</v>
      </c>
      <c r="K142" t="n">
        <v>55.27</v>
      </c>
      <c r="L142" t="n">
        <v>1.5</v>
      </c>
      <c r="M142" t="n">
        <v>58</v>
      </c>
      <c r="N142" t="n">
        <v>43.02</v>
      </c>
      <c r="O142" t="n">
        <v>25491.3</v>
      </c>
      <c r="P142" t="n">
        <v>123.34</v>
      </c>
      <c r="Q142" t="n">
        <v>1693.42</v>
      </c>
      <c r="R142" t="n">
        <v>64.95</v>
      </c>
      <c r="S142" t="n">
        <v>25.68</v>
      </c>
      <c r="T142" t="n">
        <v>18681.6</v>
      </c>
      <c r="U142" t="n">
        <v>0.4</v>
      </c>
      <c r="V142" t="n">
        <v>0.79</v>
      </c>
      <c r="W142" t="n">
        <v>1.31</v>
      </c>
      <c r="X142" t="n">
        <v>1.21</v>
      </c>
      <c r="Y142" t="n">
        <v>1</v>
      </c>
      <c r="Z142" t="n">
        <v>10</v>
      </c>
    </row>
    <row r="143">
      <c r="A143" t="n">
        <v>3</v>
      </c>
      <c r="B143" t="n">
        <v>105</v>
      </c>
      <c r="C143" t="inlineStr">
        <is>
          <t xml:space="preserve">CONCLUIDO	</t>
        </is>
      </c>
      <c r="D143" t="n">
        <v>7.3552</v>
      </c>
      <c r="E143" t="n">
        <v>13.6</v>
      </c>
      <c r="F143" t="n">
        <v>9</v>
      </c>
      <c r="G143" t="n">
        <v>10.8</v>
      </c>
      <c r="H143" t="n">
        <v>0.15</v>
      </c>
      <c r="I143" t="n">
        <v>50</v>
      </c>
      <c r="J143" t="n">
        <v>205.18</v>
      </c>
      <c r="K143" t="n">
        <v>55.27</v>
      </c>
      <c r="L143" t="n">
        <v>1.75</v>
      </c>
      <c r="M143" t="n">
        <v>48</v>
      </c>
      <c r="N143" t="n">
        <v>43.16</v>
      </c>
      <c r="O143" t="n">
        <v>25540.22</v>
      </c>
      <c r="P143" t="n">
        <v>118.79</v>
      </c>
      <c r="Q143" t="n">
        <v>1693.08</v>
      </c>
      <c r="R143" t="n">
        <v>58.64</v>
      </c>
      <c r="S143" t="n">
        <v>25.68</v>
      </c>
      <c r="T143" t="n">
        <v>15572.83</v>
      </c>
      <c r="U143" t="n">
        <v>0.44</v>
      </c>
      <c r="V143" t="n">
        <v>0.8100000000000001</v>
      </c>
      <c r="W143" t="n">
        <v>1.29</v>
      </c>
      <c r="X143" t="n">
        <v>1</v>
      </c>
      <c r="Y143" t="n">
        <v>1</v>
      </c>
      <c r="Z143" t="n">
        <v>10</v>
      </c>
    </row>
    <row r="144">
      <c r="A144" t="n">
        <v>4</v>
      </c>
      <c r="B144" t="n">
        <v>105</v>
      </c>
      <c r="C144" t="inlineStr">
        <is>
          <t xml:space="preserve">CONCLUIDO	</t>
        </is>
      </c>
      <c r="D144" t="n">
        <v>7.6333</v>
      </c>
      <c r="E144" t="n">
        <v>13.1</v>
      </c>
      <c r="F144" t="n">
        <v>8.83</v>
      </c>
      <c r="G144" t="n">
        <v>12.62</v>
      </c>
      <c r="H144" t="n">
        <v>0.17</v>
      </c>
      <c r="I144" t="n">
        <v>42</v>
      </c>
      <c r="J144" t="n">
        <v>205.58</v>
      </c>
      <c r="K144" t="n">
        <v>55.27</v>
      </c>
      <c r="L144" t="n">
        <v>2</v>
      </c>
      <c r="M144" t="n">
        <v>40</v>
      </c>
      <c r="N144" t="n">
        <v>43.31</v>
      </c>
      <c r="O144" t="n">
        <v>25589.2</v>
      </c>
      <c r="P144" t="n">
        <v>114.64</v>
      </c>
      <c r="Q144" t="n">
        <v>1693.15</v>
      </c>
      <c r="R144" t="n">
        <v>53.17</v>
      </c>
      <c r="S144" t="n">
        <v>25.68</v>
      </c>
      <c r="T144" t="n">
        <v>12879.45</v>
      </c>
      <c r="U144" t="n">
        <v>0.48</v>
      </c>
      <c r="V144" t="n">
        <v>0.83</v>
      </c>
      <c r="W144" t="n">
        <v>1.28</v>
      </c>
      <c r="X144" t="n">
        <v>0.83</v>
      </c>
      <c r="Y144" t="n">
        <v>1</v>
      </c>
      <c r="Z144" t="n">
        <v>10</v>
      </c>
    </row>
    <row r="145">
      <c r="A145" t="n">
        <v>5</v>
      </c>
      <c r="B145" t="n">
        <v>105</v>
      </c>
      <c r="C145" t="inlineStr">
        <is>
          <t xml:space="preserve">CONCLUIDO	</t>
        </is>
      </c>
      <c r="D145" t="n">
        <v>7.8135</v>
      </c>
      <c r="E145" t="n">
        <v>12.8</v>
      </c>
      <c r="F145" t="n">
        <v>8.73</v>
      </c>
      <c r="G145" t="n">
        <v>14.16</v>
      </c>
      <c r="H145" t="n">
        <v>0.19</v>
      </c>
      <c r="I145" t="n">
        <v>37</v>
      </c>
      <c r="J145" t="n">
        <v>205.98</v>
      </c>
      <c r="K145" t="n">
        <v>55.27</v>
      </c>
      <c r="L145" t="n">
        <v>2.25</v>
      </c>
      <c r="M145" t="n">
        <v>35</v>
      </c>
      <c r="N145" t="n">
        <v>43.46</v>
      </c>
      <c r="O145" t="n">
        <v>25638.22</v>
      </c>
      <c r="P145" t="n">
        <v>110.8</v>
      </c>
      <c r="Q145" t="n">
        <v>1692.89</v>
      </c>
      <c r="R145" t="n">
        <v>50.18</v>
      </c>
      <c r="S145" t="n">
        <v>25.68</v>
      </c>
      <c r="T145" t="n">
        <v>11412.15</v>
      </c>
      <c r="U145" t="n">
        <v>0.51</v>
      </c>
      <c r="V145" t="n">
        <v>0.84</v>
      </c>
      <c r="W145" t="n">
        <v>1.27</v>
      </c>
      <c r="X145" t="n">
        <v>0.73</v>
      </c>
      <c r="Y145" t="n">
        <v>1</v>
      </c>
      <c r="Z145" t="n">
        <v>10</v>
      </c>
    </row>
    <row r="146">
      <c r="A146" t="n">
        <v>6</v>
      </c>
      <c r="B146" t="n">
        <v>105</v>
      </c>
      <c r="C146" t="inlineStr">
        <is>
          <t xml:space="preserve">CONCLUIDO	</t>
        </is>
      </c>
      <c r="D146" t="n">
        <v>7.9991</v>
      </c>
      <c r="E146" t="n">
        <v>12.5</v>
      </c>
      <c r="F146" t="n">
        <v>8.640000000000001</v>
      </c>
      <c r="G146" t="n">
        <v>16.2</v>
      </c>
      <c r="H146" t="n">
        <v>0.22</v>
      </c>
      <c r="I146" t="n">
        <v>32</v>
      </c>
      <c r="J146" t="n">
        <v>206.38</v>
      </c>
      <c r="K146" t="n">
        <v>55.27</v>
      </c>
      <c r="L146" t="n">
        <v>2.5</v>
      </c>
      <c r="M146" t="n">
        <v>30</v>
      </c>
      <c r="N146" t="n">
        <v>43.6</v>
      </c>
      <c r="O146" t="n">
        <v>25687.3</v>
      </c>
      <c r="P146" t="n">
        <v>107.33</v>
      </c>
      <c r="Q146" t="n">
        <v>1693.04</v>
      </c>
      <c r="R146" t="n">
        <v>47.29</v>
      </c>
      <c r="S146" t="n">
        <v>25.68</v>
      </c>
      <c r="T146" t="n">
        <v>9988.35</v>
      </c>
      <c r="U146" t="n">
        <v>0.54</v>
      </c>
      <c r="V146" t="n">
        <v>0.84</v>
      </c>
      <c r="W146" t="n">
        <v>1.26</v>
      </c>
      <c r="X146" t="n">
        <v>0.64</v>
      </c>
      <c r="Y146" t="n">
        <v>1</v>
      </c>
      <c r="Z146" t="n">
        <v>10</v>
      </c>
    </row>
    <row r="147">
      <c r="A147" t="n">
        <v>7</v>
      </c>
      <c r="B147" t="n">
        <v>105</v>
      </c>
      <c r="C147" t="inlineStr">
        <is>
          <t xml:space="preserve">CONCLUIDO	</t>
        </is>
      </c>
      <c r="D147" t="n">
        <v>8.1145</v>
      </c>
      <c r="E147" t="n">
        <v>12.32</v>
      </c>
      <c r="F147" t="n">
        <v>8.58</v>
      </c>
      <c r="G147" t="n">
        <v>17.76</v>
      </c>
      <c r="H147" t="n">
        <v>0.24</v>
      </c>
      <c r="I147" t="n">
        <v>29</v>
      </c>
      <c r="J147" t="n">
        <v>206.78</v>
      </c>
      <c r="K147" t="n">
        <v>55.27</v>
      </c>
      <c r="L147" t="n">
        <v>2.75</v>
      </c>
      <c r="M147" t="n">
        <v>27</v>
      </c>
      <c r="N147" t="n">
        <v>43.75</v>
      </c>
      <c r="O147" t="n">
        <v>25736.42</v>
      </c>
      <c r="P147" t="n">
        <v>104.67</v>
      </c>
      <c r="Q147" t="n">
        <v>1692.93</v>
      </c>
      <c r="R147" t="n">
        <v>45.63</v>
      </c>
      <c r="S147" t="n">
        <v>25.68</v>
      </c>
      <c r="T147" t="n">
        <v>9174.690000000001</v>
      </c>
      <c r="U147" t="n">
        <v>0.5600000000000001</v>
      </c>
      <c r="V147" t="n">
        <v>0.85</v>
      </c>
      <c r="W147" t="n">
        <v>1.25</v>
      </c>
      <c r="X147" t="n">
        <v>0.58</v>
      </c>
      <c r="Y147" t="n">
        <v>1</v>
      </c>
      <c r="Z147" t="n">
        <v>10</v>
      </c>
    </row>
    <row r="148">
      <c r="A148" t="n">
        <v>8</v>
      </c>
      <c r="B148" t="n">
        <v>105</v>
      </c>
      <c r="C148" t="inlineStr">
        <is>
          <t xml:space="preserve">CONCLUIDO	</t>
        </is>
      </c>
      <c r="D148" t="n">
        <v>8.2387</v>
      </c>
      <c r="E148" t="n">
        <v>12.14</v>
      </c>
      <c r="F148" t="n">
        <v>8.52</v>
      </c>
      <c r="G148" t="n">
        <v>19.66</v>
      </c>
      <c r="H148" t="n">
        <v>0.26</v>
      </c>
      <c r="I148" t="n">
        <v>26</v>
      </c>
      <c r="J148" t="n">
        <v>207.17</v>
      </c>
      <c r="K148" t="n">
        <v>55.27</v>
      </c>
      <c r="L148" t="n">
        <v>3</v>
      </c>
      <c r="M148" t="n">
        <v>24</v>
      </c>
      <c r="N148" t="n">
        <v>43.9</v>
      </c>
      <c r="O148" t="n">
        <v>25785.6</v>
      </c>
      <c r="P148" t="n">
        <v>101.43</v>
      </c>
      <c r="Q148" t="n">
        <v>1693.05</v>
      </c>
      <c r="R148" t="n">
        <v>43.39</v>
      </c>
      <c r="S148" t="n">
        <v>25.68</v>
      </c>
      <c r="T148" t="n">
        <v>8071.59</v>
      </c>
      <c r="U148" t="n">
        <v>0.59</v>
      </c>
      <c r="V148" t="n">
        <v>0.86</v>
      </c>
      <c r="W148" t="n">
        <v>1.25</v>
      </c>
      <c r="X148" t="n">
        <v>0.52</v>
      </c>
      <c r="Y148" t="n">
        <v>1</v>
      </c>
      <c r="Z148" t="n">
        <v>10</v>
      </c>
    </row>
    <row r="149">
      <c r="A149" t="n">
        <v>9</v>
      </c>
      <c r="B149" t="n">
        <v>105</v>
      </c>
      <c r="C149" t="inlineStr">
        <is>
          <t xml:space="preserve">CONCLUIDO	</t>
        </is>
      </c>
      <c r="D149" t="n">
        <v>8.3622</v>
      </c>
      <c r="E149" t="n">
        <v>11.96</v>
      </c>
      <c r="F149" t="n">
        <v>8.460000000000001</v>
      </c>
      <c r="G149" t="n">
        <v>22.07</v>
      </c>
      <c r="H149" t="n">
        <v>0.28</v>
      </c>
      <c r="I149" t="n">
        <v>23</v>
      </c>
      <c r="J149" t="n">
        <v>207.57</v>
      </c>
      <c r="K149" t="n">
        <v>55.27</v>
      </c>
      <c r="L149" t="n">
        <v>3.25</v>
      </c>
      <c r="M149" t="n">
        <v>21</v>
      </c>
      <c r="N149" t="n">
        <v>44.05</v>
      </c>
      <c r="O149" t="n">
        <v>25834.83</v>
      </c>
      <c r="P149" t="n">
        <v>98.45999999999999</v>
      </c>
      <c r="Q149" t="n">
        <v>1693.07</v>
      </c>
      <c r="R149" t="n">
        <v>41.52</v>
      </c>
      <c r="S149" t="n">
        <v>25.68</v>
      </c>
      <c r="T149" t="n">
        <v>7149.23</v>
      </c>
      <c r="U149" t="n">
        <v>0.62</v>
      </c>
      <c r="V149" t="n">
        <v>0.86</v>
      </c>
      <c r="W149" t="n">
        <v>1.25</v>
      </c>
      <c r="X149" t="n">
        <v>0.46</v>
      </c>
      <c r="Y149" t="n">
        <v>1</v>
      </c>
      <c r="Z149" t="n">
        <v>10</v>
      </c>
    </row>
    <row r="150">
      <c r="A150" t="n">
        <v>10</v>
      </c>
      <c r="B150" t="n">
        <v>105</v>
      </c>
      <c r="C150" t="inlineStr">
        <is>
          <t xml:space="preserve">CONCLUIDO	</t>
        </is>
      </c>
      <c r="D150" t="n">
        <v>8.461</v>
      </c>
      <c r="E150" t="n">
        <v>11.82</v>
      </c>
      <c r="F150" t="n">
        <v>8.4</v>
      </c>
      <c r="G150" t="n">
        <v>24.01</v>
      </c>
      <c r="H150" t="n">
        <v>0.3</v>
      </c>
      <c r="I150" t="n">
        <v>21</v>
      </c>
      <c r="J150" t="n">
        <v>207.97</v>
      </c>
      <c r="K150" t="n">
        <v>55.27</v>
      </c>
      <c r="L150" t="n">
        <v>3.5</v>
      </c>
      <c r="M150" t="n">
        <v>17</v>
      </c>
      <c r="N150" t="n">
        <v>44.2</v>
      </c>
      <c r="O150" t="n">
        <v>25884.1</v>
      </c>
      <c r="P150" t="n">
        <v>95.48999999999999</v>
      </c>
      <c r="Q150" t="n">
        <v>1693.07</v>
      </c>
      <c r="R150" t="n">
        <v>39.77</v>
      </c>
      <c r="S150" t="n">
        <v>25.68</v>
      </c>
      <c r="T150" t="n">
        <v>6285.96</v>
      </c>
      <c r="U150" t="n">
        <v>0.65</v>
      </c>
      <c r="V150" t="n">
        <v>0.87</v>
      </c>
      <c r="W150" t="n">
        <v>1.24</v>
      </c>
      <c r="X150" t="n">
        <v>0.4</v>
      </c>
      <c r="Y150" t="n">
        <v>1</v>
      </c>
      <c r="Z150" t="n">
        <v>10</v>
      </c>
    </row>
    <row r="151">
      <c r="A151" t="n">
        <v>11</v>
      </c>
      <c r="B151" t="n">
        <v>105</v>
      </c>
      <c r="C151" t="inlineStr">
        <is>
          <t xml:space="preserve">CONCLUIDO	</t>
        </is>
      </c>
      <c r="D151" t="n">
        <v>8.5505</v>
      </c>
      <c r="E151" t="n">
        <v>11.7</v>
      </c>
      <c r="F151" t="n">
        <v>8.359999999999999</v>
      </c>
      <c r="G151" t="n">
        <v>26.4</v>
      </c>
      <c r="H151" t="n">
        <v>0.32</v>
      </c>
      <c r="I151" t="n">
        <v>19</v>
      </c>
      <c r="J151" t="n">
        <v>208.37</v>
      </c>
      <c r="K151" t="n">
        <v>55.27</v>
      </c>
      <c r="L151" t="n">
        <v>3.75</v>
      </c>
      <c r="M151" t="n">
        <v>11</v>
      </c>
      <c r="N151" t="n">
        <v>44.35</v>
      </c>
      <c r="O151" t="n">
        <v>25933.43</v>
      </c>
      <c r="P151" t="n">
        <v>92.36</v>
      </c>
      <c r="Q151" t="n">
        <v>1692.88</v>
      </c>
      <c r="R151" t="n">
        <v>38.27</v>
      </c>
      <c r="S151" t="n">
        <v>25.68</v>
      </c>
      <c r="T151" t="n">
        <v>5542.98</v>
      </c>
      <c r="U151" t="n">
        <v>0.67</v>
      </c>
      <c r="V151" t="n">
        <v>0.87</v>
      </c>
      <c r="W151" t="n">
        <v>1.24</v>
      </c>
      <c r="X151" t="n">
        <v>0.36</v>
      </c>
      <c r="Y151" t="n">
        <v>1</v>
      </c>
      <c r="Z151" t="n">
        <v>10</v>
      </c>
    </row>
    <row r="152">
      <c r="A152" t="n">
        <v>12</v>
      </c>
      <c r="B152" t="n">
        <v>105</v>
      </c>
      <c r="C152" t="inlineStr">
        <is>
          <t xml:space="preserve">CONCLUIDO	</t>
        </is>
      </c>
      <c r="D152" t="n">
        <v>8.532</v>
      </c>
      <c r="E152" t="n">
        <v>11.72</v>
      </c>
      <c r="F152" t="n">
        <v>8.390000000000001</v>
      </c>
      <c r="G152" t="n">
        <v>26.48</v>
      </c>
      <c r="H152" t="n">
        <v>0.34</v>
      </c>
      <c r="I152" t="n">
        <v>19</v>
      </c>
      <c r="J152" t="n">
        <v>208.77</v>
      </c>
      <c r="K152" t="n">
        <v>55.27</v>
      </c>
      <c r="L152" t="n">
        <v>4</v>
      </c>
      <c r="M152" t="n">
        <v>7</v>
      </c>
      <c r="N152" t="n">
        <v>44.5</v>
      </c>
      <c r="O152" t="n">
        <v>25982.82</v>
      </c>
      <c r="P152" t="n">
        <v>92.01000000000001</v>
      </c>
      <c r="Q152" t="n">
        <v>1692.94</v>
      </c>
      <c r="R152" t="n">
        <v>38.75</v>
      </c>
      <c r="S152" t="n">
        <v>25.68</v>
      </c>
      <c r="T152" t="n">
        <v>5785.54</v>
      </c>
      <c r="U152" t="n">
        <v>0.66</v>
      </c>
      <c r="V152" t="n">
        <v>0.87</v>
      </c>
      <c r="W152" t="n">
        <v>1.25</v>
      </c>
      <c r="X152" t="n">
        <v>0.38</v>
      </c>
      <c r="Y152" t="n">
        <v>1</v>
      </c>
      <c r="Z152" t="n">
        <v>10</v>
      </c>
    </row>
    <row r="153">
      <c r="A153" t="n">
        <v>13</v>
      </c>
      <c r="B153" t="n">
        <v>105</v>
      </c>
      <c r="C153" t="inlineStr">
        <is>
          <t xml:space="preserve">CONCLUIDO	</t>
        </is>
      </c>
      <c r="D153" t="n">
        <v>8.5839</v>
      </c>
      <c r="E153" t="n">
        <v>11.65</v>
      </c>
      <c r="F153" t="n">
        <v>8.359999999999999</v>
      </c>
      <c r="G153" t="n">
        <v>27.85</v>
      </c>
      <c r="H153" t="n">
        <v>0.36</v>
      </c>
      <c r="I153" t="n">
        <v>18</v>
      </c>
      <c r="J153" t="n">
        <v>209.17</v>
      </c>
      <c r="K153" t="n">
        <v>55.27</v>
      </c>
      <c r="L153" t="n">
        <v>4.25</v>
      </c>
      <c r="M153" t="n">
        <v>6</v>
      </c>
      <c r="N153" t="n">
        <v>44.65</v>
      </c>
      <c r="O153" t="n">
        <v>26032.25</v>
      </c>
      <c r="P153" t="n">
        <v>90.78</v>
      </c>
      <c r="Q153" t="n">
        <v>1692.88</v>
      </c>
      <c r="R153" t="n">
        <v>37.81</v>
      </c>
      <c r="S153" t="n">
        <v>25.68</v>
      </c>
      <c r="T153" t="n">
        <v>5319.15</v>
      </c>
      <c r="U153" t="n">
        <v>0.68</v>
      </c>
      <c r="V153" t="n">
        <v>0.87</v>
      </c>
      <c r="W153" t="n">
        <v>1.25</v>
      </c>
      <c r="X153" t="n">
        <v>0.35</v>
      </c>
      <c r="Y153" t="n">
        <v>1</v>
      </c>
      <c r="Z153" t="n">
        <v>10</v>
      </c>
    </row>
    <row r="154">
      <c r="A154" t="n">
        <v>14</v>
      </c>
      <c r="B154" t="n">
        <v>105</v>
      </c>
      <c r="C154" t="inlineStr">
        <is>
          <t xml:space="preserve">CONCLUIDO	</t>
        </is>
      </c>
      <c r="D154" t="n">
        <v>8.5741</v>
      </c>
      <c r="E154" t="n">
        <v>11.66</v>
      </c>
      <c r="F154" t="n">
        <v>8.369999999999999</v>
      </c>
      <c r="G154" t="n">
        <v>27.89</v>
      </c>
      <c r="H154" t="n">
        <v>0.38</v>
      </c>
      <c r="I154" t="n">
        <v>18</v>
      </c>
      <c r="J154" t="n">
        <v>209.58</v>
      </c>
      <c r="K154" t="n">
        <v>55.27</v>
      </c>
      <c r="L154" t="n">
        <v>4.5</v>
      </c>
      <c r="M154" t="n">
        <v>2</v>
      </c>
      <c r="N154" t="n">
        <v>44.8</v>
      </c>
      <c r="O154" t="n">
        <v>26081.73</v>
      </c>
      <c r="P154" t="n">
        <v>90.68000000000001</v>
      </c>
      <c r="Q154" t="n">
        <v>1693.09</v>
      </c>
      <c r="R154" t="n">
        <v>38.07</v>
      </c>
      <c r="S154" t="n">
        <v>25.68</v>
      </c>
      <c r="T154" t="n">
        <v>5450.29</v>
      </c>
      <c r="U154" t="n">
        <v>0.67</v>
      </c>
      <c r="V154" t="n">
        <v>0.87</v>
      </c>
      <c r="W154" t="n">
        <v>1.26</v>
      </c>
      <c r="X154" t="n">
        <v>0.37</v>
      </c>
      <c r="Y154" t="n">
        <v>1</v>
      </c>
      <c r="Z154" t="n">
        <v>10</v>
      </c>
    </row>
    <row r="155">
      <c r="A155" t="n">
        <v>15</v>
      </c>
      <c r="B155" t="n">
        <v>105</v>
      </c>
      <c r="C155" t="inlineStr">
        <is>
          <t xml:space="preserve">CONCLUIDO	</t>
        </is>
      </c>
      <c r="D155" t="n">
        <v>8.5733</v>
      </c>
      <c r="E155" t="n">
        <v>11.66</v>
      </c>
      <c r="F155" t="n">
        <v>8.369999999999999</v>
      </c>
      <c r="G155" t="n">
        <v>27.9</v>
      </c>
      <c r="H155" t="n">
        <v>0.4</v>
      </c>
      <c r="I155" t="n">
        <v>18</v>
      </c>
      <c r="J155" t="n">
        <v>209.98</v>
      </c>
      <c r="K155" t="n">
        <v>55.27</v>
      </c>
      <c r="L155" t="n">
        <v>4.75</v>
      </c>
      <c r="M155" t="n">
        <v>1</v>
      </c>
      <c r="N155" t="n">
        <v>44.95</v>
      </c>
      <c r="O155" t="n">
        <v>26131.27</v>
      </c>
      <c r="P155" t="n">
        <v>90.84999999999999</v>
      </c>
      <c r="Q155" t="n">
        <v>1692.88</v>
      </c>
      <c r="R155" t="n">
        <v>38.11</v>
      </c>
      <c r="S155" t="n">
        <v>25.68</v>
      </c>
      <c r="T155" t="n">
        <v>5467.43</v>
      </c>
      <c r="U155" t="n">
        <v>0.67</v>
      </c>
      <c r="V155" t="n">
        <v>0.87</v>
      </c>
      <c r="W155" t="n">
        <v>1.26</v>
      </c>
      <c r="X155" t="n">
        <v>0.37</v>
      </c>
      <c r="Y155" t="n">
        <v>1</v>
      </c>
      <c r="Z155" t="n">
        <v>10</v>
      </c>
    </row>
    <row r="156">
      <c r="A156" t="n">
        <v>16</v>
      </c>
      <c r="B156" t="n">
        <v>105</v>
      </c>
      <c r="C156" t="inlineStr">
        <is>
          <t xml:space="preserve">CONCLUIDO	</t>
        </is>
      </c>
      <c r="D156" t="n">
        <v>8.567600000000001</v>
      </c>
      <c r="E156" t="n">
        <v>11.67</v>
      </c>
      <c r="F156" t="n">
        <v>8.380000000000001</v>
      </c>
      <c r="G156" t="n">
        <v>27.92</v>
      </c>
      <c r="H156" t="n">
        <v>0.42</v>
      </c>
      <c r="I156" t="n">
        <v>18</v>
      </c>
      <c r="J156" t="n">
        <v>210.38</v>
      </c>
      <c r="K156" t="n">
        <v>55.27</v>
      </c>
      <c r="L156" t="n">
        <v>5</v>
      </c>
      <c r="M156" t="n">
        <v>0</v>
      </c>
      <c r="N156" t="n">
        <v>45.11</v>
      </c>
      <c r="O156" t="n">
        <v>26180.86</v>
      </c>
      <c r="P156" t="n">
        <v>90.93000000000001</v>
      </c>
      <c r="Q156" t="n">
        <v>1692.88</v>
      </c>
      <c r="R156" t="n">
        <v>38.35</v>
      </c>
      <c r="S156" t="n">
        <v>25.68</v>
      </c>
      <c r="T156" t="n">
        <v>5591.93</v>
      </c>
      <c r="U156" t="n">
        <v>0.67</v>
      </c>
      <c r="V156" t="n">
        <v>0.87</v>
      </c>
      <c r="W156" t="n">
        <v>1.26</v>
      </c>
      <c r="X156" t="n">
        <v>0.37</v>
      </c>
      <c r="Y156" t="n">
        <v>1</v>
      </c>
      <c r="Z156" t="n">
        <v>10</v>
      </c>
    </row>
    <row r="157">
      <c r="A157" t="n">
        <v>0</v>
      </c>
      <c r="B157" t="n">
        <v>60</v>
      </c>
      <c r="C157" t="inlineStr">
        <is>
          <t xml:space="preserve">CONCLUIDO	</t>
        </is>
      </c>
      <c r="D157" t="n">
        <v>7.6823</v>
      </c>
      <c r="E157" t="n">
        <v>13.02</v>
      </c>
      <c r="F157" t="n">
        <v>9.27</v>
      </c>
      <c r="G157" t="n">
        <v>8.83</v>
      </c>
      <c r="H157" t="n">
        <v>0.14</v>
      </c>
      <c r="I157" t="n">
        <v>63</v>
      </c>
      <c r="J157" t="n">
        <v>124.63</v>
      </c>
      <c r="K157" t="n">
        <v>45</v>
      </c>
      <c r="L157" t="n">
        <v>1</v>
      </c>
      <c r="M157" t="n">
        <v>61</v>
      </c>
      <c r="N157" t="n">
        <v>18.64</v>
      </c>
      <c r="O157" t="n">
        <v>15605.44</v>
      </c>
      <c r="P157" t="n">
        <v>86.53</v>
      </c>
      <c r="Q157" t="n">
        <v>1693.13</v>
      </c>
      <c r="R157" t="n">
        <v>67.27</v>
      </c>
      <c r="S157" t="n">
        <v>25.68</v>
      </c>
      <c r="T157" t="n">
        <v>19827.32</v>
      </c>
      <c r="U157" t="n">
        <v>0.38</v>
      </c>
      <c r="V157" t="n">
        <v>0.79</v>
      </c>
      <c r="W157" t="n">
        <v>1.3</v>
      </c>
      <c r="X157" t="n">
        <v>1.27</v>
      </c>
      <c r="Y157" t="n">
        <v>1</v>
      </c>
      <c r="Z157" t="n">
        <v>10</v>
      </c>
    </row>
    <row r="158">
      <c r="A158" t="n">
        <v>1</v>
      </c>
      <c r="B158" t="n">
        <v>60</v>
      </c>
      <c r="C158" t="inlineStr">
        <is>
          <t xml:space="preserve">CONCLUIDO	</t>
        </is>
      </c>
      <c r="D158" t="n">
        <v>8.142799999999999</v>
      </c>
      <c r="E158" t="n">
        <v>12.28</v>
      </c>
      <c r="F158" t="n">
        <v>8.949999999999999</v>
      </c>
      <c r="G158" t="n">
        <v>11.42</v>
      </c>
      <c r="H158" t="n">
        <v>0.18</v>
      </c>
      <c r="I158" t="n">
        <v>47</v>
      </c>
      <c r="J158" t="n">
        <v>124.96</v>
      </c>
      <c r="K158" t="n">
        <v>45</v>
      </c>
      <c r="L158" t="n">
        <v>1.25</v>
      </c>
      <c r="M158" t="n">
        <v>45</v>
      </c>
      <c r="N158" t="n">
        <v>18.71</v>
      </c>
      <c r="O158" t="n">
        <v>15645.96</v>
      </c>
      <c r="P158" t="n">
        <v>79.73999999999999</v>
      </c>
      <c r="Q158" t="n">
        <v>1693.09</v>
      </c>
      <c r="R158" t="n">
        <v>56.99</v>
      </c>
      <c r="S158" t="n">
        <v>25.68</v>
      </c>
      <c r="T158" t="n">
        <v>14766.52</v>
      </c>
      <c r="U158" t="n">
        <v>0.45</v>
      </c>
      <c r="V158" t="n">
        <v>0.82</v>
      </c>
      <c r="W158" t="n">
        <v>1.28</v>
      </c>
      <c r="X158" t="n">
        <v>0.9399999999999999</v>
      </c>
      <c r="Y158" t="n">
        <v>1</v>
      </c>
      <c r="Z158" t="n">
        <v>10</v>
      </c>
    </row>
    <row r="159">
      <c r="A159" t="n">
        <v>2</v>
      </c>
      <c r="B159" t="n">
        <v>60</v>
      </c>
      <c r="C159" t="inlineStr">
        <is>
          <t xml:space="preserve">CONCLUIDO	</t>
        </is>
      </c>
      <c r="D159" t="n">
        <v>8.462199999999999</v>
      </c>
      <c r="E159" t="n">
        <v>11.82</v>
      </c>
      <c r="F159" t="n">
        <v>8.74</v>
      </c>
      <c r="G159" t="n">
        <v>14.17</v>
      </c>
      <c r="H159" t="n">
        <v>0.21</v>
      </c>
      <c r="I159" t="n">
        <v>37</v>
      </c>
      <c r="J159" t="n">
        <v>125.29</v>
      </c>
      <c r="K159" t="n">
        <v>45</v>
      </c>
      <c r="L159" t="n">
        <v>1.5</v>
      </c>
      <c r="M159" t="n">
        <v>30</v>
      </c>
      <c r="N159" t="n">
        <v>18.79</v>
      </c>
      <c r="O159" t="n">
        <v>15686.51</v>
      </c>
      <c r="P159" t="n">
        <v>74.01000000000001</v>
      </c>
      <c r="Q159" t="n">
        <v>1692.96</v>
      </c>
      <c r="R159" t="n">
        <v>50</v>
      </c>
      <c r="S159" t="n">
        <v>25.68</v>
      </c>
      <c r="T159" t="n">
        <v>11317.91</v>
      </c>
      <c r="U159" t="n">
        <v>0.51</v>
      </c>
      <c r="V159" t="n">
        <v>0.84</v>
      </c>
      <c r="W159" t="n">
        <v>1.28</v>
      </c>
      <c r="X159" t="n">
        <v>0.74</v>
      </c>
      <c r="Y159" t="n">
        <v>1</v>
      </c>
      <c r="Z159" t="n">
        <v>10</v>
      </c>
    </row>
    <row r="160">
      <c r="A160" t="n">
        <v>3</v>
      </c>
      <c r="B160" t="n">
        <v>60</v>
      </c>
      <c r="C160" t="inlineStr">
        <is>
          <t xml:space="preserve">CONCLUIDO	</t>
        </is>
      </c>
      <c r="D160" t="n">
        <v>8.6065</v>
      </c>
      <c r="E160" t="n">
        <v>11.62</v>
      </c>
      <c r="F160" t="n">
        <v>8.67</v>
      </c>
      <c r="G160" t="n">
        <v>16.25</v>
      </c>
      <c r="H160" t="n">
        <v>0.25</v>
      </c>
      <c r="I160" t="n">
        <v>32</v>
      </c>
      <c r="J160" t="n">
        <v>125.62</v>
      </c>
      <c r="K160" t="n">
        <v>45</v>
      </c>
      <c r="L160" t="n">
        <v>1.75</v>
      </c>
      <c r="M160" t="n">
        <v>14</v>
      </c>
      <c r="N160" t="n">
        <v>18.87</v>
      </c>
      <c r="O160" t="n">
        <v>15727.09</v>
      </c>
      <c r="P160" t="n">
        <v>70.63</v>
      </c>
      <c r="Q160" t="n">
        <v>1693.19</v>
      </c>
      <c r="R160" t="n">
        <v>47.54</v>
      </c>
      <c r="S160" t="n">
        <v>25.68</v>
      </c>
      <c r="T160" t="n">
        <v>10112.75</v>
      </c>
      <c r="U160" t="n">
        <v>0.54</v>
      </c>
      <c r="V160" t="n">
        <v>0.84</v>
      </c>
      <c r="W160" t="n">
        <v>1.28</v>
      </c>
      <c r="X160" t="n">
        <v>0.67</v>
      </c>
      <c r="Y160" t="n">
        <v>1</v>
      </c>
      <c r="Z160" t="n">
        <v>10</v>
      </c>
    </row>
    <row r="161">
      <c r="A161" t="n">
        <v>4</v>
      </c>
      <c r="B161" t="n">
        <v>60</v>
      </c>
      <c r="C161" t="inlineStr">
        <is>
          <t xml:space="preserve">CONCLUIDO	</t>
        </is>
      </c>
      <c r="D161" t="n">
        <v>8.683299999999999</v>
      </c>
      <c r="E161" t="n">
        <v>11.52</v>
      </c>
      <c r="F161" t="n">
        <v>8.619999999999999</v>
      </c>
      <c r="G161" t="n">
        <v>17.23</v>
      </c>
      <c r="H161" t="n">
        <v>0.28</v>
      </c>
      <c r="I161" t="n">
        <v>30</v>
      </c>
      <c r="J161" t="n">
        <v>125.95</v>
      </c>
      <c r="K161" t="n">
        <v>45</v>
      </c>
      <c r="L161" t="n">
        <v>2</v>
      </c>
      <c r="M161" t="n">
        <v>5</v>
      </c>
      <c r="N161" t="n">
        <v>18.95</v>
      </c>
      <c r="O161" t="n">
        <v>15767.7</v>
      </c>
      <c r="P161" t="n">
        <v>69</v>
      </c>
      <c r="Q161" t="n">
        <v>1693.18</v>
      </c>
      <c r="R161" t="n">
        <v>45.57</v>
      </c>
      <c r="S161" t="n">
        <v>25.68</v>
      </c>
      <c r="T161" t="n">
        <v>9138.26</v>
      </c>
      <c r="U161" t="n">
        <v>0.5600000000000001</v>
      </c>
      <c r="V161" t="n">
        <v>0.85</v>
      </c>
      <c r="W161" t="n">
        <v>1.28</v>
      </c>
      <c r="X161" t="n">
        <v>0.61</v>
      </c>
      <c r="Y161" t="n">
        <v>1</v>
      </c>
      <c r="Z161" t="n">
        <v>10</v>
      </c>
    </row>
    <row r="162">
      <c r="A162" t="n">
        <v>5</v>
      </c>
      <c r="B162" t="n">
        <v>60</v>
      </c>
      <c r="C162" t="inlineStr">
        <is>
          <t xml:space="preserve">CONCLUIDO	</t>
        </is>
      </c>
      <c r="D162" t="n">
        <v>8.6701</v>
      </c>
      <c r="E162" t="n">
        <v>11.53</v>
      </c>
      <c r="F162" t="n">
        <v>8.630000000000001</v>
      </c>
      <c r="G162" t="n">
        <v>17.27</v>
      </c>
      <c r="H162" t="n">
        <v>0.31</v>
      </c>
      <c r="I162" t="n">
        <v>30</v>
      </c>
      <c r="J162" t="n">
        <v>126.28</v>
      </c>
      <c r="K162" t="n">
        <v>45</v>
      </c>
      <c r="L162" t="n">
        <v>2.25</v>
      </c>
      <c r="M162" t="n">
        <v>0</v>
      </c>
      <c r="N162" t="n">
        <v>19.03</v>
      </c>
      <c r="O162" t="n">
        <v>15808.34</v>
      </c>
      <c r="P162" t="n">
        <v>68.8</v>
      </c>
      <c r="Q162" t="n">
        <v>1693.11</v>
      </c>
      <c r="R162" t="n">
        <v>45.76</v>
      </c>
      <c r="S162" t="n">
        <v>25.68</v>
      </c>
      <c r="T162" t="n">
        <v>9236.450000000001</v>
      </c>
      <c r="U162" t="n">
        <v>0.5600000000000001</v>
      </c>
      <c r="V162" t="n">
        <v>0.85</v>
      </c>
      <c r="W162" t="n">
        <v>1.3</v>
      </c>
      <c r="X162" t="n">
        <v>0.63</v>
      </c>
      <c r="Y162" t="n">
        <v>1</v>
      </c>
      <c r="Z162" t="n">
        <v>10</v>
      </c>
    </row>
    <row r="163">
      <c r="A163" t="n">
        <v>0</v>
      </c>
      <c r="B163" t="n">
        <v>135</v>
      </c>
      <c r="C163" t="inlineStr">
        <is>
          <t xml:space="preserve">CONCLUIDO	</t>
        </is>
      </c>
      <c r="D163" t="n">
        <v>5.0264</v>
      </c>
      <c r="E163" t="n">
        <v>19.9</v>
      </c>
      <c r="F163" t="n">
        <v>10.62</v>
      </c>
      <c r="G163" t="n">
        <v>5.02</v>
      </c>
      <c r="H163" t="n">
        <v>0.07000000000000001</v>
      </c>
      <c r="I163" t="n">
        <v>127</v>
      </c>
      <c r="J163" t="n">
        <v>263.32</v>
      </c>
      <c r="K163" t="n">
        <v>59.89</v>
      </c>
      <c r="L163" t="n">
        <v>1</v>
      </c>
      <c r="M163" t="n">
        <v>125</v>
      </c>
      <c r="N163" t="n">
        <v>67.43000000000001</v>
      </c>
      <c r="O163" t="n">
        <v>32710.1</v>
      </c>
      <c r="P163" t="n">
        <v>175.34</v>
      </c>
      <c r="Q163" t="n">
        <v>1693.71</v>
      </c>
      <c r="R163" t="n">
        <v>109.1</v>
      </c>
      <c r="S163" t="n">
        <v>25.68</v>
      </c>
      <c r="T163" t="n">
        <v>40418.55</v>
      </c>
      <c r="U163" t="n">
        <v>0.24</v>
      </c>
      <c r="V163" t="n">
        <v>0.6899999999999999</v>
      </c>
      <c r="W163" t="n">
        <v>1.41</v>
      </c>
      <c r="X163" t="n">
        <v>2.61</v>
      </c>
      <c r="Y163" t="n">
        <v>1</v>
      </c>
      <c r="Z163" t="n">
        <v>10</v>
      </c>
    </row>
    <row r="164">
      <c r="A164" t="n">
        <v>1</v>
      </c>
      <c r="B164" t="n">
        <v>135</v>
      </c>
      <c r="C164" t="inlineStr">
        <is>
          <t xml:space="preserve">CONCLUIDO	</t>
        </is>
      </c>
      <c r="D164" t="n">
        <v>5.7059</v>
      </c>
      <c r="E164" t="n">
        <v>17.53</v>
      </c>
      <c r="F164" t="n">
        <v>9.92</v>
      </c>
      <c r="G164" t="n">
        <v>6.33</v>
      </c>
      <c r="H164" t="n">
        <v>0.08</v>
      </c>
      <c r="I164" t="n">
        <v>94</v>
      </c>
      <c r="J164" t="n">
        <v>263.79</v>
      </c>
      <c r="K164" t="n">
        <v>59.89</v>
      </c>
      <c r="L164" t="n">
        <v>1.25</v>
      </c>
      <c r="M164" t="n">
        <v>92</v>
      </c>
      <c r="N164" t="n">
        <v>67.65000000000001</v>
      </c>
      <c r="O164" t="n">
        <v>32767.75</v>
      </c>
      <c r="P164" t="n">
        <v>162.25</v>
      </c>
      <c r="Q164" t="n">
        <v>1693.7</v>
      </c>
      <c r="R164" t="n">
        <v>87.17</v>
      </c>
      <c r="S164" t="n">
        <v>25.68</v>
      </c>
      <c r="T164" t="n">
        <v>29617.94</v>
      </c>
      <c r="U164" t="n">
        <v>0.29</v>
      </c>
      <c r="V164" t="n">
        <v>0.74</v>
      </c>
      <c r="W164" t="n">
        <v>1.36</v>
      </c>
      <c r="X164" t="n">
        <v>1.91</v>
      </c>
      <c r="Y164" t="n">
        <v>1</v>
      </c>
      <c r="Z164" t="n">
        <v>10</v>
      </c>
    </row>
    <row r="165">
      <c r="A165" t="n">
        <v>2</v>
      </c>
      <c r="B165" t="n">
        <v>135</v>
      </c>
      <c r="C165" t="inlineStr">
        <is>
          <t xml:space="preserve">CONCLUIDO	</t>
        </is>
      </c>
      <c r="D165" t="n">
        <v>6.1876</v>
      </c>
      <c r="E165" t="n">
        <v>16.16</v>
      </c>
      <c r="F165" t="n">
        <v>9.52</v>
      </c>
      <c r="G165" t="n">
        <v>7.61</v>
      </c>
      <c r="H165" t="n">
        <v>0.1</v>
      </c>
      <c r="I165" t="n">
        <v>75</v>
      </c>
      <c r="J165" t="n">
        <v>264.25</v>
      </c>
      <c r="K165" t="n">
        <v>59.89</v>
      </c>
      <c r="L165" t="n">
        <v>1.5</v>
      </c>
      <c r="M165" t="n">
        <v>73</v>
      </c>
      <c r="N165" t="n">
        <v>67.87</v>
      </c>
      <c r="O165" t="n">
        <v>32825.49</v>
      </c>
      <c r="P165" t="n">
        <v>154.23</v>
      </c>
      <c r="Q165" t="n">
        <v>1693.1</v>
      </c>
      <c r="R165" t="n">
        <v>74.68000000000001</v>
      </c>
      <c r="S165" t="n">
        <v>25.68</v>
      </c>
      <c r="T165" t="n">
        <v>23471.87</v>
      </c>
      <c r="U165" t="n">
        <v>0.34</v>
      </c>
      <c r="V165" t="n">
        <v>0.77</v>
      </c>
      <c r="W165" t="n">
        <v>1.33</v>
      </c>
      <c r="X165" t="n">
        <v>1.51</v>
      </c>
      <c r="Y165" t="n">
        <v>1</v>
      </c>
      <c r="Z165" t="n">
        <v>10</v>
      </c>
    </row>
    <row r="166">
      <c r="A166" t="n">
        <v>3</v>
      </c>
      <c r="B166" t="n">
        <v>135</v>
      </c>
      <c r="C166" t="inlineStr">
        <is>
          <t xml:space="preserve">CONCLUIDO	</t>
        </is>
      </c>
      <c r="D166" t="n">
        <v>6.5669</v>
      </c>
      <c r="E166" t="n">
        <v>15.23</v>
      </c>
      <c r="F166" t="n">
        <v>9.24</v>
      </c>
      <c r="G166" t="n">
        <v>8.94</v>
      </c>
      <c r="H166" t="n">
        <v>0.12</v>
      </c>
      <c r="I166" t="n">
        <v>62</v>
      </c>
      <c r="J166" t="n">
        <v>264.72</v>
      </c>
      <c r="K166" t="n">
        <v>59.89</v>
      </c>
      <c r="L166" t="n">
        <v>1.75</v>
      </c>
      <c r="M166" t="n">
        <v>60</v>
      </c>
      <c r="N166" t="n">
        <v>68.09</v>
      </c>
      <c r="O166" t="n">
        <v>32883.31</v>
      </c>
      <c r="P166" t="n">
        <v>148.31</v>
      </c>
      <c r="Q166" t="n">
        <v>1693.43</v>
      </c>
      <c r="R166" t="n">
        <v>66</v>
      </c>
      <c r="S166" t="n">
        <v>25.68</v>
      </c>
      <c r="T166" t="n">
        <v>19194.32</v>
      </c>
      <c r="U166" t="n">
        <v>0.39</v>
      </c>
      <c r="V166" t="n">
        <v>0.79</v>
      </c>
      <c r="W166" t="n">
        <v>1.3</v>
      </c>
      <c r="X166" t="n">
        <v>1.23</v>
      </c>
      <c r="Y166" t="n">
        <v>1</v>
      </c>
      <c r="Z166" t="n">
        <v>10</v>
      </c>
    </row>
    <row r="167">
      <c r="A167" t="n">
        <v>4</v>
      </c>
      <c r="B167" t="n">
        <v>135</v>
      </c>
      <c r="C167" t="inlineStr">
        <is>
          <t xml:space="preserve">CONCLUIDO	</t>
        </is>
      </c>
      <c r="D167" t="n">
        <v>6.8459</v>
      </c>
      <c r="E167" t="n">
        <v>14.61</v>
      </c>
      <c r="F167" t="n">
        <v>9.07</v>
      </c>
      <c r="G167" t="n">
        <v>10.27</v>
      </c>
      <c r="H167" t="n">
        <v>0.13</v>
      </c>
      <c r="I167" t="n">
        <v>53</v>
      </c>
      <c r="J167" t="n">
        <v>265.19</v>
      </c>
      <c r="K167" t="n">
        <v>59.89</v>
      </c>
      <c r="L167" t="n">
        <v>2</v>
      </c>
      <c r="M167" t="n">
        <v>51</v>
      </c>
      <c r="N167" t="n">
        <v>68.31</v>
      </c>
      <c r="O167" t="n">
        <v>32941.21</v>
      </c>
      <c r="P167" t="n">
        <v>144.17</v>
      </c>
      <c r="Q167" t="n">
        <v>1693.03</v>
      </c>
      <c r="R167" t="n">
        <v>60.89</v>
      </c>
      <c r="S167" t="n">
        <v>25.68</v>
      </c>
      <c r="T167" t="n">
        <v>16686.8</v>
      </c>
      <c r="U167" t="n">
        <v>0.42</v>
      </c>
      <c r="V167" t="n">
        <v>0.8</v>
      </c>
      <c r="W167" t="n">
        <v>1.29</v>
      </c>
      <c r="X167" t="n">
        <v>1.07</v>
      </c>
      <c r="Y167" t="n">
        <v>1</v>
      </c>
      <c r="Z167" t="n">
        <v>10</v>
      </c>
    </row>
    <row r="168">
      <c r="A168" t="n">
        <v>5</v>
      </c>
      <c r="B168" t="n">
        <v>135</v>
      </c>
      <c r="C168" t="inlineStr">
        <is>
          <t xml:space="preserve">CONCLUIDO	</t>
        </is>
      </c>
      <c r="D168" t="n">
        <v>7.0909</v>
      </c>
      <c r="E168" t="n">
        <v>14.1</v>
      </c>
      <c r="F168" t="n">
        <v>8.92</v>
      </c>
      <c r="G168" t="n">
        <v>11.64</v>
      </c>
      <c r="H168" t="n">
        <v>0.15</v>
      </c>
      <c r="I168" t="n">
        <v>46</v>
      </c>
      <c r="J168" t="n">
        <v>265.66</v>
      </c>
      <c r="K168" t="n">
        <v>59.89</v>
      </c>
      <c r="L168" t="n">
        <v>2.25</v>
      </c>
      <c r="M168" t="n">
        <v>44</v>
      </c>
      <c r="N168" t="n">
        <v>68.53</v>
      </c>
      <c r="O168" t="n">
        <v>32999.19</v>
      </c>
      <c r="P168" t="n">
        <v>140.54</v>
      </c>
      <c r="Q168" t="n">
        <v>1693.39</v>
      </c>
      <c r="R168" t="n">
        <v>56.05</v>
      </c>
      <c r="S168" t="n">
        <v>25.68</v>
      </c>
      <c r="T168" t="n">
        <v>14300.53</v>
      </c>
      <c r="U168" t="n">
        <v>0.46</v>
      </c>
      <c r="V168" t="n">
        <v>0.82</v>
      </c>
      <c r="W168" t="n">
        <v>1.28</v>
      </c>
      <c r="X168" t="n">
        <v>0.92</v>
      </c>
      <c r="Y168" t="n">
        <v>1</v>
      </c>
      <c r="Z168" t="n">
        <v>10</v>
      </c>
    </row>
    <row r="169">
      <c r="A169" t="n">
        <v>6</v>
      </c>
      <c r="B169" t="n">
        <v>135</v>
      </c>
      <c r="C169" t="inlineStr">
        <is>
          <t xml:space="preserve">CONCLUIDO	</t>
        </is>
      </c>
      <c r="D169" t="n">
        <v>7.2807</v>
      </c>
      <c r="E169" t="n">
        <v>13.74</v>
      </c>
      <c r="F169" t="n">
        <v>8.81</v>
      </c>
      <c r="G169" t="n">
        <v>12.89</v>
      </c>
      <c r="H169" t="n">
        <v>0.17</v>
      </c>
      <c r="I169" t="n">
        <v>41</v>
      </c>
      <c r="J169" t="n">
        <v>266.13</v>
      </c>
      <c r="K169" t="n">
        <v>59.89</v>
      </c>
      <c r="L169" t="n">
        <v>2.5</v>
      </c>
      <c r="M169" t="n">
        <v>39</v>
      </c>
      <c r="N169" t="n">
        <v>68.75</v>
      </c>
      <c r="O169" t="n">
        <v>33057.26</v>
      </c>
      <c r="P169" t="n">
        <v>136.87</v>
      </c>
      <c r="Q169" t="n">
        <v>1692.88</v>
      </c>
      <c r="R169" t="n">
        <v>52.76</v>
      </c>
      <c r="S169" t="n">
        <v>25.68</v>
      </c>
      <c r="T169" t="n">
        <v>12678.62</v>
      </c>
      <c r="U169" t="n">
        <v>0.49</v>
      </c>
      <c r="V169" t="n">
        <v>0.83</v>
      </c>
      <c r="W169" t="n">
        <v>1.26</v>
      </c>
      <c r="X169" t="n">
        <v>0.8100000000000001</v>
      </c>
      <c r="Y169" t="n">
        <v>1</v>
      </c>
      <c r="Z169" t="n">
        <v>10</v>
      </c>
    </row>
    <row r="170">
      <c r="A170" t="n">
        <v>7</v>
      </c>
      <c r="B170" t="n">
        <v>135</v>
      </c>
      <c r="C170" t="inlineStr">
        <is>
          <t xml:space="preserve">CONCLUIDO	</t>
        </is>
      </c>
      <c r="D170" t="n">
        <v>7.4697</v>
      </c>
      <c r="E170" t="n">
        <v>13.39</v>
      </c>
      <c r="F170" t="n">
        <v>8.710000000000001</v>
      </c>
      <c r="G170" t="n">
        <v>14.52</v>
      </c>
      <c r="H170" t="n">
        <v>0.18</v>
      </c>
      <c r="I170" t="n">
        <v>36</v>
      </c>
      <c r="J170" t="n">
        <v>266.6</v>
      </c>
      <c r="K170" t="n">
        <v>59.89</v>
      </c>
      <c r="L170" t="n">
        <v>2.75</v>
      </c>
      <c r="M170" t="n">
        <v>34</v>
      </c>
      <c r="N170" t="n">
        <v>68.97</v>
      </c>
      <c r="O170" t="n">
        <v>33115.41</v>
      </c>
      <c r="P170" t="n">
        <v>133.92</v>
      </c>
      <c r="Q170" t="n">
        <v>1693.03</v>
      </c>
      <c r="R170" t="n">
        <v>49.64</v>
      </c>
      <c r="S170" t="n">
        <v>25.68</v>
      </c>
      <c r="T170" t="n">
        <v>11145.12</v>
      </c>
      <c r="U170" t="n">
        <v>0.52</v>
      </c>
      <c r="V170" t="n">
        <v>0.84</v>
      </c>
      <c r="W170" t="n">
        <v>1.26</v>
      </c>
      <c r="X170" t="n">
        <v>0.71</v>
      </c>
      <c r="Y170" t="n">
        <v>1</v>
      </c>
      <c r="Z170" t="n">
        <v>10</v>
      </c>
    </row>
    <row r="171">
      <c r="A171" t="n">
        <v>8</v>
      </c>
      <c r="B171" t="n">
        <v>135</v>
      </c>
      <c r="C171" t="inlineStr">
        <is>
          <t xml:space="preserve">CONCLUIDO	</t>
        </is>
      </c>
      <c r="D171" t="n">
        <v>7.5829</v>
      </c>
      <c r="E171" t="n">
        <v>13.19</v>
      </c>
      <c r="F171" t="n">
        <v>8.67</v>
      </c>
      <c r="G171" t="n">
        <v>15.76</v>
      </c>
      <c r="H171" t="n">
        <v>0.2</v>
      </c>
      <c r="I171" t="n">
        <v>33</v>
      </c>
      <c r="J171" t="n">
        <v>267.08</v>
      </c>
      <c r="K171" t="n">
        <v>59.89</v>
      </c>
      <c r="L171" t="n">
        <v>3</v>
      </c>
      <c r="M171" t="n">
        <v>31</v>
      </c>
      <c r="N171" t="n">
        <v>69.19</v>
      </c>
      <c r="O171" t="n">
        <v>33173.65</v>
      </c>
      <c r="P171" t="n">
        <v>131.86</v>
      </c>
      <c r="Q171" t="n">
        <v>1693.16</v>
      </c>
      <c r="R171" t="n">
        <v>47.88</v>
      </c>
      <c r="S171" t="n">
        <v>25.68</v>
      </c>
      <c r="T171" t="n">
        <v>10279.23</v>
      </c>
      <c r="U171" t="n">
        <v>0.54</v>
      </c>
      <c r="V171" t="n">
        <v>0.84</v>
      </c>
      <c r="W171" t="n">
        <v>1.27</v>
      </c>
      <c r="X171" t="n">
        <v>0.66</v>
      </c>
      <c r="Y171" t="n">
        <v>1</v>
      </c>
      <c r="Z171" t="n">
        <v>10</v>
      </c>
    </row>
    <row r="172">
      <c r="A172" t="n">
        <v>9</v>
      </c>
      <c r="B172" t="n">
        <v>135</v>
      </c>
      <c r="C172" t="inlineStr">
        <is>
          <t xml:space="preserve">CONCLUIDO	</t>
        </is>
      </c>
      <c r="D172" t="n">
        <v>7.707</v>
      </c>
      <c r="E172" t="n">
        <v>12.98</v>
      </c>
      <c r="F172" t="n">
        <v>8.609999999999999</v>
      </c>
      <c r="G172" t="n">
        <v>17.21</v>
      </c>
      <c r="H172" t="n">
        <v>0.22</v>
      </c>
      <c r="I172" t="n">
        <v>30</v>
      </c>
      <c r="J172" t="n">
        <v>267.55</v>
      </c>
      <c r="K172" t="n">
        <v>59.89</v>
      </c>
      <c r="L172" t="n">
        <v>3.25</v>
      </c>
      <c r="M172" t="n">
        <v>28</v>
      </c>
      <c r="N172" t="n">
        <v>69.41</v>
      </c>
      <c r="O172" t="n">
        <v>33231.97</v>
      </c>
      <c r="P172" t="n">
        <v>129.32</v>
      </c>
      <c r="Q172" t="n">
        <v>1692.99</v>
      </c>
      <c r="R172" t="n">
        <v>45.96</v>
      </c>
      <c r="S172" t="n">
        <v>25.68</v>
      </c>
      <c r="T172" t="n">
        <v>9333.4</v>
      </c>
      <c r="U172" t="n">
        <v>0.5600000000000001</v>
      </c>
      <c r="V172" t="n">
        <v>0.85</v>
      </c>
      <c r="W172" t="n">
        <v>1.26</v>
      </c>
      <c r="X172" t="n">
        <v>0.6</v>
      </c>
      <c r="Y172" t="n">
        <v>1</v>
      </c>
      <c r="Z172" t="n">
        <v>10</v>
      </c>
    </row>
    <row r="173">
      <c r="A173" t="n">
        <v>10</v>
      </c>
      <c r="B173" t="n">
        <v>135</v>
      </c>
      <c r="C173" t="inlineStr">
        <is>
          <t xml:space="preserve">CONCLUIDO	</t>
        </is>
      </c>
      <c r="D173" t="n">
        <v>7.836</v>
      </c>
      <c r="E173" t="n">
        <v>12.76</v>
      </c>
      <c r="F173" t="n">
        <v>8.539999999999999</v>
      </c>
      <c r="G173" t="n">
        <v>18.99</v>
      </c>
      <c r="H173" t="n">
        <v>0.23</v>
      </c>
      <c r="I173" t="n">
        <v>27</v>
      </c>
      <c r="J173" t="n">
        <v>268.02</v>
      </c>
      <c r="K173" t="n">
        <v>59.89</v>
      </c>
      <c r="L173" t="n">
        <v>3.5</v>
      </c>
      <c r="M173" t="n">
        <v>25</v>
      </c>
      <c r="N173" t="n">
        <v>69.64</v>
      </c>
      <c r="O173" t="n">
        <v>33290.38</v>
      </c>
      <c r="P173" t="n">
        <v>126.68</v>
      </c>
      <c r="Q173" t="n">
        <v>1693.02</v>
      </c>
      <c r="R173" t="n">
        <v>44.13</v>
      </c>
      <c r="S173" t="n">
        <v>25.68</v>
      </c>
      <c r="T173" t="n">
        <v>8436.48</v>
      </c>
      <c r="U173" t="n">
        <v>0.58</v>
      </c>
      <c r="V173" t="n">
        <v>0.85</v>
      </c>
      <c r="W173" t="n">
        <v>1.26</v>
      </c>
      <c r="X173" t="n">
        <v>0.54</v>
      </c>
      <c r="Y173" t="n">
        <v>1</v>
      </c>
      <c r="Z173" t="n">
        <v>10</v>
      </c>
    </row>
    <row r="174">
      <c r="A174" t="n">
        <v>11</v>
      </c>
      <c r="B174" t="n">
        <v>135</v>
      </c>
      <c r="C174" t="inlineStr">
        <is>
          <t xml:space="preserve">CONCLUIDO	</t>
        </is>
      </c>
      <c r="D174" t="n">
        <v>7.9428</v>
      </c>
      <c r="E174" t="n">
        <v>12.59</v>
      </c>
      <c r="F174" t="n">
        <v>8.470000000000001</v>
      </c>
      <c r="G174" t="n">
        <v>20.34</v>
      </c>
      <c r="H174" t="n">
        <v>0.25</v>
      </c>
      <c r="I174" t="n">
        <v>25</v>
      </c>
      <c r="J174" t="n">
        <v>268.5</v>
      </c>
      <c r="K174" t="n">
        <v>59.89</v>
      </c>
      <c r="L174" t="n">
        <v>3.75</v>
      </c>
      <c r="M174" t="n">
        <v>23</v>
      </c>
      <c r="N174" t="n">
        <v>69.86</v>
      </c>
      <c r="O174" t="n">
        <v>33348.87</v>
      </c>
      <c r="P174" t="n">
        <v>123.74</v>
      </c>
      <c r="Q174" t="n">
        <v>1693.01</v>
      </c>
      <c r="R174" t="n">
        <v>42.23</v>
      </c>
      <c r="S174" t="n">
        <v>25.68</v>
      </c>
      <c r="T174" t="n">
        <v>7494.9</v>
      </c>
      <c r="U174" t="n">
        <v>0.61</v>
      </c>
      <c r="V174" t="n">
        <v>0.86</v>
      </c>
      <c r="W174" t="n">
        <v>1.24</v>
      </c>
      <c r="X174" t="n">
        <v>0.47</v>
      </c>
      <c r="Y174" t="n">
        <v>1</v>
      </c>
      <c r="Z174" t="n">
        <v>10</v>
      </c>
    </row>
    <row r="175">
      <c r="A175" t="n">
        <v>12</v>
      </c>
      <c r="B175" t="n">
        <v>135</v>
      </c>
      <c r="C175" t="inlineStr">
        <is>
          <t xml:space="preserve">CONCLUIDO	</t>
        </is>
      </c>
      <c r="D175" t="n">
        <v>8.029400000000001</v>
      </c>
      <c r="E175" t="n">
        <v>12.45</v>
      </c>
      <c r="F175" t="n">
        <v>8.44</v>
      </c>
      <c r="G175" t="n">
        <v>22.01</v>
      </c>
      <c r="H175" t="n">
        <v>0.26</v>
      </c>
      <c r="I175" t="n">
        <v>23</v>
      </c>
      <c r="J175" t="n">
        <v>268.97</v>
      </c>
      <c r="K175" t="n">
        <v>59.89</v>
      </c>
      <c r="L175" t="n">
        <v>4</v>
      </c>
      <c r="M175" t="n">
        <v>21</v>
      </c>
      <c r="N175" t="n">
        <v>70.09</v>
      </c>
      <c r="O175" t="n">
        <v>33407.45</v>
      </c>
      <c r="P175" t="n">
        <v>122</v>
      </c>
      <c r="Q175" t="n">
        <v>1693.04</v>
      </c>
      <c r="R175" t="n">
        <v>41.14</v>
      </c>
      <c r="S175" t="n">
        <v>25.68</v>
      </c>
      <c r="T175" t="n">
        <v>6962.33</v>
      </c>
      <c r="U175" t="n">
        <v>0.62</v>
      </c>
      <c r="V175" t="n">
        <v>0.86</v>
      </c>
      <c r="W175" t="n">
        <v>1.24</v>
      </c>
      <c r="X175" t="n">
        <v>0.44</v>
      </c>
      <c r="Y175" t="n">
        <v>1</v>
      </c>
      <c r="Z175" t="n">
        <v>10</v>
      </c>
    </row>
    <row r="176">
      <c r="A176" t="n">
        <v>13</v>
      </c>
      <c r="B176" t="n">
        <v>135</v>
      </c>
      <c r="C176" t="inlineStr">
        <is>
          <t xml:space="preserve">CONCLUIDO	</t>
        </is>
      </c>
      <c r="D176" t="n">
        <v>8.0616</v>
      </c>
      <c r="E176" t="n">
        <v>12.4</v>
      </c>
      <c r="F176" t="n">
        <v>8.44</v>
      </c>
      <c r="G176" t="n">
        <v>23.02</v>
      </c>
      <c r="H176" t="n">
        <v>0.28</v>
      </c>
      <c r="I176" t="n">
        <v>22</v>
      </c>
      <c r="J176" t="n">
        <v>269.45</v>
      </c>
      <c r="K176" t="n">
        <v>59.89</v>
      </c>
      <c r="L176" t="n">
        <v>4.25</v>
      </c>
      <c r="M176" t="n">
        <v>20</v>
      </c>
      <c r="N176" t="n">
        <v>70.31</v>
      </c>
      <c r="O176" t="n">
        <v>33466.11</v>
      </c>
      <c r="P176" t="n">
        <v>120.95</v>
      </c>
      <c r="Q176" t="n">
        <v>1692.93</v>
      </c>
      <c r="R176" t="n">
        <v>40.82</v>
      </c>
      <c r="S176" t="n">
        <v>25.68</v>
      </c>
      <c r="T176" t="n">
        <v>6806.12</v>
      </c>
      <c r="U176" t="n">
        <v>0.63</v>
      </c>
      <c r="V176" t="n">
        <v>0.86</v>
      </c>
      <c r="W176" t="n">
        <v>1.25</v>
      </c>
      <c r="X176" t="n">
        <v>0.44</v>
      </c>
      <c r="Y176" t="n">
        <v>1</v>
      </c>
      <c r="Z176" t="n">
        <v>10</v>
      </c>
    </row>
    <row r="177">
      <c r="A177" t="n">
        <v>14</v>
      </c>
      <c r="B177" t="n">
        <v>135</v>
      </c>
      <c r="C177" t="inlineStr">
        <is>
          <t xml:space="preserve">CONCLUIDO	</t>
        </is>
      </c>
      <c r="D177" t="n">
        <v>8.162000000000001</v>
      </c>
      <c r="E177" t="n">
        <v>12.25</v>
      </c>
      <c r="F177" t="n">
        <v>8.390000000000001</v>
      </c>
      <c r="G177" t="n">
        <v>25.16</v>
      </c>
      <c r="H177" t="n">
        <v>0.3</v>
      </c>
      <c r="I177" t="n">
        <v>20</v>
      </c>
      <c r="J177" t="n">
        <v>269.92</v>
      </c>
      <c r="K177" t="n">
        <v>59.89</v>
      </c>
      <c r="L177" t="n">
        <v>4.5</v>
      </c>
      <c r="M177" t="n">
        <v>18</v>
      </c>
      <c r="N177" t="n">
        <v>70.54000000000001</v>
      </c>
      <c r="O177" t="n">
        <v>33524.86</v>
      </c>
      <c r="P177" t="n">
        <v>118.12</v>
      </c>
      <c r="Q177" t="n">
        <v>1692.96</v>
      </c>
      <c r="R177" t="n">
        <v>39.18</v>
      </c>
      <c r="S177" t="n">
        <v>25.68</v>
      </c>
      <c r="T177" t="n">
        <v>5995.86</v>
      </c>
      <c r="U177" t="n">
        <v>0.66</v>
      </c>
      <c r="V177" t="n">
        <v>0.87</v>
      </c>
      <c r="W177" t="n">
        <v>1.24</v>
      </c>
      <c r="X177" t="n">
        <v>0.38</v>
      </c>
      <c r="Y177" t="n">
        <v>1</v>
      </c>
      <c r="Z177" t="n">
        <v>10</v>
      </c>
    </row>
    <row r="178">
      <c r="A178" t="n">
        <v>15</v>
      </c>
      <c r="B178" t="n">
        <v>135</v>
      </c>
      <c r="C178" t="inlineStr">
        <is>
          <t xml:space="preserve">CONCLUIDO	</t>
        </is>
      </c>
      <c r="D178" t="n">
        <v>8.1999</v>
      </c>
      <c r="E178" t="n">
        <v>12.2</v>
      </c>
      <c r="F178" t="n">
        <v>8.380000000000001</v>
      </c>
      <c r="G178" t="n">
        <v>26.47</v>
      </c>
      <c r="H178" t="n">
        <v>0.31</v>
      </c>
      <c r="I178" t="n">
        <v>19</v>
      </c>
      <c r="J178" t="n">
        <v>270.4</v>
      </c>
      <c r="K178" t="n">
        <v>59.89</v>
      </c>
      <c r="L178" t="n">
        <v>4.75</v>
      </c>
      <c r="M178" t="n">
        <v>17</v>
      </c>
      <c r="N178" t="n">
        <v>70.76000000000001</v>
      </c>
      <c r="O178" t="n">
        <v>33583.7</v>
      </c>
      <c r="P178" t="n">
        <v>115.75</v>
      </c>
      <c r="Q178" t="n">
        <v>1692.96</v>
      </c>
      <c r="R178" t="n">
        <v>39.28</v>
      </c>
      <c r="S178" t="n">
        <v>25.68</v>
      </c>
      <c r="T178" t="n">
        <v>6049.97</v>
      </c>
      <c r="U178" t="n">
        <v>0.65</v>
      </c>
      <c r="V178" t="n">
        <v>0.87</v>
      </c>
      <c r="W178" t="n">
        <v>1.24</v>
      </c>
      <c r="X178" t="n">
        <v>0.38</v>
      </c>
      <c r="Y178" t="n">
        <v>1</v>
      </c>
      <c r="Z178" t="n">
        <v>10</v>
      </c>
    </row>
    <row r="179">
      <c r="A179" t="n">
        <v>16</v>
      </c>
      <c r="B179" t="n">
        <v>135</v>
      </c>
      <c r="C179" t="inlineStr">
        <is>
          <t xml:space="preserve">CONCLUIDO	</t>
        </is>
      </c>
      <c r="D179" t="n">
        <v>8.251200000000001</v>
      </c>
      <c r="E179" t="n">
        <v>12.12</v>
      </c>
      <c r="F179" t="n">
        <v>8.359999999999999</v>
      </c>
      <c r="G179" t="n">
        <v>27.85</v>
      </c>
      <c r="H179" t="n">
        <v>0.33</v>
      </c>
      <c r="I179" t="n">
        <v>18</v>
      </c>
      <c r="J179" t="n">
        <v>270.88</v>
      </c>
      <c r="K179" t="n">
        <v>59.89</v>
      </c>
      <c r="L179" t="n">
        <v>5</v>
      </c>
      <c r="M179" t="n">
        <v>16</v>
      </c>
      <c r="N179" t="n">
        <v>70.98999999999999</v>
      </c>
      <c r="O179" t="n">
        <v>33642.62</v>
      </c>
      <c r="P179" t="n">
        <v>113.42</v>
      </c>
      <c r="Q179" t="n">
        <v>1692.89</v>
      </c>
      <c r="R179" t="n">
        <v>38.48</v>
      </c>
      <c r="S179" t="n">
        <v>25.68</v>
      </c>
      <c r="T179" t="n">
        <v>5656.52</v>
      </c>
      <c r="U179" t="n">
        <v>0.67</v>
      </c>
      <c r="V179" t="n">
        <v>0.87</v>
      </c>
      <c r="W179" t="n">
        <v>1.23</v>
      </c>
      <c r="X179" t="n">
        <v>0.35</v>
      </c>
      <c r="Y179" t="n">
        <v>1</v>
      </c>
      <c r="Z179" t="n">
        <v>10</v>
      </c>
    </row>
    <row r="180">
      <c r="A180" t="n">
        <v>17</v>
      </c>
      <c r="B180" t="n">
        <v>135</v>
      </c>
      <c r="C180" t="inlineStr">
        <is>
          <t xml:space="preserve">CONCLUIDO	</t>
        </is>
      </c>
      <c r="D180" t="n">
        <v>8.297000000000001</v>
      </c>
      <c r="E180" t="n">
        <v>12.05</v>
      </c>
      <c r="F180" t="n">
        <v>8.34</v>
      </c>
      <c r="G180" t="n">
        <v>29.44</v>
      </c>
      <c r="H180" t="n">
        <v>0.34</v>
      </c>
      <c r="I180" t="n">
        <v>17</v>
      </c>
      <c r="J180" t="n">
        <v>271.36</v>
      </c>
      <c r="K180" t="n">
        <v>59.89</v>
      </c>
      <c r="L180" t="n">
        <v>5.25</v>
      </c>
      <c r="M180" t="n">
        <v>13</v>
      </c>
      <c r="N180" t="n">
        <v>71.22</v>
      </c>
      <c r="O180" t="n">
        <v>33701.64</v>
      </c>
      <c r="P180" t="n">
        <v>111.99</v>
      </c>
      <c r="Q180" t="n">
        <v>1692.96</v>
      </c>
      <c r="R180" t="n">
        <v>37.91</v>
      </c>
      <c r="S180" t="n">
        <v>25.68</v>
      </c>
      <c r="T180" t="n">
        <v>5373.21</v>
      </c>
      <c r="U180" t="n">
        <v>0.68</v>
      </c>
      <c r="V180" t="n">
        <v>0.88</v>
      </c>
      <c r="W180" t="n">
        <v>1.24</v>
      </c>
      <c r="X180" t="n">
        <v>0.34</v>
      </c>
      <c r="Y180" t="n">
        <v>1</v>
      </c>
      <c r="Z180" t="n">
        <v>10</v>
      </c>
    </row>
    <row r="181">
      <c r="A181" t="n">
        <v>18</v>
      </c>
      <c r="B181" t="n">
        <v>135</v>
      </c>
      <c r="C181" t="inlineStr">
        <is>
          <t xml:space="preserve">CONCLUIDO	</t>
        </is>
      </c>
      <c r="D181" t="n">
        <v>8.336</v>
      </c>
      <c r="E181" t="n">
        <v>12</v>
      </c>
      <c r="F181" t="n">
        <v>8.33</v>
      </c>
      <c r="G181" t="n">
        <v>31.25</v>
      </c>
      <c r="H181" t="n">
        <v>0.36</v>
      </c>
      <c r="I181" t="n">
        <v>16</v>
      </c>
      <c r="J181" t="n">
        <v>271.84</v>
      </c>
      <c r="K181" t="n">
        <v>59.89</v>
      </c>
      <c r="L181" t="n">
        <v>5.5</v>
      </c>
      <c r="M181" t="n">
        <v>11</v>
      </c>
      <c r="N181" t="n">
        <v>71.45</v>
      </c>
      <c r="O181" t="n">
        <v>33760.74</v>
      </c>
      <c r="P181" t="n">
        <v>108.99</v>
      </c>
      <c r="Q181" t="n">
        <v>1693.28</v>
      </c>
      <c r="R181" t="n">
        <v>37.84</v>
      </c>
      <c r="S181" t="n">
        <v>25.68</v>
      </c>
      <c r="T181" t="n">
        <v>5343.11</v>
      </c>
      <c r="U181" t="n">
        <v>0.68</v>
      </c>
      <c r="V181" t="n">
        <v>0.88</v>
      </c>
      <c r="W181" t="n">
        <v>1.23</v>
      </c>
      <c r="X181" t="n">
        <v>0.33</v>
      </c>
      <c r="Y181" t="n">
        <v>1</v>
      </c>
      <c r="Z181" t="n">
        <v>10</v>
      </c>
    </row>
    <row r="182">
      <c r="A182" t="n">
        <v>19</v>
      </c>
      <c r="B182" t="n">
        <v>135</v>
      </c>
      <c r="C182" t="inlineStr">
        <is>
          <t xml:space="preserve">CONCLUIDO	</t>
        </is>
      </c>
      <c r="D182" t="n">
        <v>8.4026</v>
      </c>
      <c r="E182" t="n">
        <v>11.9</v>
      </c>
      <c r="F182" t="n">
        <v>8.289999999999999</v>
      </c>
      <c r="G182" t="n">
        <v>33.16</v>
      </c>
      <c r="H182" t="n">
        <v>0.38</v>
      </c>
      <c r="I182" t="n">
        <v>15</v>
      </c>
      <c r="J182" t="n">
        <v>272.32</v>
      </c>
      <c r="K182" t="n">
        <v>59.89</v>
      </c>
      <c r="L182" t="n">
        <v>5.75</v>
      </c>
      <c r="M182" t="n">
        <v>9</v>
      </c>
      <c r="N182" t="n">
        <v>71.68000000000001</v>
      </c>
      <c r="O182" t="n">
        <v>33820.05</v>
      </c>
      <c r="P182" t="n">
        <v>108.57</v>
      </c>
      <c r="Q182" t="n">
        <v>1692.88</v>
      </c>
      <c r="R182" t="n">
        <v>36.09</v>
      </c>
      <c r="S182" t="n">
        <v>25.68</v>
      </c>
      <c r="T182" t="n">
        <v>4475.15</v>
      </c>
      <c r="U182" t="n">
        <v>0.71</v>
      </c>
      <c r="V182" t="n">
        <v>0.88</v>
      </c>
      <c r="W182" t="n">
        <v>1.24</v>
      </c>
      <c r="X182" t="n">
        <v>0.29</v>
      </c>
      <c r="Y182" t="n">
        <v>1</v>
      </c>
      <c r="Z182" t="n">
        <v>10</v>
      </c>
    </row>
    <row r="183">
      <c r="A183" t="n">
        <v>20</v>
      </c>
      <c r="B183" t="n">
        <v>135</v>
      </c>
      <c r="C183" t="inlineStr">
        <is>
          <t xml:space="preserve">CONCLUIDO	</t>
        </is>
      </c>
      <c r="D183" t="n">
        <v>8.4008</v>
      </c>
      <c r="E183" t="n">
        <v>11.9</v>
      </c>
      <c r="F183" t="n">
        <v>8.289999999999999</v>
      </c>
      <c r="G183" t="n">
        <v>33.17</v>
      </c>
      <c r="H183" t="n">
        <v>0.39</v>
      </c>
      <c r="I183" t="n">
        <v>15</v>
      </c>
      <c r="J183" t="n">
        <v>272.8</v>
      </c>
      <c r="K183" t="n">
        <v>59.89</v>
      </c>
      <c r="L183" t="n">
        <v>6</v>
      </c>
      <c r="M183" t="n">
        <v>7</v>
      </c>
      <c r="N183" t="n">
        <v>71.91</v>
      </c>
      <c r="O183" t="n">
        <v>33879.33</v>
      </c>
      <c r="P183" t="n">
        <v>107.88</v>
      </c>
      <c r="Q183" t="n">
        <v>1692.88</v>
      </c>
      <c r="R183" t="n">
        <v>36.11</v>
      </c>
      <c r="S183" t="n">
        <v>25.68</v>
      </c>
      <c r="T183" t="n">
        <v>4483.52</v>
      </c>
      <c r="U183" t="n">
        <v>0.71</v>
      </c>
      <c r="V183" t="n">
        <v>0.88</v>
      </c>
      <c r="W183" t="n">
        <v>1.24</v>
      </c>
      <c r="X183" t="n">
        <v>0.29</v>
      </c>
      <c r="Y183" t="n">
        <v>1</v>
      </c>
      <c r="Z183" t="n">
        <v>10</v>
      </c>
    </row>
    <row r="184">
      <c r="A184" t="n">
        <v>21</v>
      </c>
      <c r="B184" t="n">
        <v>135</v>
      </c>
      <c r="C184" t="inlineStr">
        <is>
          <t xml:space="preserve">CONCLUIDO	</t>
        </is>
      </c>
      <c r="D184" t="n">
        <v>8.445499999999999</v>
      </c>
      <c r="E184" t="n">
        <v>11.84</v>
      </c>
      <c r="F184" t="n">
        <v>8.279999999999999</v>
      </c>
      <c r="G184" t="n">
        <v>35.48</v>
      </c>
      <c r="H184" t="n">
        <v>0.41</v>
      </c>
      <c r="I184" t="n">
        <v>14</v>
      </c>
      <c r="J184" t="n">
        <v>273.28</v>
      </c>
      <c r="K184" t="n">
        <v>59.89</v>
      </c>
      <c r="L184" t="n">
        <v>6.25</v>
      </c>
      <c r="M184" t="n">
        <v>4</v>
      </c>
      <c r="N184" t="n">
        <v>72.14</v>
      </c>
      <c r="O184" t="n">
        <v>33938.7</v>
      </c>
      <c r="P184" t="n">
        <v>106.19</v>
      </c>
      <c r="Q184" t="n">
        <v>1692.88</v>
      </c>
      <c r="R184" t="n">
        <v>35.68</v>
      </c>
      <c r="S184" t="n">
        <v>25.68</v>
      </c>
      <c r="T184" t="n">
        <v>4275.17</v>
      </c>
      <c r="U184" t="n">
        <v>0.72</v>
      </c>
      <c r="V184" t="n">
        <v>0.88</v>
      </c>
      <c r="W184" t="n">
        <v>1.24</v>
      </c>
      <c r="X184" t="n">
        <v>0.28</v>
      </c>
      <c r="Y184" t="n">
        <v>1</v>
      </c>
      <c r="Z184" t="n">
        <v>10</v>
      </c>
    </row>
    <row r="185">
      <c r="A185" t="n">
        <v>22</v>
      </c>
      <c r="B185" t="n">
        <v>135</v>
      </c>
      <c r="C185" t="inlineStr">
        <is>
          <t xml:space="preserve">CONCLUIDO	</t>
        </is>
      </c>
      <c r="D185" t="n">
        <v>8.443</v>
      </c>
      <c r="E185" t="n">
        <v>11.84</v>
      </c>
      <c r="F185" t="n">
        <v>8.279999999999999</v>
      </c>
      <c r="G185" t="n">
        <v>35.5</v>
      </c>
      <c r="H185" t="n">
        <v>0.42</v>
      </c>
      <c r="I185" t="n">
        <v>14</v>
      </c>
      <c r="J185" t="n">
        <v>273.76</v>
      </c>
      <c r="K185" t="n">
        <v>59.89</v>
      </c>
      <c r="L185" t="n">
        <v>6.5</v>
      </c>
      <c r="M185" t="n">
        <v>0</v>
      </c>
      <c r="N185" t="n">
        <v>72.37</v>
      </c>
      <c r="O185" t="n">
        <v>33998.16</v>
      </c>
      <c r="P185" t="n">
        <v>105.85</v>
      </c>
      <c r="Q185" t="n">
        <v>1692.88</v>
      </c>
      <c r="R185" t="n">
        <v>35.56</v>
      </c>
      <c r="S185" t="n">
        <v>25.68</v>
      </c>
      <c r="T185" t="n">
        <v>4214.34</v>
      </c>
      <c r="U185" t="n">
        <v>0.72</v>
      </c>
      <c r="V185" t="n">
        <v>0.88</v>
      </c>
      <c r="W185" t="n">
        <v>1.25</v>
      </c>
      <c r="X185" t="n">
        <v>0.28</v>
      </c>
      <c r="Y185" t="n">
        <v>1</v>
      </c>
      <c r="Z185" t="n">
        <v>10</v>
      </c>
    </row>
    <row r="186">
      <c r="A186" t="n">
        <v>0</v>
      </c>
      <c r="B186" t="n">
        <v>80</v>
      </c>
      <c r="C186" t="inlineStr">
        <is>
          <t xml:space="preserve">CONCLUIDO	</t>
        </is>
      </c>
      <c r="D186" t="n">
        <v>6.8792</v>
      </c>
      <c r="E186" t="n">
        <v>14.54</v>
      </c>
      <c r="F186" t="n">
        <v>9.630000000000001</v>
      </c>
      <c r="G186" t="n">
        <v>7.23</v>
      </c>
      <c r="H186" t="n">
        <v>0.11</v>
      </c>
      <c r="I186" t="n">
        <v>80</v>
      </c>
      <c r="J186" t="n">
        <v>159.12</v>
      </c>
      <c r="K186" t="n">
        <v>50.28</v>
      </c>
      <c r="L186" t="n">
        <v>1</v>
      </c>
      <c r="M186" t="n">
        <v>78</v>
      </c>
      <c r="N186" t="n">
        <v>27.84</v>
      </c>
      <c r="O186" t="n">
        <v>19859.16</v>
      </c>
      <c r="P186" t="n">
        <v>110.4</v>
      </c>
      <c r="Q186" t="n">
        <v>1693.03</v>
      </c>
      <c r="R186" t="n">
        <v>78.13</v>
      </c>
      <c r="S186" t="n">
        <v>25.68</v>
      </c>
      <c r="T186" t="n">
        <v>25171.51</v>
      </c>
      <c r="U186" t="n">
        <v>0.33</v>
      </c>
      <c r="V186" t="n">
        <v>0.76</v>
      </c>
      <c r="W186" t="n">
        <v>1.34</v>
      </c>
      <c r="X186" t="n">
        <v>1.63</v>
      </c>
      <c r="Y186" t="n">
        <v>1</v>
      </c>
      <c r="Z186" t="n">
        <v>10</v>
      </c>
    </row>
    <row r="187">
      <c r="A187" t="n">
        <v>1</v>
      </c>
      <c r="B187" t="n">
        <v>80</v>
      </c>
      <c r="C187" t="inlineStr">
        <is>
          <t xml:space="preserve">CONCLUIDO	</t>
        </is>
      </c>
      <c r="D187" t="n">
        <v>7.4257</v>
      </c>
      <c r="E187" t="n">
        <v>13.47</v>
      </c>
      <c r="F187" t="n">
        <v>9.210000000000001</v>
      </c>
      <c r="G187" t="n">
        <v>9.210000000000001</v>
      </c>
      <c r="H187" t="n">
        <v>0.14</v>
      </c>
      <c r="I187" t="n">
        <v>60</v>
      </c>
      <c r="J187" t="n">
        <v>159.48</v>
      </c>
      <c r="K187" t="n">
        <v>50.28</v>
      </c>
      <c r="L187" t="n">
        <v>1.25</v>
      </c>
      <c r="M187" t="n">
        <v>58</v>
      </c>
      <c r="N187" t="n">
        <v>27.95</v>
      </c>
      <c r="O187" t="n">
        <v>19902.91</v>
      </c>
      <c r="P187" t="n">
        <v>103.04</v>
      </c>
      <c r="Q187" t="n">
        <v>1693.32</v>
      </c>
      <c r="R187" t="n">
        <v>64.93000000000001</v>
      </c>
      <c r="S187" t="n">
        <v>25.68</v>
      </c>
      <c r="T187" t="n">
        <v>18671.83</v>
      </c>
      <c r="U187" t="n">
        <v>0.4</v>
      </c>
      <c r="V187" t="n">
        <v>0.79</v>
      </c>
      <c r="W187" t="n">
        <v>1.3</v>
      </c>
      <c r="X187" t="n">
        <v>1.2</v>
      </c>
      <c r="Y187" t="n">
        <v>1</v>
      </c>
      <c r="Z187" t="n">
        <v>10</v>
      </c>
    </row>
    <row r="188">
      <c r="A188" t="n">
        <v>2</v>
      </c>
      <c r="B188" t="n">
        <v>80</v>
      </c>
      <c r="C188" t="inlineStr">
        <is>
          <t xml:space="preserve">CONCLUIDO	</t>
        </is>
      </c>
      <c r="D188" t="n">
        <v>7.7887</v>
      </c>
      <c r="E188" t="n">
        <v>12.84</v>
      </c>
      <c r="F188" t="n">
        <v>8.970000000000001</v>
      </c>
      <c r="G188" t="n">
        <v>11.21</v>
      </c>
      <c r="H188" t="n">
        <v>0.17</v>
      </c>
      <c r="I188" t="n">
        <v>48</v>
      </c>
      <c r="J188" t="n">
        <v>159.83</v>
      </c>
      <c r="K188" t="n">
        <v>50.28</v>
      </c>
      <c r="L188" t="n">
        <v>1.5</v>
      </c>
      <c r="M188" t="n">
        <v>46</v>
      </c>
      <c r="N188" t="n">
        <v>28.05</v>
      </c>
      <c r="O188" t="n">
        <v>19946.71</v>
      </c>
      <c r="P188" t="n">
        <v>97.84999999999999</v>
      </c>
      <c r="Q188" t="n">
        <v>1693.09</v>
      </c>
      <c r="R188" t="n">
        <v>57.45</v>
      </c>
      <c r="S188" t="n">
        <v>25.68</v>
      </c>
      <c r="T188" t="n">
        <v>14991.79</v>
      </c>
      <c r="U188" t="n">
        <v>0.45</v>
      </c>
      <c r="V188" t="n">
        <v>0.8100000000000001</v>
      </c>
      <c r="W188" t="n">
        <v>1.29</v>
      </c>
      <c r="X188" t="n">
        <v>0.96</v>
      </c>
      <c r="Y188" t="n">
        <v>1</v>
      </c>
      <c r="Z188" t="n">
        <v>10</v>
      </c>
    </row>
    <row r="189">
      <c r="A189" t="n">
        <v>3</v>
      </c>
      <c r="B189" t="n">
        <v>80</v>
      </c>
      <c r="C189" t="inlineStr">
        <is>
          <t xml:space="preserve">CONCLUIDO	</t>
        </is>
      </c>
      <c r="D189" t="n">
        <v>8.0823</v>
      </c>
      <c r="E189" t="n">
        <v>12.37</v>
      </c>
      <c r="F189" t="n">
        <v>8.789999999999999</v>
      </c>
      <c r="G189" t="n">
        <v>13.53</v>
      </c>
      <c r="H189" t="n">
        <v>0.19</v>
      </c>
      <c r="I189" t="n">
        <v>39</v>
      </c>
      <c r="J189" t="n">
        <v>160.19</v>
      </c>
      <c r="K189" t="n">
        <v>50.28</v>
      </c>
      <c r="L189" t="n">
        <v>1.75</v>
      </c>
      <c r="M189" t="n">
        <v>37</v>
      </c>
      <c r="N189" t="n">
        <v>28.16</v>
      </c>
      <c r="O189" t="n">
        <v>19990.53</v>
      </c>
      <c r="P189" t="n">
        <v>92.66</v>
      </c>
      <c r="Q189" t="n">
        <v>1693.04</v>
      </c>
      <c r="R189" t="n">
        <v>51.86</v>
      </c>
      <c r="S189" t="n">
        <v>25.68</v>
      </c>
      <c r="T189" t="n">
        <v>12241.16</v>
      </c>
      <c r="U189" t="n">
        <v>0.5</v>
      </c>
      <c r="V189" t="n">
        <v>0.83</v>
      </c>
      <c r="W189" t="n">
        <v>1.28</v>
      </c>
      <c r="X189" t="n">
        <v>0.79</v>
      </c>
      <c r="Y189" t="n">
        <v>1</v>
      </c>
      <c r="Z189" t="n">
        <v>10</v>
      </c>
    </row>
    <row r="190">
      <c r="A190" t="n">
        <v>4</v>
      </c>
      <c r="B190" t="n">
        <v>80</v>
      </c>
      <c r="C190" t="inlineStr">
        <is>
          <t xml:space="preserve">CONCLUIDO	</t>
        </is>
      </c>
      <c r="D190" t="n">
        <v>8.298400000000001</v>
      </c>
      <c r="E190" t="n">
        <v>12.05</v>
      </c>
      <c r="F190" t="n">
        <v>8.66</v>
      </c>
      <c r="G190" t="n">
        <v>15.75</v>
      </c>
      <c r="H190" t="n">
        <v>0.22</v>
      </c>
      <c r="I190" t="n">
        <v>33</v>
      </c>
      <c r="J190" t="n">
        <v>160.54</v>
      </c>
      <c r="K190" t="n">
        <v>50.28</v>
      </c>
      <c r="L190" t="n">
        <v>2</v>
      </c>
      <c r="M190" t="n">
        <v>31</v>
      </c>
      <c r="N190" t="n">
        <v>28.26</v>
      </c>
      <c r="O190" t="n">
        <v>20034.4</v>
      </c>
      <c r="P190" t="n">
        <v>87.68000000000001</v>
      </c>
      <c r="Q190" t="n">
        <v>1692.91</v>
      </c>
      <c r="R190" t="n">
        <v>48.27</v>
      </c>
      <c r="S190" t="n">
        <v>25.68</v>
      </c>
      <c r="T190" t="n">
        <v>10472.98</v>
      </c>
      <c r="U190" t="n">
        <v>0.53</v>
      </c>
      <c r="V190" t="n">
        <v>0.84</v>
      </c>
      <c r="W190" t="n">
        <v>1.25</v>
      </c>
      <c r="X190" t="n">
        <v>0.66</v>
      </c>
      <c r="Y190" t="n">
        <v>1</v>
      </c>
      <c r="Z190" t="n">
        <v>10</v>
      </c>
    </row>
    <row r="191">
      <c r="A191" t="n">
        <v>5</v>
      </c>
      <c r="B191" t="n">
        <v>80</v>
      </c>
      <c r="C191" t="inlineStr">
        <is>
          <t xml:space="preserve">CONCLUIDO	</t>
        </is>
      </c>
      <c r="D191" t="n">
        <v>8.487</v>
      </c>
      <c r="E191" t="n">
        <v>11.78</v>
      </c>
      <c r="F191" t="n">
        <v>8.56</v>
      </c>
      <c r="G191" t="n">
        <v>18.33</v>
      </c>
      <c r="H191" t="n">
        <v>0.25</v>
      </c>
      <c r="I191" t="n">
        <v>28</v>
      </c>
      <c r="J191" t="n">
        <v>160.9</v>
      </c>
      <c r="K191" t="n">
        <v>50.28</v>
      </c>
      <c r="L191" t="n">
        <v>2.25</v>
      </c>
      <c r="M191" t="n">
        <v>24</v>
      </c>
      <c r="N191" t="n">
        <v>28.37</v>
      </c>
      <c r="O191" t="n">
        <v>20078.3</v>
      </c>
      <c r="P191" t="n">
        <v>84.25</v>
      </c>
      <c r="Q191" t="n">
        <v>1692.88</v>
      </c>
      <c r="R191" t="n">
        <v>44.59</v>
      </c>
      <c r="S191" t="n">
        <v>25.68</v>
      </c>
      <c r="T191" t="n">
        <v>8658.43</v>
      </c>
      <c r="U191" t="n">
        <v>0.58</v>
      </c>
      <c r="V191" t="n">
        <v>0.85</v>
      </c>
      <c r="W191" t="n">
        <v>1.25</v>
      </c>
      <c r="X191" t="n">
        <v>0.55</v>
      </c>
      <c r="Y191" t="n">
        <v>1</v>
      </c>
      <c r="Z191" t="n">
        <v>10</v>
      </c>
    </row>
    <row r="192">
      <c r="A192" t="n">
        <v>6</v>
      </c>
      <c r="B192" t="n">
        <v>80</v>
      </c>
      <c r="C192" t="inlineStr">
        <is>
          <t xml:space="preserve">CONCLUIDO	</t>
        </is>
      </c>
      <c r="D192" t="n">
        <v>8.597</v>
      </c>
      <c r="E192" t="n">
        <v>11.63</v>
      </c>
      <c r="F192" t="n">
        <v>8.5</v>
      </c>
      <c r="G192" t="n">
        <v>20.4</v>
      </c>
      <c r="H192" t="n">
        <v>0.27</v>
      </c>
      <c r="I192" t="n">
        <v>25</v>
      </c>
      <c r="J192" t="n">
        <v>161.26</v>
      </c>
      <c r="K192" t="n">
        <v>50.28</v>
      </c>
      <c r="L192" t="n">
        <v>2.5</v>
      </c>
      <c r="M192" t="n">
        <v>16</v>
      </c>
      <c r="N192" t="n">
        <v>28.48</v>
      </c>
      <c r="O192" t="n">
        <v>20122.23</v>
      </c>
      <c r="P192" t="n">
        <v>81.59</v>
      </c>
      <c r="Q192" t="n">
        <v>1693.25</v>
      </c>
      <c r="R192" t="n">
        <v>42.73</v>
      </c>
      <c r="S192" t="n">
        <v>25.68</v>
      </c>
      <c r="T192" t="n">
        <v>7746.67</v>
      </c>
      <c r="U192" t="n">
        <v>0.6</v>
      </c>
      <c r="V192" t="n">
        <v>0.86</v>
      </c>
      <c r="W192" t="n">
        <v>1.25</v>
      </c>
      <c r="X192" t="n">
        <v>0.5</v>
      </c>
      <c r="Y192" t="n">
        <v>1</v>
      </c>
      <c r="Z192" t="n">
        <v>10</v>
      </c>
    </row>
    <row r="193">
      <c r="A193" t="n">
        <v>7</v>
      </c>
      <c r="B193" t="n">
        <v>80</v>
      </c>
      <c r="C193" t="inlineStr">
        <is>
          <t xml:space="preserve">CONCLUIDO	</t>
        </is>
      </c>
      <c r="D193" t="n">
        <v>8.6793</v>
      </c>
      <c r="E193" t="n">
        <v>11.52</v>
      </c>
      <c r="F193" t="n">
        <v>8.460000000000001</v>
      </c>
      <c r="G193" t="n">
        <v>22.06</v>
      </c>
      <c r="H193" t="n">
        <v>0.3</v>
      </c>
      <c r="I193" t="n">
        <v>23</v>
      </c>
      <c r="J193" t="n">
        <v>161.61</v>
      </c>
      <c r="K193" t="n">
        <v>50.28</v>
      </c>
      <c r="L193" t="n">
        <v>2.75</v>
      </c>
      <c r="M193" t="n">
        <v>5</v>
      </c>
      <c r="N193" t="n">
        <v>28.58</v>
      </c>
      <c r="O193" t="n">
        <v>20166.2</v>
      </c>
      <c r="P193" t="n">
        <v>78.26000000000001</v>
      </c>
      <c r="Q193" t="n">
        <v>1692.97</v>
      </c>
      <c r="R193" t="n">
        <v>41.02</v>
      </c>
      <c r="S193" t="n">
        <v>25.68</v>
      </c>
      <c r="T193" t="n">
        <v>6900.51</v>
      </c>
      <c r="U193" t="n">
        <v>0.63</v>
      </c>
      <c r="V193" t="n">
        <v>0.86</v>
      </c>
      <c r="W193" t="n">
        <v>1.26</v>
      </c>
      <c r="X193" t="n">
        <v>0.45</v>
      </c>
      <c r="Y193" t="n">
        <v>1</v>
      </c>
      <c r="Z193" t="n">
        <v>10</v>
      </c>
    </row>
    <row r="194">
      <c r="A194" t="n">
        <v>8</v>
      </c>
      <c r="B194" t="n">
        <v>80</v>
      </c>
      <c r="C194" t="inlineStr">
        <is>
          <t xml:space="preserve">CONCLUIDO	</t>
        </is>
      </c>
      <c r="D194" t="n">
        <v>8.669499999999999</v>
      </c>
      <c r="E194" t="n">
        <v>11.53</v>
      </c>
      <c r="F194" t="n">
        <v>8.470000000000001</v>
      </c>
      <c r="G194" t="n">
        <v>22.09</v>
      </c>
      <c r="H194" t="n">
        <v>0.33</v>
      </c>
      <c r="I194" t="n">
        <v>23</v>
      </c>
      <c r="J194" t="n">
        <v>161.97</v>
      </c>
      <c r="K194" t="n">
        <v>50.28</v>
      </c>
      <c r="L194" t="n">
        <v>3</v>
      </c>
      <c r="M194" t="n">
        <v>2</v>
      </c>
      <c r="N194" t="n">
        <v>28.69</v>
      </c>
      <c r="O194" t="n">
        <v>20210.21</v>
      </c>
      <c r="P194" t="n">
        <v>79.16</v>
      </c>
      <c r="Q194" t="n">
        <v>1693.43</v>
      </c>
      <c r="R194" t="n">
        <v>41.08</v>
      </c>
      <c r="S194" t="n">
        <v>25.68</v>
      </c>
      <c r="T194" t="n">
        <v>6929.19</v>
      </c>
      <c r="U194" t="n">
        <v>0.63</v>
      </c>
      <c r="V194" t="n">
        <v>0.86</v>
      </c>
      <c r="W194" t="n">
        <v>1.27</v>
      </c>
      <c r="X194" t="n">
        <v>0.47</v>
      </c>
      <c r="Y194" t="n">
        <v>1</v>
      </c>
      <c r="Z194" t="n">
        <v>10</v>
      </c>
    </row>
    <row r="195">
      <c r="A195" t="n">
        <v>9</v>
      </c>
      <c r="B195" t="n">
        <v>80</v>
      </c>
      <c r="C195" t="inlineStr">
        <is>
          <t xml:space="preserve">CONCLUIDO	</t>
        </is>
      </c>
      <c r="D195" t="n">
        <v>8.6678</v>
      </c>
      <c r="E195" t="n">
        <v>11.54</v>
      </c>
      <c r="F195" t="n">
        <v>8.470000000000001</v>
      </c>
      <c r="G195" t="n">
        <v>22.1</v>
      </c>
      <c r="H195" t="n">
        <v>0.35</v>
      </c>
      <c r="I195" t="n">
        <v>23</v>
      </c>
      <c r="J195" t="n">
        <v>162.33</v>
      </c>
      <c r="K195" t="n">
        <v>50.28</v>
      </c>
      <c r="L195" t="n">
        <v>3.25</v>
      </c>
      <c r="M195" t="n">
        <v>0</v>
      </c>
      <c r="N195" t="n">
        <v>28.8</v>
      </c>
      <c r="O195" t="n">
        <v>20254.26</v>
      </c>
      <c r="P195" t="n">
        <v>79.18000000000001</v>
      </c>
      <c r="Q195" t="n">
        <v>1693.16</v>
      </c>
      <c r="R195" t="n">
        <v>41.14</v>
      </c>
      <c r="S195" t="n">
        <v>25.68</v>
      </c>
      <c r="T195" t="n">
        <v>6962.12</v>
      </c>
      <c r="U195" t="n">
        <v>0.62</v>
      </c>
      <c r="V195" t="n">
        <v>0.86</v>
      </c>
      <c r="W195" t="n">
        <v>1.27</v>
      </c>
      <c r="X195" t="n">
        <v>0.47</v>
      </c>
      <c r="Y195" t="n">
        <v>1</v>
      </c>
      <c r="Z195" t="n">
        <v>10</v>
      </c>
    </row>
    <row r="196">
      <c r="A196" t="n">
        <v>0</v>
      </c>
      <c r="B196" t="n">
        <v>115</v>
      </c>
      <c r="C196" t="inlineStr">
        <is>
          <t xml:space="preserve">CONCLUIDO	</t>
        </is>
      </c>
      <c r="D196" t="n">
        <v>5.6245</v>
      </c>
      <c r="E196" t="n">
        <v>17.78</v>
      </c>
      <c r="F196" t="n">
        <v>10.29</v>
      </c>
      <c r="G196" t="n">
        <v>5.61</v>
      </c>
      <c r="H196" t="n">
        <v>0.08</v>
      </c>
      <c r="I196" t="n">
        <v>110</v>
      </c>
      <c r="J196" t="n">
        <v>222.93</v>
      </c>
      <c r="K196" t="n">
        <v>56.94</v>
      </c>
      <c r="L196" t="n">
        <v>1</v>
      </c>
      <c r="M196" t="n">
        <v>108</v>
      </c>
      <c r="N196" t="n">
        <v>49.99</v>
      </c>
      <c r="O196" t="n">
        <v>27728.69</v>
      </c>
      <c r="P196" t="n">
        <v>151.57</v>
      </c>
      <c r="Q196" t="n">
        <v>1694.35</v>
      </c>
      <c r="R196" t="n">
        <v>98.61</v>
      </c>
      <c r="S196" t="n">
        <v>25.68</v>
      </c>
      <c r="T196" t="n">
        <v>35260.28</v>
      </c>
      <c r="U196" t="n">
        <v>0.26</v>
      </c>
      <c r="V196" t="n">
        <v>0.71</v>
      </c>
      <c r="W196" t="n">
        <v>1.39</v>
      </c>
      <c r="X196" t="n">
        <v>2.28</v>
      </c>
      <c r="Y196" t="n">
        <v>1</v>
      </c>
      <c r="Z196" t="n">
        <v>10</v>
      </c>
    </row>
    <row r="197">
      <c r="A197" t="n">
        <v>1</v>
      </c>
      <c r="B197" t="n">
        <v>115</v>
      </c>
      <c r="C197" t="inlineStr">
        <is>
          <t xml:space="preserve">CONCLUIDO	</t>
        </is>
      </c>
      <c r="D197" t="n">
        <v>6.2748</v>
      </c>
      <c r="E197" t="n">
        <v>15.94</v>
      </c>
      <c r="F197" t="n">
        <v>9.68</v>
      </c>
      <c r="G197" t="n">
        <v>7.08</v>
      </c>
      <c r="H197" t="n">
        <v>0.1</v>
      </c>
      <c r="I197" t="n">
        <v>82</v>
      </c>
      <c r="J197" t="n">
        <v>223.35</v>
      </c>
      <c r="K197" t="n">
        <v>56.94</v>
      </c>
      <c r="L197" t="n">
        <v>1.25</v>
      </c>
      <c r="M197" t="n">
        <v>80</v>
      </c>
      <c r="N197" t="n">
        <v>50.15</v>
      </c>
      <c r="O197" t="n">
        <v>27780.03</v>
      </c>
      <c r="P197" t="n">
        <v>140.75</v>
      </c>
      <c r="Q197" t="n">
        <v>1693.24</v>
      </c>
      <c r="R197" t="n">
        <v>79.48</v>
      </c>
      <c r="S197" t="n">
        <v>25.68</v>
      </c>
      <c r="T197" t="n">
        <v>25837.34</v>
      </c>
      <c r="U197" t="n">
        <v>0.32</v>
      </c>
      <c r="V197" t="n">
        <v>0.75</v>
      </c>
      <c r="W197" t="n">
        <v>1.35</v>
      </c>
      <c r="X197" t="n">
        <v>1.67</v>
      </c>
      <c r="Y197" t="n">
        <v>1</v>
      </c>
      <c r="Z197" t="n">
        <v>10</v>
      </c>
    </row>
    <row r="198">
      <c r="A198" t="n">
        <v>2</v>
      </c>
      <c r="B198" t="n">
        <v>115</v>
      </c>
      <c r="C198" t="inlineStr">
        <is>
          <t xml:space="preserve">CONCLUIDO	</t>
        </is>
      </c>
      <c r="D198" t="n">
        <v>6.7359</v>
      </c>
      <c r="E198" t="n">
        <v>14.85</v>
      </c>
      <c r="F198" t="n">
        <v>9.33</v>
      </c>
      <c r="G198" t="n">
        <v>8.609999999999999</v>
      </c>
      <c r="H198" t="n">
        <v>0.12</v>
      </c>
      <c r="I198" t="n">
        <v>65</v>
      </c>
      <c r="J198" t="n">
        <v>223.76</v>
      </c>
      <c r="K198" t="n">
        <v>56.94</v>
      </c>
      <c r="L198" t="n">
        <v>1.5</v>
      </c>
      <c r="M198" t="n">
        <v>63</v>
      </c>
      <c r="N198" t="n">
        <v>50.32</v>
      </c>
      <c r="O198" t="n">
        <v>27831.42</v>
      </c>
      <c r="P198" t="n">
        <v>133.9</v>
      </c>
      <c r="Q198" t="n">
        <v>1693.63</v>
      </c>
      <c r="R198" t="n">
        <v>68.40000000000001</v>
      </c>
      <c r="S198" t="n">
        <v>25.68</v>
      </c>
      <c r="T198" t="n">
        <v>20380.23</v>
      </c>
      <c r="U198" t="n">
        <v>0.38</v>
      </c>
      <c r="V198" t="n">
        <v>0.78</v>
      </c>
      <c r="W198" t="n">
        <v>1.33</v>
      </c>
      <c r="X198" t="n">
        <v>1.33</v>
      </c>
      <c r="Y198" t="n">
        <v>1</v>
      </c>
      <c r="Z198" t="n">
        <v>10</v>
      </c>
    </row>
    <row r="199">
      <c r="A199" t="n">
        <v>3</v>
      </c>
      <c r="B199" t="n">
        <v>115</v>
      </c>
      <c r="C199" t="inlineStr">
        <is>
          <t xml:space="preserve">CONCLUIDO	</t>
        </is>
      </c>
      <c r="D199" t="n">
        <v>7.082</v>
      </c>
      <c r="E199" t="n">
        <v>14.12</v>
      </c>
      <c r="F199" t="n">
        <v>9.09</v>
      </c>
      <c r="G199" t="n">
        <v>10.1</v>
      </c>
      <c r="H199" t="n">
        <v>0.14</v>
      </c>
      <c r="I199" t="n">
        <v>54</v>
      </c>
      <c r="J199" t="n">
        <v>224.18</v>
      </c>
      <c r="K199" t="n">
        <v>56.94</v>
      </c>
      <c r="L199" t="n">
        <v>1.75</v>
      </c>
      <c r="M199" t="n">
        <v>52</v>
      </c>
      <c r="N199" t="n">
        <v>50.49</v>
      </c>
      <c r="O199" t="n">
        <v>27882.87</v>
      </c>
      <c r="P199" t="n">
        <v>128.7</v>
      </c>
      <c r="Q199" t="n">
        <v>1693.2</v>
      </c>
      <c r="R199" t="n">
        <v>61.12</v>
      </c>
      <c r="S199" t="n">
        <v>25.68</v>
      </c>
      <c r="T199" t="n">
        <v>16793.92</v>
      </c>
      <c r="U199" t="n">
        <v>0.42</v>
      </c>
      <c r="V199" t="n">
        <v>0.8</v>
      </c>
      <c r="W199" t="n">
        <v>1.3</v>
      </c>
      <c r="X199" t="n">
        <v>1.09</v>
      </c>
      <c r="Y199" t="n">
        <v>1</v>
      </c>
      <c r="Z199" t="n">
        <v>10</v>
      </c>
    </row>
    <row r="200">
      <c r="A200" t="n">
        <v>4</v>
      </c>
      <c r="B200" t="n">
        <v>115</v>
      </c>
      <c r="C200" t="inlineStr">
        <is>
          <t xml:space="preserve">CONCLUIDO	</t>
        </is>
      </c>
      <c r="D200" t="n">
        <v>7.3513</v>
      </c>
      <c r="E200" t="n">
        <v>13.6</v>
      </c>
      <c r="F200" t="n">
        <v>8.92</v>
      </c>
      <c r="G200" t="n">
        <v>11.64</v>
      </c>
      <c r="H200" t="n">
        <v>0.16</v>
      </c>
      <c r="I200" t="n">
        <v>46</v>
      </c>
      <c r="J200" t="n">
        <v>224.6</v>
      </c>
      <c r="K200" t="n">
        <v>56.94</v>
      </c>
      <c r="L200" t="n">
        <v>2</v>
      </c>
      <c r="M200" t="n">
        <v>44</v>
      </c>
      <c r="N200" t="n">
        <v>50.65</v>
      </c>
      <c r="O200" t="n">
        <v>27934.37</v>
      </c>
      <c r="P200" t="n">
        <v>124.71</v>
      </c>
      <c r="Q200" t="n">
        <v>1693.15</v>
      </c>
      <c r="R200" t="n">
        <v>56.17</v>
      </c>
      <c r="S200" t="n">
        <v>25.68</v>
      </c>
      <c r="T200" t="n">
        <v>14359.87</v>
      </c>
      <c r="U200" t="n">
        <v>0.46</v>
      </c>
      <c r="V200" t="n">
        <v>0.82</v>
      </c>
      <c r="W200" t="n">
        <v>1.28</v>
      </c>
      <c r="X200" t="n">
        <v>0.92</v>
      </c>
      <c r="Y200" t="n">
        <v>1</v>
      </c>
      <c r="Z200" t="n">
        <v>10</v>
      </c>
    </row>
    <row r="201">
      <c r="A201" t="n">
        <v>5</v>
      </c>
      <c r="B201" t="n">
        <v>115</v>
      </c>
      <c r="C201" t="inlineStr">
        <is>
          <t xml:space="preserve">CONCLUIDO	</t>
        </is>
      </c>
      <c r="D201" t="n">
        <v>7.5691</v>
      </c>
      <c r="E201" t="n">
        <v>13.21</v>
      </c>
      <c r="F201" t="n">
        <v>8.800000000000001</v>
      </c>
      <c r="G201" t="n">
        <v>13.19</v>
      </c>
      <c r="H201" t="n">
        <v>0.18</v>
      </c>
      <c r="I201" t="n">
        <v>40</v>
      </c>
      <c r="J201" t="n">
        <v>225.01</v>
      </c>
      <c r="K201" t="n">
        <v>56.94</v>
      </c>
      <c r="L201" t="n">
        <v>2.25</v>
      </c>
      <c r="M201" t="n">
        <v>38</v>
      </c>
      <c r="N201" t="n">
        <v>50.82</v>
      </c>
      <c r="O201" t="n">
        <v>27985.94</v>
      </c>
      <c r="P201" t="n">
        <v>121.03</v>
      </c>
      <c r="Q201" t="n">
        <v>1693.11</v>
      </c>
      <c r="R201" t="n">
        <v>52.03</v>
      </c>
      <c r="S201" t="n">
        <v>25.68</v>
      </c>
      <c r="T201" t="n">
        <v>12317.8</v>
      </c>
      <c r="U201" t="n">
        <v>0.49</v>
      </c>
      <c r="V201" t="n">
        <v>0.83</v>
      </c>
      <c r="W201" t="n">
        <v>1.27</v>
      </c>
      <c r="X201" t="n">
        <v>0.79</v>
      </c>
      <c r="Y201" t="n">
        <v>1</v>
      </c>
      <c r="Z201" t="n">
        <v>10</v>
      </c>
    </row>
    <row r="202">
      <c r="A202" t="n">
        <v>6</v>
      </c>
      <c r="B202" t="n">
        <v>115</v>
      </c>
      <c r="C202" t="inlineStr">
        <is>
          <t xml:space="preserve">CONCLUIDO	</t>
        </is>
      </c>
      <c r="D202" t="n">
        <v>7.7573</v>
      </c>
      <c r="E202" t="n">
        <v>12.89</v>
      </c>
      <c r="F202" t="n">
        <v>8.69</v>
      </c>
      <c r="G202" t="n">
        <v>14.9</v>
      </c>
      <c r="H202" t="n">
        <v>0.2</v>
      </c>
      <c r="I202" t="n">
        <v>35</v>
      </c>
      <c r="J202" t="n">
        <v>225.43</v>
      </c>
      <c r="K202" t="n">
        <v>56.94</v>
      </c>
      <c r="L202" t="n">
        <v>2.5</v>
      </c>
      <c r="M202" t="n">
        <v>33</v>
      </c>
      <c r="N202" t="n">
        <v>50.99</v>
      </c>
      <c r="O202" t="n">
        <v>28037.57</v>
      </c>
      <c r="P202" t="n">
        <v>117.23</v>
      </c>
      <c r="Q202" t="n">
        <v>1692.96</v>
      </c>
      <c r="R202" t="n">
        <v>49.04</v>
      </c>
      <c r="S202" t="n">
        <v>25.68</v>
      </c>
      <c r="T202" t="n">
        <v>10849.64</v>
      </c>
      <c r="U202" t="n">
        <v>0.52</v>
      </c>
      <c r="V202" t="n">
        <v>0.84</v>
      </c>
      <c r="W202" t="n">
        <v>1.26</v>
      </c>
      <c r="X202" t="n">
        <v>0.6899999999999999</v>
      </c>
      <c r="Y202" t="n">
        <v>1</v>
      </c>
      <c r="Z202" t="n">
        <v>10</v>
      </c>
    </row>
    <row r="203">
      <c r="A203" t="n">
        <v>7</v>
      </c>
      <c r="B203" t="n">
        <v>115</v>
      </c>
      <c r="C203" t="inlineStr">
        <is>
          <t xml:space="preserve">CONCLUIDO	</t>
        </is>
      </c>
      <c r="D203" t="n">
        <v>7.9241</v>
      </c>
      <c r="E203" t="n">
        <v>12.62</v>
      </c>
      <c r="F203" t="n">
        <v>8.6</v>
      </c>
      <c r="G203" t="n">
        <v>16.64</v>
      </c>
      <c r="H203" t="n">
        <v>0.22</v>
      </c>
      <c r="I203" t="n">
        <v>31</v>
      </c>
      <c r="J203" t="n">
        <v>225.85</v>
      </c>
      <c r="K203" t="n">
        <v>56.94</v>
      </c>
      <c r="L203" t="n">
        <v>2.75</v>
      </c>
      <c r="M203" t="n">
        <v>29</v>
      </c>
      <c r="N203" t="n">
        <v>51.16</v>
      </c>
      <c r="O203" t="n">
        <v>28089.25</v>
      </c>
      <c r="P203" t="n">
        <v>113.94</v>
      </c>
      <c r="Q203" t="n">
        <v>1692.98</v>
      </c>
      <c r="R203" t="n">
        <v>45.87</v>
      </c>
      <c r="S203" t="n">
        <v>25.68</v>
      </c>
      <c r="T203" t="n">
        <v>9285.85</v>
      </c>
      <c r="U203" t="n">
        <v>0.5600000000000001</v>
      </c>
      <c r="V203" t="n">
        <v>0.85</v>
      </c>
      <c r="W203" t="n">
        <v>1.26</v>
      </c>
      <c r="X203" t="n">
        <v>0.59</v>
      </c>
      <c r="Y203" t="n">
        <v>1</v>
      </c>
      <c r="Z203" t="n">
        <v>10</v>
      </c>
    </row>
    <row r="204">
      <c r="A204" t="n">
        <v>8</v>
      </c>
      <c r="B204" t="n">
        <v>115</v>
      </c>
      <c r="C204" t="inlineStr">
        <is>
          <t xml:space="preserve">CONCLUIDO	</t>
        </is>
      </c>
      <c r="D204" t="n">
        <v>8.037100000000001</v>
      </c>
      <c r="E204" t="n">
        <v>12.44</v>
      </c>
      <c r="F204" t="n">
        <v>8.550000000000001</v>
      </c>
      <c r="G204" t="n">
        <v>18.33</v>
      </c>
      <c r="H204" t="n">
        <v>0.24</v>
      </c>
      <c r="I204" t="n">
        <v>28</v>
      </c>
      <c r="J204" t="n">
        <v>226.27</v>
      </c>
      <c r="K204" t="n">
        <v>56.94</v>
      </c>
      <c r="L204" t="n">
        <v>3</v>
      </c>
      <c r="M204" t="n">
        <v>26</v>
      </c>
      <c r="N204" t="n">
        <v>51.33</v>
      </c>
      <c r="O204" t="n">
        <v>28140.99</v>
      </c>
      <c r="P204" t="n">
        <v>111.89</v>
      </c>
      <c r="Q204" t="n">
        <v>1693.01</v>
      </c>
      <c r="R204" t="n">
        <v>44.44</v>
      </c>
      <c r="S204" t="n">
        <v>25.68</v>
      </c>
      <c r="T204" t="n">
        <v>8586.299999999999</v>
      </c>
      <c r="U204" t="n">
        <v>0.58</v>
      </c>
      <c r="V204" t="n">
        <v>0.85</v>
      </c>
      <c r="W204" t="n">
        <v>1.25</v>
      </c>
      <c r="X204" t="n">
        <v>0.55</v>
      </c>
      <c r="Y204" t="n">
        <v>1</v>
      </c>
      <c r="Z204" t="n">
        <v>10</v>
      </c>
    </row>
    <row r="205">
      <c r="A205" t="n">
        <v>9</v>
      </c>
      <c r="B205" t="n">
        <v>115</v>
      </c>
      <c r="C205" t="inlineStr">
        <is>
          <t xml:space="preserve">CONCLUIDO	</t>
        </is>
      </c>
      <c r="D205" t="n">
        <v>8.1709</v>
      </c>
      <c r="E205" t="n">
        <v>12.24</v>
      </c>
      <c r="F205" t="n">
        <v>8.48</v>
      </c>
      <c r="G205" t="n">
        <v>20.35</v>
      </c>
      <c r="H205" t="n">
        <v>0.25</v>
      </c>
      <c r="I205" t="n">
        <v>25</v>
      </c>
      <c r="J205" t="n">
        <v>226.69</v>
      </c>
      <c r="K205" t="n">
        <v>56.94</v>
      </c>
      <c r="L205" t="n">
        <v>3.25</v>
      </c>
      <c r="M205" t="n">
        <v>23</v>
      </c>
      <c r="N205" t="n">
        <v>51.5</v>
      </c>
      <c r="O205" t="n">
        <v>28192.8</v>
      </c>
      <c r="P205" t="n">
        <v>108.24</v>
      </c>
      <c r="Q205" t="n">
        <v>1692.96</v>
      </c>
      <c r="R205" t="n">
        <v>42.19</v>
      </c>
      <c r="S205" t="n">
        <v>25.68</v>
      </c>
      <c r="T205" t="n">
        <v>7473.23</v>
      </c>
      <c r="U205" t="n">
        <v>0.61</v>
      </c>
      <c r="V205" t="n">
        <v>0.86</v>
      </c>
      <c r="W205" t="n">
        <v>1.25</v>
      </c>
      <c r="X205" t="n">
        <v>0.48</v>
      </c>
      <c r="Y205" t="n">
        <v>1</v>
      </c>
      <c r="Z205" t="n">
        <v>10</v>
      </c>
    </row>
    <row r="206">
      <c r="A206" t="n">
        <v>10</v>
      </c>
      <c r="B206" t="n">
        <v>115</v>
      </c>
      <c r="C206" t="inlineStr">
        <is>
          <t xml:space="preserve">CONCLUIDO	</t>
        </is>
      </c>
      <c r="D206" t="n">
        <v>8.2544</v>
      </c>
      <c r="E206" t="n">
        <v>12.11</v>
      </c>
      <c r="F206" t="n">
        <v>8.44</v>
      </c>
      <c r="G206" t="n">
        <v>22.03</v>
      </c>
      <c r="H206" t="n">
        <v>0.27</v>
      </c>
      <c r="I206" t="n">
        <v>23</v>
      </c>
      <c r="J206" t="n">
        <v>227.11</v>
      </c>
      <c r="K206" t="n">
        <v>56.94</v>
      </c>
      <c r="L206" t="n">
        <v>3.5</v>
      </c>
      <c r="M206" t="n">
        <v>21</v>
      </c>
      <c r="N206" t="n">
        <v>51.67</v>
      </c>
      <c r="O206" t="n">
        <v>28244.66</v>
      </c>
      <c r="P206" t="n">
        <v>106.04</v>
      </c>
      <c r="Q206" t="n">
        <v>1692.94</v>
      </c>
      <c r="R206" t="n">
        <v>41.29</v>
      </c>
      <c r="S206" t="n">
        <v>25.68</v>
      </c>
      <c r="T206" t="n">
        <v>7034.46</v>
      </c>
      <c r="U206" t="n">
        <v>0.62</v>
      </c>
      <c r="V206" t="n">
        <v>0.86</v>
      </c>
      <c r="W206" t="n">
        <v>1.24</v>
      </c>
      <c r="X206" t="n">
        <v>0.44</v>
      </c>
      <c r="Y206" t="n">
        <v>1</v>
      </c>
      <c r="Z206" t="n">
        <v>10</v>
      </c>
    </row>
    <row r="207">
      <c r="A207" t="n">
        <v>11</v>
      </c>
      <c r="B207" t="n">
        <v>115</v>
      </c>
      <c r="C207" t="inlineStr">
        <is>
          <t xml:space="preserve">CONCLUIDO	</t>
        </is>
      </c>
      <c r="D207" t="n">
        <v>8.349399999999999</v>
      </c>
      <c r="E207" t="n">
        <v>11.98</v>
      </c>
      <c r="F207" t="n">
        <v>8.390000000000001</v>
      </c>
      <c r="G207" t="n">
        <v>23.98</v>
      </c>
      <c r="H207" t="n">
        <v>0.29</v>
      </c>
      <c r="I207" t="n">
        <v>21</v>
      </c>
      <c r="J207" t="n">
        <v>227.53</v>
      </c>
      <c r="K207" t="n">
        <v>56.94</v>
      </c>
      <c r="L207" t="n">
        <v>3.75</v>
      </c>
      <c r="M207" t="n">
        <v>19</v>
      </c>
      <c r="N207" t="n">
        <v>51.84</v>
      </c>
      <c r="O207" t="n">
        <v>28296.58</v>
      </c>
      <c r="P207" t="n">
        <v>102.85</v>
      </c>
      <c r="Q207" t="n">
        <v>1692.88</v>
      </c>
      <c r="R207" t="n">
        <v>39.72</v>
      </c>
      <c r="S207" t="n">
        <v>25.68</v>
      </c>
      <c r="T207" t="n">
        <v>6258.83</v>
      </c>
      <c r="U207" t="n">
        <v>0.65</v>
      </c>
      <c r="V207" t="n">
        <v>0.87</v>
      </c>
      <c r="W207" t="n">
        <v>1.24</v>
      </c>
      <c r="X207" t="n">
        <v>0.39</v>
      </c>
      <c r="Y207" t="n">
        <v>1</v>
      </c>
      <c r="Z207" t="n">
        <v>10</v>
      </c>
    </row>
    <row r="208">
      <c r="A208" t="n">
        <v>12</v>
      </c>
      <c r="B208" t="n">
        <v>115</v>
      </c>
      <c r="C208" t="inlineStr">
        <is>
          <t xml:space="preserve">CONCLUIDO	</t>
        </is>
      </c>
      <c r="D208" t="n">
        <v>8.4246</v>
      </c>
      <c r="E208" t="n">
        <v>11.87</v>
      </c>
      <c r="F208" t="n">
        <v>8.380000000000001</v>
      </c>
      <c r="G208" t="n">
        <v>26.45</v>
      </c>
      <c r="H208" t="n">
        <v>0.31</v>
      </c>
      <c r="I208" t="n">
        <v>19</v>
      </c>
      <c r="J208" t="n">
        <v>227.95</v>
      </c>
      <c r="K208" t="n">
        <v>56.94</v>
      </c>
      <c r="L208" t="n">
        <v>4</v>
      </c>
      <c r="M208" t="n">
        <v>16</v>
      </c>
      <c r="N208" t="n">
        <v>52.01</v>
      </c>
      <c r="O208" t="n">
        <v>28348.56</v>
      </c>
      <c r="P208" t="n">
        <v>100.33</v>
      </c>
      <c r="Q208" t="n">
        <v>1693.03</v>
      </c>
      <c r="R208" t="n">
        <v>39</v>
      </c>
      <c r="S208" t="n">
        <v>25.68</v>
      </c>
      <c r="T208" t="n">
        <v>5912</v>
      </c>
      <c r="U208" t="n">
        <v>0.66</v>
      </c>
      <c r="V208" t="n">
        <v>0.87</v>
      </c>
      <c r="W208" t="n">
        <v>1.24</v>
      </c>
      <c r="X208" t="n">
        <v>0.37</v>
      </c>
      <c r="Y208" t="n">
        <v>1</v>
      </c>
      <c r="Z208" t="n">
        <v>10</v>
      </c>
    </row>
    <row r="209">
      <c r="A209" t="n">
        <v>13</v>
      </c>
      <c r="B209" t="n">
        <v>115</v>
      </c>
      <c r="C209" t="inlineStr">
        <is>
          <t xml:space="preserve">CONCLUIDO	</t>
        </is>
      </c>
      <c r="D209" t="n">
        <v>8.474399999999999</v>
      </c>
      <c r="E209" t="n">
        <v>11.8</v>
      </c>
      <c r="F209" t="n">
        <v>8.35</v>
      </c>
      <c r="G209" t="n">
        <v>27.83</v>
      </c>
      <c r="H209" t="n">
        <v>0.33</v>
      </c>
      <c r="I209" t="n">
        <v>18</v>
      </c>
      <c r="J209" t="n">
        <v>228.38</v>
      </c>
      <c r="K209" t="n">
        <v>56.94</v>
      </c>
      <c r="L209" t="n">
        <v>4.25</v>
      </c>
      <c r="M209" t="n">
        <v>12</v>
      </c>
      <c r="N209" t="n">
        <v>52.18</v>
      </c>
      <c r="O209" t="n">
        <v>28400.61</v>
      </c>
      <c r="P209" t="n">
        <v>97.2</v>
      </c>
      <c r="Q209" t="n">
        <v>1692.88</v>
      </c>
      <c r="R209" t="n">
        <v>38.14</v>
      </c>
      <c r="S209" t="n">
        <v>25.68</v>
      </c>
      <c r="T209" t="n">
        <v>5482.78</v>
      </c>
      <c r="U209" t="n">
        <v>0.67</v>
      </c>
      <c r="V209" t="n">
        <v>0.87</v>
      </c>
      <c r="W209" t="n">
        <v>1.24</v>
      </c>
      <c r="X209" t="n">
        <v>0.35</v>
      </c>
      <c r="Y209" t="n">
        <v>1</v>
      </c>
      <c r="Z209" t="n">
        <v>10</v>
      </c>
    </row>
    <row r="210">
      <c r="A210" t="n">
        <v>14</v>
      </c>
      <c r="B210" t="n">
        <v>115</v>
      </c>
      <c r="C210" t="inlineStr">
        <is>
          <t xml:space="preserve">CONCLUIDO	</t>
        </is>
      </c>
      <c r="D210" t="n">
        <v>8.524900000000001</v>
      </c>
      <c r="E210" t="n">
        <v>11.73</v>
      </c>
      <c r="F210" t="n">
        <v>8.32</v>
      </c>
      <c r="G210" t="n">
        <v>29.38</v>
      </c>
      <c r="H210" t="n">
        <v>0.35</v>
      </c>
      <c r="I210" t="n">
        <v>17</v>
      </c>
      <c r="J210" t="n">
        <v>228.8</v>
      </c>
      <c r="K210" t="n">
        <v>56.94</v>
      </c>
      <c r="L210" t="n">
        <v>4.5</v>
      </c>
      <c r="M210" t="n">
        <v>9</v>
      </c>
      <c r="N210" t="n">
        <v>52.36</v>
      </c>
      <c r="O210" t="n">
        <v>28452.71</v>
      </c>
      <c r="P210" t="n">
        <v>97.05</v>
      </c>
      <c r="Q210" t="n">
        <v>1692.91</v>
      </c>
      <c r="R210" t="n">
        <v>37.17</v>
      </c>
      <c r="S210" t="n">
        <v>25.68</v>
      </c>
      <c r="T210" t="n">
        <v>5003.3</v>
      </c>
      <c r="U210" t="n">
        <v>0.6899999999999999</v>
      </c>
      <c r="V210" t="n">
        <v>0.88</v>
      </c>
      <c r="W210" t="n">
        <v>1.24</v>
      </c>
      <c r="X210" t="n">
        <v>0.32</v>
      </c>
      <c r="Y210" t="n">
        <v>1</v>
      </c>
      <c r="Z210" t="n">
        <v>10</v>
      </c>
    </row>
    <row r="211">
      <c r="A211" t="n">
        <v>15</v>
      </c>
      <c r="B211" t="n">
        <v>115</v>
      </c>
      <c r="C211" t="inlineStr">
        <is>
          <t xml:space="preserve">CONCLUIDO	</t>
        </is>
      </c>
      <c r="D211" t="n">
        <v>8.519500000000001</v>
      </c>
      <c r="E211" t="n">
        <v>11.74</v>
      </c>
      <c r="F211" t="n">
        <v>8.33</v>
      </c>
      <c r="G211" t="n">
        <v>29.4</v>
      </c>
      <c r="H211" t="n">
        <v>0.37</v>
      </c>
      <c r="I211" t="n">
        <v>17</v>
      </c>
      <c r="J211" t="n">
        <v>229.22</v>
      </c>
      <c r="K211" t="n">
        <v>56.94</v>
      </c>
      <c r="L211" t="n">
        <v>4.75</v>
      </c>
      <c r="M211" t="n">
        <v>5</v>
      </c>
      <c r="N211" t="n">
        <v>52.53</v>
      </c>
      <c r="O211" t="n">
        <v>28504.87</v>
      </c>
      <c r="P211" t="n">
        <v>95.34</v>
      </c>
      <c r="Q211" t="n">
        <v>1692.88</v>
      </c>
      <c r="R211" t="n">
        <v>37.33</v>
      </c>
      <c r="S211" t="n">
        <v>25.68</v>
      </c>
      <c r="T211" t="n">
        <v>5082.66</v>
      </c>
      <c r="U211" t="n">
        <v>0.6899999999999999</v>
      </c>
      <c r="V211" t="n">
        <v>0.88</v>
      </c>
      <c r="W211" t="n">
        <v>1.24</v>
      </c>
      <c r="X211" t="n">
        <v>0.33</v>
      </c>
      <c r="Y211" t="n">
        <v>1</v>
      </c>
      <c r="Z211" t="n">
        <v>10</v>
      </c>
    </row>
    <row r="212">
      <c r="A212" t="n">
        <v>16</v>
      </c>
      <c r="B212" t="n">
        <v>115</v>
      </c>
      <c r="C212" t="inlineStr">
        <is>
          <t xml:space="preserve">CONCLUIDO	</t>
        </is>
      </c>
      <c r="D212" t="n">
        <v>8.5733</v>
      </c>
      <c r="E212" t="n">
        <v>11.66</v>
      </c>
      <c r="F212" t="n">
        <v>8.300000000000001</v>
      </c>
      <c r="G212" t="n">
        <v>31.13</v>
      </c>
      <c r="H212" t="n">
        <v>0.39</v>
      </c>
      <c r="I212" t="n">
        <v>16</v>
      </c>
      <c r="J212" t="n">
        <v>229.65</v>
      </c>
      <c r="K212" t="n">
        <v>56.94</v>
      </c>
      <c r="L212" t="n">
        <v>5</v>
      </c>
      <c r="M212" t="n">
        <v>1</v>
      </c>
      <c r="N212" t="n">
        <v>52.7</v>
      </c>
      <c r="O212" t="n">
        <v>28557.1</v>
      </c>
      <c r="P212" t="n">
        <v>94.87</v>
      </c>
      <c r="Q212" t="n">
        <v>1692.88</v>
      </c>
      <c r="R212" t="n">
        <v>36.3</v>
      </c>
      <c r="S212" t="n">
        <v>25.68</v>
      </c>
      <c r="T212" t="n">
        <v>4575.79</v>
      </c>
      <c r="U212" t="n">
        <v>0.71</v>
      </c>
      <c r="V212" t="n">
        <v>0.88</v>
      </c>
      <c r="W212" t="n">
        <v>1.24</v>
      </c>
      <c r="X212" t="n">
        <v>0.3</v>
      </c>
      <c r="Y212" t="n">
        <v>1</v>
      </c>
      <c r="Z212" t="n">
        <v>10</v>
      </c>
    </row>
    <row r="213">
      <c r="A213" t="n">
        <v>17</v>
      </c>
      <c r="B213" t="n">
        <v>115</v>
      </c>
      <c r="C213" t="inlineStr">
        <is>
          <t xml:space="preserve">CONCLUIDO	</t>
        </is>
      </c>
      <c r="D213" t="n">
        <v>8.571400000000001</v>
      </c>
      <c r="E213" t="n">
        <v>11.67</v>
      </c>
      <c r="F213" t="n">
        <v>8.300000000000001</v>
      </c>
      <c r="G213" t="n">
        <v>31.14</v>
      </c>
      <c r="H213" t="n">
        <v>0.41</v>
      </c>
      <c r="I213" t="n">
        <v>16</v>
      </c>
      <c r="J213" t="n">
        <v>230.07</v>
      </c>
      <c r="K213" t="n">
        <v>56.94</v>
      </c>
      <c r="L213" t="n">
        <v>5.25</v>
      </c>
      <c r="M213" t="n">
        <v>0</v>
      </c>
      <c r="N213" t="n">
        <v>52.88</v>
      </c>
      <c r="O213" t="n">
        <v>28609.38</v>
      </c>
      <c r="P213" t="n">
        <v>95.11</v>
      </c>
      <c r="Q213" t="n">
        <v>1692.88</v>
      </c>
      <c r="R213" t="n">
        <v>36.33</v>
      </c>
      <c r="S213" t="n">
        <v>25.68</v>
      </c>
      <c r="T213" t="n">
        <v>4590.99</v>
      </c>
      <c r="U213" t="n">
        <v>0.71</v>
      </c>
      <c r="V213" t="n">
        <v>0.88</v>
      </c>
      <c r="W213" t="n">
        <v>1.24</v>
      </c>
      <c r="X213" t="n">
        <v>0.3</v>
      </c>
      <c r="Y213" t="n">
        <v>1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8.483599999999999</v>
      </c>
      <c r="E214" t="n">
        <v>11.79</v>
      </c>
      <c r="F214" t="n">
        <v>9.029999999999999</v>
      </c>
      <c r="G214" t="n">
        <v>10.84</v>
      </c>
      <c r="H214" t="n">
        <v>0.22</v>
      </c>
      <c r="I214" t="n">
        <v>50</v>
      </c>
      <c r="J214" t="n">
        <v>80.84</v>
      </c>
      <c r="K214" t="n">
        <v>35.1</v>
      </c>
      <c r="L214" t="n">
        <v>1</v>
      </c>
      <c r="M214" t="n">
        <v>7</v>
      </c>
      <c r="N214" t="n">
        <v>9.74</v>
      </c>
      <c r="O214" t="n">
        <v>10204.21</v>
      </c>
      <c r="P214" t="n">
        <v>55.94</v>
      </c>
      <c r="Q214" t="n">
        <v>1693.56</v>
      </c>
      <c r="R214" t="n">
        <v>57.86</v>
      </c>
      <c r="S214" t="n">
        <v>25.68</v>
      </c>
      <c r="T214" t="n">
        <v>15184.13</v>
      </c>
      <c r="U214" t="n">
        <v>0.44</v>
      </c>
      <c r="V214" t="n">
        <v>0.8100000000000001</v>
      </c>
      <c r="W214" t="n">
        <v>1.34</v>
      </c>
      <c r="X214" t="n">
        <v>1.03</v>
      </c>
      <c r="Y214" t="n">
        <v>1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8.456300000000001</v>
      </c>
      <c r="E215" t="n">
        <v>11.83</v>
      </c>
      <c r="F215" t="n">
        <v>9.07</v>
      </c>
      <c r="G215" t="n">
        <v>10.89</v>
      </c>
      <c r="H215" t="n">
        <v>0.27</v>
      </c>
      <c r="I215" t="n">
        <v>50</v>
      </c>
      <c r="J215" t="n">
        <v>81.14</v>
      </c>
      <c r="K215" t="n">
        <v>35.1</v>
      </c>
      <c r="L215" t="n">
        <v>1.25</v>
      </c>
      <c r="M215" t="n">
        <v>0</v>
      </c>
      <c r="N215" t="n">
        <v>9.789999999999999</v>
      </c>
      <c r="O215" t="n">
        <v>10241.25</v>
      </c>
      <c r="P215" t="n">
        <v>56.38</v>
      </c>
      <c r="Q215" t="n">
        <v>1693.45</v>
      </c>
      <c r="R215" t="n">
        <v>58.56</v>
      </c>
      <c r="S215" t="n">
        <v>25.68</v>
      </c>
      <c r="T215" t="n">
        <v>15536.86</v>
      </c>
      <c r="U215" t="n">
        <v>0.44</v>
      </c>
      <c r="V215" t="n">
        <v>0.8</v>
      </c>
      <c r="W215" t="n">
        <v>1.35</v>
      </c>
      <c r="X215" t="n">
        <v>1.07</v>
      </c>
      <c r="Y215" t="n">
        <v>1</v>
      </c>
      <c r="Z215" t="n">
        <v>10</v>
      </c>
    </row>
    <row r="216">
      <c r="A216" t="n">
        <v>0</v>
      </c>
      <c r="B216" t="n">
        <v>50</v>
      </c>
      <c r="C216" t="inlineStr">
        <is>
          <t xml:space="preserve">CONCLUIDO	</t>
        </is>
      </c>
      <c r="D216" t="n">
        <v>8.1112</v>
      </c>
      <c r="E216" t="n">
        <v>12.33</v>
      </c>
      <c r="F216" t="n">
        <v>9.09</v>
      </c>
      <c r="G216" t="n">
        <v>10.1</v>
      </c>
      <c r="H216" t="n">
        <v>0.16</v>
      </c>
      <c r="I216" t="n">
        <v>54</v>
      </c>
      <c r="J216" t="n">
        <v>107.41</v>
      </c>
      <c r="K216" t="n">
        <v>41.65</v>
      </c>
      <c r="L216" t="n">
        <v>1</v>
      </c>
      <c r="M216" t="n">
        <v>52</v>
      </c>
      <c r="N216" t="n">
        <v>14.77</v>
      </c>
      <c r="O216" t="n">
        <v>13481.73</v>
      </c>
      <c r="P216" t="n">
        <v>73.20999999999999</v>
      </c>
      <c r="Q216" t="n">
        <v>1693.26</v>
      </c>
      <c r="R216" t="n">
        <v>61.26</v>
      </c>
      <c r="S216" t="n">
        <v>25.68</v>
      </c>
      <c r="T216" t="n">
        <v>16864.23</v>
      </c>
      <c r="U216" t="n">
        <v>0.42</v>
      </c>
      <c r="V216" t="n">
        <v>0.8</v>
      </c>
      <c r="W216" t="n">
        <v>1.3</v>
      </c>
      <c r="X216" t="n">
        <v>1.09</v>
      </c>
      <c r="Y216" t="n">
        <v>1</v>
      </c>
      <c r="Z216" t="n">
        <v>10</v>
      </c>
    </row>
    <row r="217">
      <c r="A217" t="n">
        <v>1</v>
      </c>
      <c r="B217" t="n">
        <v>50</v>
      </c>
      <c r="C217" t="inlineStr">
        <is>
          <t xml:space="preserve">CONCLUIDO	</t>
        </is>
      </c>
      <c r="D217" t="n">
        <v>8.525600000000001</v>
      </c>
      <c r="E217" t="n">
        <v>11.73</v>
      </c>
      <c r="F217" t="n">
        <v>8.800000000000001</v>
      </c>
      <c r="G217" t="n">
        <v>13.21</v>
      </c>
      <c r="H217" t="n">
        <v>0.2</v>
      </c>
      <c r="I217" t="n">
        <v>40</v>
      </c>
      <c r="J217" t="n">
        <v>107.73</v>
      </c>
      <c r="K217" t="n">
        <v>41.65</v>
      </c>
      <c r="L217" t="n">
        <v>1.25</v>
      </c>
      <c r="M217" t="n">
        <v>24</v>
      </c>
      <c r="N217" t="n">
        <v>14.83</v>
      </c>
      <c r="O217" t="n">
        <v>13520.81</v>
      </c>
      <c r="P217" t="n">
        <v>66.73999999999999</v>
      </c>
      <c r="Q217" t="n">
        <v>1693.34</v>
      </c>
      <c r="R217" t="n">
        <v>51.72</v>
      </c>
      <c r="S217" t="n">
        <v>25.68</v>
      </c>
      <c r="T217" t="n">
        <v>12165.88</v>
      </c>
      <c r="U217" t="n">
        <v>0.5</v>
      </c>
      <c r="V217" t="n">
        <v>0.83</v>
      </c>
      <c r="W217" t="n">
        <v>1.29</v>
      </c>
      <c r="X217" t="n">
        <v>0.8</v>
      </c>
      <c r="Y217" t="n">
        <v>1</v>
      </c>
      <c r="Z217" t="n">
        <v>10</v>
      </c>
    </row>
    <row r="218">
      <c r="A218" t="n">
        <v>2</v>
      </c>
      <c r="B218" t="n">
        <v>50</v>
      </c>
      <c r="C218" t="inlineStr">
        <is>
          <t xml:space="preserve">CONCLUIDO	</t>
        </is>
      </c>
      <c r="D218" t="n">
        <v>8.6356</v>
      </c>
      <c r="E218" t="n">
        <v>11.58</v>
      </c>
      <c r="F218" t="n">
        <v>8.74</v>
      </c>
      <c r="G218" t="n">
        <v>14.57</v>
      </c>
      <c r="H218" t="n">
        <v>0.24</v>
      </c>
      <c r="I218" t="n">
        <v>36</v>
      </c>
      <c r="J218" t="n">
        <v>108.05</v>
      </c>
      <c r="K218" t="n">
        <v>41.65</v>
      </c>
      <c r="L218" t="n">
        <v>1.5</v>
      </c>
      <c r="M218" t="n">
        <v>7</v>
      </c>
      <c r="N218" t="n">
        <v>14.9</v>
      </c>
      <c r="O218" t="n">
        <v>13559.91</v>
      </c>
      <c r="P218" t="n">
        <v>65.09999999999999</v>
      </c>
      <c r="Q218" t="n">
        <v>1693.34</v>
      </c>
      <c r="R218" t="n">
        <v>49.62</v>
      </c>
      <c r="S218" t="n">
        <v>25.68</v>
      </c>
      <c r="T218" t="n">
        <v>11134.26</v>
      </c>
      <c r="U218" t="n">
        <v>0.52</v>
      </c>
      <c r="V218" t="n">
        <v>0.83</v>
      </c>
      <c r="W218" t="n">
        <v>1.29</v>
      </c>
      <c r="X218" t="n">
        <v>0.74</v>
      </c>
      <c r="Y218" t="n">
        <v>1</v>
      </c>
      <c r="Z218" t="n">
        <v>10</v>
      </c>
    </row>
    <row r="219">
      <c r="A219" t="n">
        <v>3</v>
      </c>
      <c r="B219" t="n">
        <v>50</v>
      </c>
      <c r="C219" t="inlineStr">
        <is>
          <t xml:space="preserve">CONCLUIDO	</t>
        </is>
      </c>
      <c r="D219" t="n">
        <v>8.667400000000001</v>
      </c>
      <c r="E219" t="n">
        <v>11.54</v>
      </c>
      <c r="F219" t="n">
        <v>8.720000000000001</v>
      </c>
      <c r="G219" t="n">
        <v>14.95</v>
      </c>
      <c r="H219" t="n">
        <v>0.28</v>
      </c>
      <c r="I219" t="n">
        <v>35</v>
      </c>
      <c r="J219" t="n">
        <v>108.37</v>
      </c>
      <c r="K219" t="n">
        <v>41.65</v>
      </c>
      <c r="L219" t="n">
        <v>1.75</v>
      </c>
      <c r="M219" t="n">
        <v>0</v>
      </c>
      <c r="N219" t="n">
        <v>14.97</v>
      </c>
      <c r="O219" t="n">
        <v>13599.17</v>
      </c>
      <c r="P219" t="n">
        <v>64.28</v>
      </c>
      <c r="Q219" t="n">
        <v>1693.48</v>
      </c>
      <c r="R219" t="n">
        <v>48.71</v>
      </c>
      <c r="S219" t="n">
        <v>25.68</v>
      </c>
      <c r="T219" t="n">
        <v>10682.77</v>
      </c>
      <c r="U219" t="n">
        <v>0.53</v>
      </c>
      <c r="V219" t="n">
        <v>0.84</v>
      </c>
      <c r="W219" t="n">
        <v>1.3</v>
      </c>
      <c r="X219" t="n">
        <v>0.72</v>
      </c>
      <c r="Y219" t="n">
        <v>1</v>
      </c>
      <c r="Z219" t="n">
        <v>10</v>
      </c>
    </row>
    <row r="220">
      <c r="A220" t="n">
        <v>0</v>
      </c>
      <c r="B220" t="n">
        <v>25</v>
      </c>
      <c r="C220" t="inlineStr">
        <is>
          <t xml:space="preserve">CONCLUIDO	</t>
        </is>
      </c>
      <c r="D220" t="n">
        <v>8.173999999999999</v>
      </c>
      <c r="E220" t="n">
        <v>12.23</v>
      </c>
      <c r="F220" t="n">
        <v>9.48</v>
      </c>
      <c r="G220" t="n">
        <v>8.24</v>
      </c>
      <c r="H220" t="n">
        <v>0.28</v>
      </c>
      <c r="I220" t="n">
        <v>69</v>
      </c>
      <c r="J220" t="n">
        <v>61.76</v>
      </c>
      <c r="K220" t="n">
        <v>28.92</v>
      </c>
      <c r="L220" t="n">
        <v>1</v>
      </c>
      <c r="M220" t="n">
        <v>0</v>
      </c>
      <c r="N220" t="n">
        <v>6.84</v>
      </c>
      <c r="O220" t="n">
        <v>7851.41</v>
      </c>
      <c r="P220" t="n">
        <v>50.33</v>
      </c>
      <c r="Q220" t="n">
        <v>1693.86</v>
      </c>
      <c r="R220" t="n">
        <v>70.63</v>
      </c>
      <c r="S220" t="n">
        <v>25.68</v>
      </c>
      <c r="T220" t="n">
        <v>21475.45</v>
      </c>
      <c r="U220" t="n">
        <v>0.36</v>
      </c>
      <c r="V220" t="n">
        <v>0.77</v>
      </c>
      <c r="W220" t="n">
        <v>1.41</v>
      </c>
      <c r="X220" t="n">
        <v>1.47</v>
      </c>
      <c r="Y220" t="n">
        <v>1</v>
      </c>
      <c r="Z220" t="n">
        <v>10</v>
      </c>
    </row>
    <row r="221">
      <c r="A221" t="n">
        <v>0</v>
      </c>
      <c r="B221" t="n">
        <v>85</v>
      </c>
      <c r="C221" t="inlineStr">
        <is>
          <t xml:space="preserve">CONCLUIDO	</t>
        </is>
      </c>
      <c r="D221" t="n">
        <v>6.6699</v>
      </c>
      <c r="E221" t="n">
        <v>14.99</v>
      </c>
      <c r="F221" t="n">
        <v>9.74</v>
      </c>
      <c r="G221" t="n">
        <v>6.88</v>
      </c>
      <c r="H221" t="n">
        <v>0.11</v>
      </c>
      <c r="I221" t="n">
        <v>85</v>
      </c>
      <c r="J221" t="n">
        <v>167.88</v>
      </c>
      <c r="K221" t="n">
        <v>51.39</v>
      </c>
      <c r="L221" t="n">
        <v>1</v>
      </c>
      <c r="M221" t="n">
        <v>83</v>
      </c>
      <c r="N221" t="n">
        <v>30.49</v>
      </c>
      <c r="O221" t="n">
        <v>20939.59</v>
      </c>
      <c r="P221" t="n">
        <v>116.77</v>
      </c>
      <c r="Q221" t="n">
        <v>1693.59</v>
      </c>
      <c r="R221" t="n">
        <v>81.39</v>
      </c>
      <c r="S221" t="n">
        <v>25.68</v>
      </c>
      <c r="T221" t="n">
        <v>26775.21</v>
      </c>
      <c r="U221" t="n">
        <v>0.32</v>
      </c>
      <c r="V221" t="n">
        <v>0.75</v>
      </c>
      <c r="W221" t="n">
        <v>1.35</v>
      </c>
      <c r="X221" t="n">
        <v>1.73</v>
      </c>
      <c r="Y221" t="n">
        <v>1</v>
      </c>
      <c r="Z221" t="n">
        <v>10</v>
      </c>
    </row>
    <row r="222">
      <c r="A222" t="n">
        <v>1</v>
      </c>
      <c r="B222" t="n">
        <v>85</v>
      </c>
      <c r="C222" t="inlineStr">
        <is>
          <t xml:space="preserve">CONCLUIDO	</t>
        </is>
      </c>
      <c r="D222" t="n">
        <v>7.2585</v>
      </c>
      <c r="E222" t="n">
        <v>13.78</v>
      </c>
      <c r="F222" t="n">
        <v>9.27</v>
      </c>
      <c r="G222" t="n">
        <v>8.83</v>
      </c>
      <c r="H222" t="n">
        <v>0.13</v>
      </c>
      <c r="I222" t="n">
        <v>63</v>
      </c>
      <c r="J222" t="n">
        <v>168.25</v>
      </c>
      <c r="K222" t="n">
        <v>51.39</v>
      </c>
      <c r="L222" t="n">
        <v>1.25</v>
      </c>
      <c r="M222" t="n">
        <v>61</v>
      </c>
      <c r="N222" t="n">
        <v>30.6</v>
      </c>
      <c r="O222" t="n">
        <v>20984.25</v>
      </c>
      <c r="P222" t="n">
        <v>108.31</v>
      </c>
      <c r="Q222" t="n">
        <v>1693.56</v>
      </c>
      <c r="R222" t="n">
        <v>66.81999999999999</v>
      </c>
      <c r="S222" t="n">
        <v>25.68</v>
      </c>
      <c r="T222" t="n">
        <v>19599.7</v>
      </c>
      <c r="U222" t="n">
        <v>0.38</v>
      </c>
      <c r="V222" t="n">
        <v>0.79</v>
      </c>
      <c r="W222" t="n">
        <v>1.31</v>
      </c>
      <c r="X222" t="n">
        <v>1.26</v>
      </c>
      <c r="Y222" t="n">
        <v>1</v>
      </c>
      <c r="Z222" t="n">
        <v>10</v>
      </c>
    </row>
    <row r="223">
      <c r="A223" t="n">
        <v>2</v>
      </c>
      <c r="B223" t="n">
        <v>85</v>
      </c>
      <c r="C223" t="inlineStr">
        <is>
          <t xml:space="preserve">CONCLUIDO	</t>
        </is>
      </c>
      <c r="D223" t="n">
        <v>7.6142</v>
      </c>
      <c r="E223" t="n">
        <v>13.13</v>
      </c>
      <c r="F223" t="n">
        <v>9.029999999999999</v>
      </c>
      <c r="G223" t="n">
        <v>10.63</v>
      </c>
      <c r="H223" t="n">
        <v>0.16</v>
      </c>
      <c r="I223" t="n">
        <v>51</v>
      </c>
      <c r="J223" t="n">
        <v>168.61</v>
      </c>
      <c r="K223" t="n">
        <v>51.39</v>
      </c>
      <c r="L223" t="n">
        <v>1.5</v>
      </c>
      <c r="M223" t="n">
        <v>49</v>
      </c>
      <c r="N223" t="n">
        <v>30.71</v>
      </c>
      <c r="O223" t="n">
        <v>21028.94</v>
      </c>
      <c r="P223" t="n">
        <v>103.04</v>
      </c>
      <c r="Q223" t="n">
        <v>1693.21</v>
      </c>
      <c r="R223" t="n">
        <v>59.75</v>
      </c>
      <c r="S223" t="n">
        <v>25.68</v>
      </c>
      <c r="T223" t="n">
        <v>16123.09</v>
      </c>
      <c r="U223" t="n">
        <v>0.43</v>
      </c>
      <c r="V223" t="n">
        <v>0.8100000000000001</v>
      </c>
      <c r="W223" t="n">
        <v>1.28</v>
      </c>
      <c r="X223" t="n">
        <v>1.03</v>
      </c>
      <c r="Y223" t="n">
        <v>1</v>
      </c>
      <c r="Z223" t="n">
        <v>10</v>
      </c>
    </row>
    <row r="224">
      <c r="A224" t="n">
        <v>3</v>
      </c>
      <c r="B224" t="n">
        <v>85</v>
      </c>
      <c r="C224" t="inlineStr">
        <is>
          <t xml:space="preserve">CONCLUIDO	</t>
        </is>
      </c>
      <c r="D224" t="n">
        <v>7.9081</v>
      </c>
      <c r="E224" t="n">
        <v>12.65</v>
      </c>
      <c r="F224" t="n">
        <v>8.85</v>
      </c>
      <c r="G224" t="n">
        <v>12.64</v>
      </c>
      <c r="H224" t="n">
        <v>0.18</v>
      </c>
      <c r="I224" t="n">
        <v>42</v>
      </c>
      <c r="J224" t="n">
        <v>168.97</v>
      </c>
      <c r="K224" t="n">
        <v>51.39</v>
      </c>
      <c r="L224" t="n">
        <v>1.75</v>
      </c>
      <c r="M224" t="n">
        <v>40</v>
      </c>
      <c r="N224" t="n">
        <v>30.83</v>
      </c>
      <c r="O224" t="n">
        <v>21073.68</v>
      </c>
      <c r="P224" t="n">
        <v>98.28</v>
      </c>
      <c r="Q224" t="n">
        <v>1693.05</v>
      </c>
      <c r="R224" t="n">
        <v>53.68</v>
      </c>
      <c r="S224" t="n">
        <v>25.68</v>
      </c>
      <c r="T224" t="n">
        <v>13132.77</v>
      </c>
      <c r="U224" t="n">
        <v>0.48</v>
      </c>
      <c r="V224" t="n">
        <v>0.82</v>
      </c>
      <c r="W224" t="n">
        <v>1.28</v>
      </c>
      <c r="X224" t="n">
        <v>0.85</v>
      </c>
      <c r="Y224" t="n">
        <v>1</v>
      </c>
      <c r="Z224" t="n">
        <v>10</v>
      </c>
    </row>
    <row r="225">
      <c r="A225" t="n">
        <v>4</v>
      </c>
      <c r="B225" t="n">
        <v>85</v>
      </c>
      <c r="C225" t="inlineStr">
        <is>
          <t xml:space="preserve">CONCLUIDO	</t>
        </is>
      </c>
      <c r="D225" t="n">
        <v>8.167199999999999</v>
      </c>
      <c r="E225" t="n">
        <v>12.24</v>
      </c>
      <c r="F225" t="n">
        <v>8.69</v>
      </c>
      <c r="G225" t="n">
        <v>14.89</v>
      </c>
      <c r="H225" t="n">
        <v>0.21</v>
      </c>
      <c r="I225" t="n">
        <v>35</v>
      </c>
      <c r="J225" t="n">
        <v>169.33</v>
      </c>
      <c r="K225" t="n">
        <v>51.39</v>
      </c>
      <c r="L225" t="n">
        <v>2</v>
      </c>
      <c r="M225" t="n">
        <v>33</v>
      </c>
      <c r="N225" t="n">
        <v>30.94</v>
      </c>
      <c r="O225" t="n">
        <v>21118.46</v>
      </c>
      <c r="P225" t="n">
        <v>93.70999999999999</v>
      </c>
      <c r="Q225" t="n">
        <v>1693</v>
      </c>
      <c r="R225" t="n">
        <v>48.77</v>
      </c>
      <c r="S225" t="n">
        <v>25.68</v>
      </c>
      <c r="T225" t="n">
        <v>10713.8</v>
      </c>
      <c r="U225" t="n">
        <v>0.53</v>
      </c>
      <c r="V225" t="n">
        <v>0.84</v>
      </c>
      <c r="W225" t="n">
        <v>1.26</v>
      </c>
      <c r="X225" t="n">
        <v>0.68</v>
      </c>
      <c r="Y225" t="n">
        <v>1</v>
      </c>
      <c r="Z225" t="n">
        <v>10</v>
      </c>
    </row>
    <row r="226">
      <c r="A226" t="n">
        <v>5</v>
      </c>
      <c r="B226" t="n">
        <v>85</v>
      </c>
      <c r="C226" t="inlineStr">
        <is>
          <t xml:space="preserve">CONCLUIDO	</t>
        </is>
      </c>
      <c r="D226" t="n">
        <v>8.345499999999999</v>
      </c>
      <c r="E226" t="n">
        <v>11.98</v>
      </c>
      <c r="F226" t="n">
        <v>8.59</v>
      </c>
      <c r="G226" t="n">
        <v>17.19</v>
      </c>
      <c r="H226" t="n">
        <v>0.24</v>
      </c>
      <c r="I226" t="n">
        <v>30</v>
      </c>
      <c r="J226" t="n">
        <v>169.7</v>
      </c>
      <c r="K226" t="n">
        <v>51.39</v>
      </c>
      <c r="L226" t="n">
        <v>2.25</v>
      </c>
      <c r="M226" t="n">
        <v>28</v>
      </c>
      <c r="N226" t="n">
        <v>31.05</v>
      </c>
      <c r="O226" t="n">
        <v>21163.27</v>
      </c>
      <c r="P226" t="n">
        <v>90.09</v>
      </c>
      <c r="Q226" t="n">
        <v>1693</v>
      </c>
      <c r="R226" t="n">
        <v>45.92</v>
      </c>
      <c r="S226" t="n">
        <v>25.68</v>
      </c>
      <c r="T226" t="n">
        <v>9314.450000000001</v>
      </c>
      <c r="U226" t="n">
        <v>0.5600000000000001</v>
      </c>
      <c r="V226" t="n">
        <v>0.85</v>
      </c>
      <c r="W226" t="n">
        <v>1.25</v>
      </c>
      <c r="X226" t="n">
        <v>0.59</v>
      </c>
      <c r="Y226" t="n">
        <v>1</v>
      </c>
      <c r="Z226" t="n">
        <v>10</v>
      </c>
    </row>
    <row r="227">
      <c r="A227" t="n">
        <v>6</v>
      </c>
      <c r="B227" t="n">
        <v>85</v>
      </c>
      <c r="C227" t="inlineStr">
        <is>
          <t xml:space="preserve">CONCLUIDO	</t>
        </is>
      </c>
      <c r="D227" t="n">
        <v>8.4946</v>
      </c>
      <c r="E227" t="n">
        <v>11.77</v>
      </c>
      <c r="F227" t="n">
        <v>8.52</v>
      </c>
      <c r="G227" t="n">
        <v>19.66</v>
      </c>
      <c r="H227" t="n">
        <v>0.26</v>
      </c>
      <c r="I227" t="n">
        <v>26</v>
      </c>
      <c r="J227" t="n">
        <v>170.06</v>
      </c>
      <c r="K227" t="n">
        <v>51.39</v>
      </c>
      <c r="L227" t="n">
        <v>2.5</v>
      </c>
      <c r="M227" t="n">
        <v>22</v>
      </c>
      <c r="N227" t="n">
        <v>31.17</v>
      </c>
      <c r="O227" t="n">
        <v>21208.12</v>
      </c>
      <c r="P227" t="n">
        <v>85.86</v>
      </c>
      <c r="Q227" t="n">
        <v>1693.11</v>
      </c>
      <c r="R227" t="n">
        <v>43.43</v>
      </c>
      <c r="S227" t="n">
        <v>25.68</v>
      </c>
      <c r="T227" t="n">
        <v>8088.76</v>
      </c>
      <c r="U227" t="n">
        <v>0.59</v>
      </c>
      <c r="V227" t="n">
        <v>0.86</v>
      </c>
      <c r="W227" t="n">
        <v>1.25</v>
      </c>
      <c r="X227" t="n">
        <v>0.52</v>
      </c>
      <c r="Y227" t="n">
        <v>1</v>
      </c>
      <c r="Z227" t="n">
        <v>10</v>
      </c>
    </row>
    <row r="228">
      <c r="A228" t="n">
        <v>7</v>
      </c>
      <c r="B228" t="n">
        <v>85</v>
      </c>
      <c r="C228" t="inlineStr">
        <is>
          <t xml:space="preserve">CONCLUIDO	</t>
        </is>
      </c>
      <c r="D228" t="n">
        <v>8.6075</v>
      </c>
      <c r="E228" t="n">
        <v>11.62</v>
      </c>
      <c r="F228" t="n">
        <v>8.470000000000001</v>
      </c>
      <c r="G228" t="n">
        <v>22.08</v>
      </c>
      <c r="H228" t="n">
        <v>0.29</v>
      </c>
      <c r="I228" t="n">
        <v>23</v>
      </c>
      <c r="J228" t="n">
        <v>170.42</v>
      </c>
      <c r="K228" t="n">
        <v>51.39</v>
      </c>
      <c r="L228" t="n">
        <v>2.75</v>
      </c>
      <c r="M228" t="n">
        <v>12</v>
      </c>
      <c r="N228" t="n">
        <v>31.28</v>
      </c>
      <c r="O228" t="n">
        <v>21253.01</v>
      </c>
      <c r="P228" t="n">
        <v>82.56999999999999</v>
      </c>
      <c r="Q228" t="n">
        <v>1692.94</v>
      </c>
      <c r="R228" t="n">
        <v>41.26</v>
      </c>
      <c r="S228" t="n">
        <v>25.68</v>
      </c>
      <c r="T228" t="n">
        <v>7018.15</v>
      </c>
      <c r="U228" t="n">
        <v>0.62</v>
      </c>
      <c r="V228" t="n">
        <v>0.86</v>
      </c>
      <c r="W228" t="n">
        <v>1.26</v>
      </c>
      <c r="X228" t="n">
        <v>0.46</v>
      </c>
      <c r="Y228" t="n">
        <v>1</v>
      </c>
      <c r="Z228" t="n">
        <v>10</v>
      </c>
    </row>
    <row r="229">
      <c r="A229" t="n">
        <v>8</v>
      </c>
      <c r="B229" t="n">
        <v>85</v>
      </c>
      <c r="C229" t="inlineStr">
        <is>
          <t xml:space="preserve">CONCLUIDO	</t>
        </is>
      </c>
      <c r="D229" t="n">
        <v>8.6416</v>
      </c>
      <c r="E229" t="n">
        <v>11.57</v>
      </c>
      <c r="F229" t="n">
        <v>8.449999999999999</v>
      </c>
      <c r="G229" t="n">
        <v>23.06</v>
      </c>
      <c r="H229" t="n">
        <v>0.31</v>
      </c>
      <c r="I229" t="n">
        <v>22</v>
      </c>
      <c r="J229" t="n">
        <v>170.79</v>
      </c>
      <c r="K229" t="n">
        <v>51.39</v>
      </c>
      <c r="L229" t="n">
        <v>3</v>
      </c>
      <c r="M229" t="n">
        <v>6</v>
      </c>
      <c r="N229" t="n">
        <v>31.4</v>
      </c>
      <c r="O229" t="n">
        <v>21297.94</v>
      </c>
      <c r="P229" t="n">
        <v>81.2</v>
      </c>
      <c r="Q229" t="n">
        <v>1692.98</v>
      </c>
      <c r="R229" t="n">
        <v>40.85</v>
      </c>
      <c r="S229" t="n">
        <v>25.68</v>
      </c>
      <c r="T229" t="n">
        <v>6819.73</v>
      </c>
      <c r="U229" t="n">
        <v>0.63</v>
      </c>
      <c r="V229" t="n">
        <v>0.86</v>
      </c>
      <c r="W229" t="n">
        <v>1.26</v>
      </c>
      <c r="X229" t="n">
        <v>0.45</v>
      </c>
      <c r="Y229" t="n">
        <v>1</v>
      </c>
      <c r="Z229" t="n">
        <v>10</v>
      </c>
    </row>
    <row r="230">
      <c r="A230" t="n">
        <v>9</v>
      </c>
      <c r="B230" t="n">
        <v>85</v>
      </c>
      <c r="C230" t="inlineStr">
        <is>
          <t xml:space="preserve">CONCLUIDO	</t>
        </is>
      </c>
      <c r="D230" t="n">
        <v>8.677</v>
      </c>
      <c r="E230" t="n">
        <v>11.52</v>
      </c>
      <c r="F230" t="n">
        <v>8.44</v>
      </c>
      <c r="G230" t="n">
        <v>24.12</v>
      </c>
      <c r="H230" t="n">
        <v>0.34</v>
      </c>
      <c r="I230" t="n">
        <v>21</v>
      </c>
      <c r="J230" t="n">
        <v>171.15</v>
      </c>
      <c r="K230" t="n">
        <v>51.39</v>
      </c>
      <c r="L230" t="n">
        <v>3.25</v>
      </c>
      <c r="M230" t="n">
        <v>2</v>
      </c>
      <c r="N230" t="n">
        <v>31.51</v>
      </c>
      <c r="O230" t="n">
        <v>21342.91</v>
      </c>
      <c r="P230" t="n">
        <v>80.34999999999999</v>
      </c>
      <c r="Q230" t="n">
        <v>1693.2</v>
      </c>
      <c r="R230" t="n">
        <v>40.31</v>
      </c>
      <c r="S230" t="n">
        <v>25.68</v>
      </c>
      <c r="T230" t="n">
        <v>6557</v>
      </c>
      <c r="U230" t="n">
        <v>0.64</v>
      </c>
      <c r="V230" t="n">
        <v>0.86</v>
      </c>
      <c r="W230" t="n">
        <v>1.26</v>
      </c>
      <c r="X230" t="n">
        <v>0.44</v>
      </c>
      <c r="Y230" t="n">
        <v>1</v>
      </c>
      <c r="Z230" t="n">
        <v>10</v>
      </c>
    </row>
    <row r="231">
      <c r="A231" t="n">
        <v>10</v>
      </c>
      <c r="B231" t="n">
        <v>85</v>
      </c>
      <c r="C231" t="inlineStr">
        <is>
          <t xml:space="preserve">CONCLUIDO	</t>
        </is>
      </c>
      <c r="D231" t="n">
        <v>8.680300000000001</v>
      </c>
      <c r="E231" t="n">
        <v>11.52</v>
      </c>
      <c r="F231" t="n">
        <v>8.44</v>
      </c>
      <c r="G231" t="n">
        <v>24.1</v>
      </c>
      <c r="H231" t="n">
        <v>0.36</v>
      </c>
      <c r="I231" t="n">
        <v>21</v>
      </c>
      <c r="J231" t="n">
        <v>171.52</v>
      </c>
      <c r="K231" t="n">
        <v>51.39</v>
      </c>
      <c r="L231" t="n">
        <v>3.5</v>
      </c>
      <c r="M231" t="n">
        <v>0</v>
      </c>
      <c r="N231" t="n">
        <v>31.63</v>
      </c>
      <c r="O231" t="n">
        <v>21387.92</v>
      </c>
      <c r="P231" t="n">
        <v>80.39</v>
      </c>
      <c r="Q231" t="n">
        <v>1692.88</v>
      </c>
      <c r="R231" t="n">
        <v>40.2</v>
      </c>
      <c r="S231" t="n">
        <v>25.68</v>
      </c>
      <c r="T231" t="n">
        <v>6499.68</v>
      </c>
      <c r="U231" t="n">
        <v>0.64</v>
      </c>
      <c r="V231" t="n">
        <v>0.87</v>
      </c>
      <c r="W231" t="n">
        <v>1.27</v>
      </c>
      <c r="X231" t="n">
        <v>0.43</v>
      </c>
      <c r="Y231" t="n">
        <v>1</v>
      </c>
      <c r="Z231" t="n">
        <v>10</v>
      </c>
    </row>
    <row r="232">
      <c r="A232" t="n">
        <v>0</v>
      </c>
      <c r="B232" t="n">
        <v>20</v>
      </c>
      <c r="C232" t="inlineStr">
        <is>
          <t xml:space="preserve">CONCLUIDO	</t>
        </is>
      </c>
      <c r="D232" t="n">
        <v>7.918</v>
      </c>
      <c r="E232" t="n">
        <v>12.63</v>
      </c>
      <c r="F232" t="n">
        <v>9.83</v>
      </c>
      <c r="G232" t="n">
        <v>6.86</v>
      </c>
      <c r="H232" t="n">
        <v>0.34</v>
      </c>
      <c r="I232" t="n">
        <v>86</v>
      </c>
      <c r="J232" t="n">
        <v>51.33</v>
      </c>
      <c r="K232" t="n">
        <v>24.83</v>
      </c>
      <c r="L232" t="n">
        <v>1</v>
      </c>
      <c r="M232" t="n">
        <v>0</v>
      </c>
      <c r="N232" t="n">
        <v>5.51</v>
      </c>
      <c r="O232" t="n">
        <v>6564.78</v>
      </c>
      <c r="P232" t="n">
        <v>46</v>
      </c>
      <c r="Q232" t="n">
        <v>1693.78</v>
      </c>
      <c r="R232" t="n">
        <v>80.64</v>
      </c>
      <c r="S232" t="n">
        <v>25.68</v>
      </c>
      <c r="T232" t="n">
        <v>26393.76</v>
      </c>
      <c r="U232" t="n">
        <v>0.32</v>
      </c>
      <c r="V232" t="n">
        <v>0.74</v>
      </c>
      <c r="W232" t="n">
        <v>1.46</v>
      </c>
      <c r="X232" t="n">
        <v>1.83</v>
      </c>
      <c r="Y232" t="n">
        <v>1</v>
      </c>
      <c r="Z232" t="n">
        <v>10</v>
      </c>
    </row>
    <row r="233">
      <c r="A233" t="n">
        <v>0</v>
      </c>
      <c r="B233" t="n">
        <v>120</v>
      </c>
      <c r="C233" t="inlineStr">
        <is>
          <t xml:space="preserve">CONCLUIDO	</t>
        </is>
      </c>
      <c r="D233" t="n">
        <v>5.4814</v>
      </c>
      <c r="E233" t="n">
        <v>18.24</v>
      </c>
      <c r="F233" t="n">
        <v>10.34</v>
      </c>
      <c r="G233" t="n">
        <v>5.44</v>
      </c>
      <c r="H233" t="n">
        <v>0.08</v>
      </c>
      <c r="I233" t="n">
        <v>114</v>
      </c>
      <c r="J233" t="n">
        <v>232.68</v>
      </c>
      <c r="K233" t="n">
        <v>57.72</v>
      </c>
      <c r="L233" t="n">
        <v>1</v>
      </c>
      <c r="M233" t="n">
        <v>112</v>
      </c>
      <c r="N233" t="n">
        <v>53.95</v>
      </c>
      <c r="O233" t="n">
        <v>28931.02</v>
      </c>
      <c r="P233" t="n">
        <v>156.91</v>
      </c>
      <c r="Q233" t="n">
        <v>1693.93</v>
      </c>
      <c r="R233" t="n">
        <v>100.34</v>
      </c>
      <c r="S233" t="n">
        <v>25.68</v>
      </c>
      <c r="T233" t="n">
        <v>36105</v>
      </c>
      <c r="U233" t="n">
        <v>0.26</v>
      </c>
      <c r="V233" t="n">
        <v>0.71</v>
      </c>
      <c r="W233" t="n">
        <v>1.39</v>
      </c>
      <c r="X233" t="n">
        <v>2.33</v>
      </c>
      <c r="Y233" t="n">
        <v>1</v>
      </c>
      <c r="Z233" t="n">
        <v>10</v>
      </c>
    </row>
    <row r="234">
      <c r="A234" t="n">
        <v>1</v>
      </c>
      <c r="B234" t="n">
        <v>120</v>
      </c>
      <c r="C234" t="inlineStr">
        <is>
          <t xml:space="preserve">CONCLUIDO	</t>
        </is>
      </c>
      <c r="D234" t="n">
        <v>6.1291</v>
      </c>
      <c r="E234" t="n">
        <v>16.32</v>
      </c>
      <c r="F234" t="n">
        <v>9.73</v>
      </c>
      <c r="G234" t="n">
        <v>6.87</v>
      </c>
      <c r="H234" t="n">
        <v>0.1</v>
      </c>
      <c r="I234" t="n">
        <v>85</v>
      </c>
      <c r="J234" t="n">
        <v>233.1</v>
      </c>
      <c r="K234" t="n">
        <v>57.72</v>
      </c>
      <c r="L234" t="n">
        <v>1.25</v>
      </c>
      <c r="M234" t="n">
        <v>83</v>
      </c>
      <c r="N234" t="n">
        <v>54.13</v>
      </c>
      <c r="O234" t="n">
        <v>28983.75</v>
      </c>
      <c r="P234" t="n">
        <v>146.11</v>
      </c>
      <c r="Q234" t="n">
        <v>1693.23</v>
      </c>
      <c r="R234" t="n">
        <v>81.17</v>
      </c>
      <c r="S234" t="n">
        <v>25.68</v>
      </c>
      <c r="T234" t="n">
        <v>26664.71</v>
      </c>
      <c r="U234" t="n">
        <v>0.32</v>
      </c>
      <c r="V234" t="n">
        <v>0.75</v>
      </c>
      <c r="W234" t="n">
        <v>1.35</v>
      </c>
      <c r="X234" t="n">
        <v>1.73</v>
      </c>
      <c r="Y234" t="n">
        <v>1</v>
      </c>
      <c r="Z234" t="n">
        <v>10</v>
      </c>
    </row>
    <row r="235">
      <c r="A235" t="n">
        <v>2</v>
      </c>
      <c r="B235" t="n">
        <v>120</v>
      </c>
      <c r="C235" t="inlineStr">
        <is>
          <t xml:space="preserve">CONCLUIDO	</t>
        </is>
      </c>
      <c r="D235" t="n">
        <v>6.584</v>
      </c>
      <c r="E235" t="n">
        <v>15.19</v>
      </c>
      <c r="F235" t="n">
        <v>9.380000000000001</v>
      </c>
      <c r="G235" t="n">
        <v>8.279999999999999</v>
      </c>
      <c r="H235" t="n">
        <v>0.11</v>
      </c>
      <c r="I235" t="n">
        <v>68</v>
      </c>
      <c r="J235" t="n">
        <v>233.53</v>
      </c>
      <c r="K235" t="n">
        <v>57.72</v>
      </c>
      <c r="L235" t="n">
        <v>1.5</v>
      </c>
      <c r="M235" t="n">
        <v>66</v>
      </c>
      <c r="N235" t="n">
        <v>54.31</v>
      </c>
      <c r="O235" t="n">
        <v>29036.54</v>
      </c>
      <c r="P235" t="n">
        <v>138.97</v>
      </c>
      <c r="Q235" t="n">
        <v>1693.29</v>
      </c>
      <c r="R235" t="n">
        <v>70.29000000000001</v>
      </c>
      <c r="S235" t="n">
        <v>25.68</v>
      </c>
      <c r="T235" t="n">
        <v>21309.46</v>
      </c>
      <c r="U235" t="n">
        <v>0.37</v>
      </c>
      <c r="V235" t="n">
        <v>0.78</v>
      </c>
      <c r="W235" t="n">
        <v>1.32</v>
      </c>
      <c r="X235" t="n">
        <v>1.38</v>
      </c>
      <c r="Y235" t="n">
        <v>1</v>
      </c>
      <c r="Z235" t="n">
        <v>10</v>
      </c>
    </row>
    <row r="236">
      <c r="A236" t="n">
        <v>3</v>
      </c>
      <c r="B236" t="n">
        <v>120</v>
      </c>
      <c r="C236" t="inlineStr">
        <is>
          <t xml:space="preserve">CONCLUIDO	</t>
        </is>
      </c>
      <c r="D236" t="n">
        <v>6.943</v>
      </c>
      <c r="E236" t="n">
        <v>14.4</v>
      </c>
      <c r="F236" t="n">
        <v>9.140000000000001</v>
      </c>
      <c r="G236" t="n">
        <v>9.800000000000001</v>
      </c>
      <c r="H236" t="n">
        <v>0.13</v>
      </c>
      <c r="I236" t="n">
        <v>56</v>
      </c>
      <c r="J236" t="n">
        <v>233.96</v>
      </c>
      <c r="K236" t="n">
        <v>57.72</v>
      </c>
      <c r="L236" t="n">
        <v>1.75</v>
      </c>
      <c r="M236" t="n">
        <v>54</v>
      </c>
      <c r="N236" t="n">
        <v>54.49</v>
      </c>
      <c r="O236" t="n">
        <v>29089.39</v>
      </c>
      <c r="P236" t="n">
        <v>133.78</v>
      </c>
      <c r="Q236" t="n">
        <v>1693.39</v>
      </c>
      <c r="R236" t="n">
        <v>62.97</v>
      </c>
      <c r="S236" t="n">
        <v>25.68</v>
      </c>
      <c r="T236" t="n">
        <v>17708.11</v>
      </c>
      <c r="U236" t="n">
        <v>0.41</v>
      </c>
      <c r="V236" t="n">
        <v>0.8</v>
      </c>
      <c r="W236" t="n">
        <v>1.3</v>
      </c>
      <c r="X236" t="n">
        <v>1.14</v>
      </c>
      <c r="Y236" t="n">
        <v>1</v>
      </c>
      <c r="Z236" t="n">
        <v>10</v>
      </c>
    </row>
    <row r="237">
      <c r="A237" t="n">
        <v>4</v>
      </c>
      <c r="B237" t="n">
        <v>120</v>
      </c>
      <c r="C237" t="inlineStr">
        <is>
          <t xml:space="preserve">CONCLUIDO	</t>
        </is>
      </c>
      <c r="D237" t="n">
        <v>7.2165</v>
      </c>
      <c r="E237" t="n">
        <v>13.86</v>
      </c>
      <c r="F237" t="n">
        <v>8.960000000000001</v>
      </c>
      <c r="G237" t="n">
        <v>11.2</v>
      </c>
      <c r="H237" t="n">
        <v>0.15</v>
      </c>
      <c r="I237" t="n">
        <v>48</v>
      </c>
      <c r="J237" t="n">
        <v>234.39</v>
      </c>
      <c r="K237" t="n">
        <v>57.72</v>
      </c>
      <c r="L237" t="n">
        <v>2</v>
      </c>
      <c r="M237" t="n">
        <v>46</v>
      </c>
      <c r="N237" t="n">
        <v>54.67</v>
      </c>
      <c r="O237" t="n">
        <v>29142.31</v>
      </c>
      <c r="P237" t="n">
        <v>129.4</v>
      </c>
      <c r="Q237" t="n">
        <v>1693.35</v>
      </c>
      <c r="R237" t="n">
        <v>57.3</v>
      </c>
      <c r="S237" t="n">
        <v>25.68</v>
      </c>
      <c r="T237" t="n">
        <v>14913.52</v>
      </c>
      <c r="U237" t="n">
        <v>0.45</v>
      </c>
      <c r="V237" t="n">
        <v>0.8100000000000001</v>
      </c>
      <c r="W237" t="n">
        <v>1.28</v>
      </c>
      <c r="X237" t="n">
        <v>0.96</v>
      </c>
      <c r="Y237" t="n">
        <v>1</v>
      </c>
      <c r="Z237" t="n">
        <v>10</v>
      </c>
    </row>
    <row r="238">
      <c r="A238" t="n">
        <v>5</v>
      </c>
      <c r="B238" t="n">
        <v>120</v>
      </c>
      <c r="C238" t="inlineStr">
        <is>
          <t xml:space="preserve">CONCLUIDO	</t>
        </is>
      </c>
      <c r="D238" t="n">
        <v>7.4621</v>
      </c>
      <c r="E238" t="n">
        <v>13.4</v>
      </c>
      <c r="F238" t="n">
        <v>8.82</v>
      </c>
      <c r="G238" t="n">
        <v>12.91</v>
      </c>
      <c r="H238" t="n">
        <v>0.17</v>
      </c>
      <c r="I238" t="n">
        <v>41</v>
      </c>
      <c r="J238" t="n">
        <v>234.82</v>
      </c>
      <c r="K238" t="n">
        <v>57.72</v>
      </c>
      <c r="L238" t="n">
        <v>2.25</v>
      </c>
      <c r="M238" t="n">
        <v>39</v>
      </c>
      <c r="N238" t="n">
        <v>54.85</v>
      </c>
      <c r="O238" t="n">
        <v>29195.29</v>
      </c>
      <c r="P238" t="n">
        <v>125.62</v>
      </c>
      <c r="Q238" t="n">
        <v>1693.14</v>
      </c>
      <c r="R238" t="n">
        <v>52.99</v>
      </c>
      <c r="S238" t="n">
        <v>25.68</v>
      </c>
      <c r="T238" t="n">
        <v>12792.65</v>
      </c>
      <c r="U238" t="n">
        <v>0.48</v>
      </c>
      <c r="V238" t="n">
        <v>0.83</v>
      </c>
      <c r="W238" t="n">
        <v>1.27</v>
      </c>
      <c r="X238" t="n">
        <v>0.82</v>
      </c>
      <c r="Y238" t="n">
        <v>1</v>
      </c>
      <c r="Z238" t="n">
        <v>10</v>
      </c>
    </row>
    <row r="239">
      <c r="A239" t="n">
        <v>6</v>
      </c>
      <c r="B239" t="n">
        <v>120</v>
      </c>
      <c r="C239" t="inlineStr">
        <is>
          <t xml:space="preserve">CONCLUIDO	</t>
        </is>
      </c>
      <c r="D239" t="n">
        <v>7.656</v>
      </c>
      <c r="E239" t="n">
        <v>13.06</v>
      </c>
      <c r="F239" t="n">
        <v>8.710000000000001</v>
      </c>
      <c r="G239" t="n">
        <v>14.52</v>
      </c>
      <c r="H239" t="n">
        <v>0.19</v>
      </c>
      <c r="I239" t="n">
        <v>36</v>
      </c>
      <c r="J239" t="n">
        <v>235.25</v>
      </c>
      <c r="K239" t="n">
        <v>57.72</v>
      </c>
      <c r="L239" t="n">
        <v>2.5</v>
      </c>
      <c r="M239" t="n">
        <v>34</v>
      </c>
      <c r="N239" t="n">
        <v>55.03</v>
      </c>
      <c r="O239" t="n">
        <v>29248.33</v>
      </c>
      <c r="P239" t="n">
        <v>122.11</v>
      </c>
      <c r="Q239" t="n">
        <v>1693.13</v>
      </c>
      <c r="R239" t="n">
        <v>49.44</v>
      </c>
      <c r="S239" t="n">
        <v>25.68</v>
      </c>
      <c r="T239" t="n">
        <v>11046.34</v>
      </c>
      <c r="U239" t="n">
        <v>0.52</v>
      </c>
      <c r="V239" t="n">
        <v>0.84</v>
      </c>
      <c r="W239" t="n">
        <v>1.27</v>
      </c>
      <c r="X239" t="n">
        <v>0.71</v>
      </c>
      <c r="Y239" t="n">
        <v>1</v>
      </c>
      <c r="Z239" t="n">
        <v>10</v>
      </c>
    </row>
    <row r="240">
      <c r="A240" t="n">
        <v>7</v>
      </c>
      <c r="B240" t="n">
        <v>120</v>
      </c>
      <c r="C240" t="inlineStr">
        <is>
          <t xml:space="preserve">CONCLUIDO	</t>
        </is>
      </c>
      <c r="D240" t="n">
        <v>7.813</v>
      </c>
      <c r="E240" t="n">
        <v>12.8</v>
      </c>
      <c r="F240" t="n">
        <v>8.630000000000001</v>
      </c>
      <c r="G240" t="n">
        <v>16.19</v>
      </c>
      <c r="H240" t="n">
        <v>0.21</v>
      </c>
      <c r="I240" t="n">
        <v>32</v>
      </c>
      <c r="J240" t="n">
        <v>235.68</v>
      </c>
      <c r="K240" t="n">
        <v>57.72</v>
      </c>
      <c r="L240" t="n">
        <v>2.75</v>
      </c>
      <c r="M240" t="n">
        <v>30</v>
      </c>
      <c r="N240" t="n">
        <v>55.21</v>
      </c>
      <c r="O240" t="n">
        <v>29301.44</v>
      </c>
      <c r="P240" t="n">
        <v>118.85</v>
      </c>
      <c r="Q240" t="n">
        <v>1692.96</v>
      </c>
      <c r="R240" t="n">
        <v>47.32</v>
      </c>
      <c r="S240" t="n">
        <v>25.68</v>
      </c>
      <c r="T240" t="n">
        <v>10005.82</v>
      </c>
      <c r="U240" t="n">
        <v>0.54</v>
      </c>
      <c r="V240" t="n">
        <v>0.85</v>
      </c>
      <c r="W240" t="n">
        <v>1.25</v>
      </c>
      <c r="X240" t="n">
        <v>0.63</v>
      </c>
      <c r="Y240" t="n">
        <v>1</v>
      </c>
      <c r="Z240" t="n">
        <v>10</v>
      </c>
    </row>
    <row r="241">
      <c r="A241" t="n">
        <v>8</v>
      </c>
      <c r="B241" t="n">
        <v>120</v>
      </c>
      <c r="C241" t="inlineStr">
        <is>
          <t xml:space="preserve">CONCLUIDO	</t>
        </is>
      </c>
      <c r="D241" t="n">
        <v>7.9339</v>
      </c>
      <c r="E241" t="n">
        <v>12.6</v>
      </c>
      <c r="F241" t="n">
        <v>8.57</v>
      </c>
      <c r="G241" t="n">
        <v>17.74</v>
      </c>
      <c r="H241" t="n">
        <v>0.23</v>
      </c>
      <c r="I241" t="n">
        <v>29</v>
      </c>
      <c r="J241" t="n">
        <v>236.11</v>
      </c>
      <c r="K241" t="n">
        <v>57.72</v>
      </c>
      <c r="L241" t="n">
        <v>3</v>
      </c>
      <c r="M241" t="n">
        <v>27</v>
      </c>
      <c r="N241" t="n">
        <v>55.39</v>
      </c>
      <c r="O241" t="n">
        <v>29354.61</v>
      </c>
      <c r="P241" t="n">
        <v>116.55</v>
      </c>
      <c r="Q241" t="n">
        <v>1693.06</v>
      </c>
      <c r="R241" t="n">
        <v>45.2</v>
      </c>
      <c r="S241" t="n">
        <v>25.68</v>
      </c>
      <c r="T241" t="n">
        <v>8960.190000000001</v>
      </c>
      <c r="U241" t="n">
        <v>0.57</v>
      </c>
      <c r="V241" t="n">
        <v>0.85</v>
      </c>
      <c r="W241" t="n">
        <v>1.25</v>
      </c>
      <c r="X241" t="n">
        <v>0.57</v>
      </c>
      <c r="Y241" t="n">
        <v>1</v>
      </c>
      <c r="Z241" t="n">
        <v>10</v>
      </c>
    </row>
    <row r="242">
      <c r="A242" t="n">
        <v>9</v>
      </c>
      <c r="B242" t="n">
        <v>120</v>
      </c>
      <c r="C242" t="inlineStr">
        <is>
          <t xml:space="preserve">CONCLUIDO	</t>
        </is>
      </c>
      <c r="D242" t="n">
        <v>8.0169</v>
      </c>
      <c r="E242" t="n">
        <v>12.47</v>
      </c>
      <c r="F242" t="n">
        <v>8.529999999999999</v>
      </c>
      <c r="G242" t="n">
        <v>18.97</v>
      </c>
      <c r="H242" t="n">
        <v>0.24</v>
      </c>
      <c r="I242" t="n">
        <v>27</v>
      </c>
      <c r="J242" t="n">
        <v>236.54</v>
      </c>
      <c r="K242" t="n">
        <v>57.72</v>
      </c>
      <c r="L242" t="n">
        <v>3.25</v>
      </c>
      <c r="M242" t="n">
        <v>25</v>
      </c>
      <c r="N242" t="n">
        <v>55.57</v>
      </c>
      <c r="O242" t="n">
        <v>29407.85</v>
      </c>
      <c r="P242" t="n">
        <v>114.4</v>
      </c>
      <c r="Q242" t="n">
        <v>1693.09</v>
      </c>
      <c r="R242" t="n">
        <v>43.93</v>
      </c>
      <c r="S242" t="n">
        <v>25.68</v>
      </c>
      <c r="T242" t="n">
        <v>8336.889999999999</v>
      </c>
      <c r="U242" t="n">
        <v>0.58</v>
      </c>
      <c r="V242" t="n">
        <v>0.86</v>
      </c>
      <c r="W242" t="n">
        <v>1.25</v>
      </c>
      <c r="X242" t="n">
        <v>0.53</v>
      </c>
      <c r="Y242" t="n">
        <v>1</v>
      </c>
      <c r="Z242" t="n">
        <v>10</v>
      </c>
    </row>
    <row r="243">
      <c r="A243" t="n">
        <v>10</v>
      </c>
      <c r="B243" t="n">
        <v>120</v>
      </c>
      <c r="C243" t="inlineStr">
        <is>
          <t xml:space="preserve">CONCLUIDO	</t>
        </is>
      </c>
      <c r="D243" t="n">
        <v>8.142200000000001</v>
      </c>
      <c r="E243" t="n">
        <v>12.28</v>
      </c>
      <c r="F243" t="n">
        <v>8.48</v>
      </c>
      <c r="G243" t="n">
        <v>21.2</v>
      </c>
      <c r="H243" t="n">
        <v>0.26</v>
      </c>
      <c r="I243" t="n">
        <v>24</v>
      </c>
      <c r="J243" t="n">
        <v>236.98</v>
      </c>
      <c r="K243" t="n">
        <v>57.72</v>
      </c>
      <c r="L243" t="n">
        <v>3.5</v>
      </c>
      <c r="M243" t="n">
        <v>22</v>
      </c>
      <c r="N243" t="n">
        <v>55.75</v>
      </c>
      <c r="O243" t="n">
        <v>29461.15</v>
      </c>
      <c r="P243" t="n">
        <v>111.9</v>
      </c>
      <c r="Q243" t="n">
        <v>1693</v>
      </c>
      <c r="R243" t="n">
        <v>42.32</v>
      </c>
      <c r="S243" t="n">
        <v>25.68</v>
      </c>
      <c r="T243" t="n">
        <v>7547.2</v>
      </c>
      <c r="U243" t="n">
        <v>0.61</v>
      </c>
      <c r="V243" t="n">
        <v>0.86</v>
      </c>
      <c r="W243" t="n">
        <v>1.25</v>
      </c>
      <c r="X243" t="n">
        <v>0.48</v>
      </c>
      <c r="Y243" t="n">
        <v>1</v>
      </c>
      <c r="Z243" t="n">
        <v>10</v>
      </c>
    </row>
    <row r="244">
      <c r="A244" t="n">
        <v>11</v>
      </c>
      <c r="B244" t="n">
        <v>120</v>
      </c>
      <c r="C244" t="inlineStr">
        <is>
          <t xml:space="preserve">CONCLUIDO	</t>
        </is>
      </c>
      <c r="D244" t="n">
        <v>8.234400000000001</v>
      </c>
      <c r="E244" t="n">
        <v>12.14</v>
      </c>
      <c r="F244" t="n">
        <v>8.43</v>
      </c>
      <c r="G244" t="n">
        <v>23</v>
      </c>
      <c r="H244" t="n">
        <v>0.28</v>
      </c>
      <c r="I244" t="n">
        <v>22</v>
      </c>
      <c r="J244" t="n">
        <v>237.41</v>
      </c>
      <c r="K244" t="n">
        <v>57.72</v>
      </c>
      <c r="L244" t="n">
        <v>3.75</v>
      </c>
      <c r="M244" t="n">
        <v>20</v>
      </c>
      <c r="N244" t="n">
        <v>55.93</v>
      </c>
      <c r="O244" t="n">
        <v>29514.51</v>
      </c>
      <c r="P244" t="n">
        <v>108.78</v>
      </c>
      <c r="Q244" t="n">
        <v>1692.92</v>
      </c>
      <c r="R244" t="n">
        <v>40.58</v>
      </c>
      <c r="S244" t="n">
        <v>25.68</v>
      </c>
      <c r="T244" t="n">
        <v>6686.86</v>
      </c>
      <c r="U244" t="n">
        <v>0.63</v>
      </c>
      <c r="V244" t="n">
        <v>0.87</v>
      </c>
      <c r="W244" t="n">
        <v>1.25</v>
      </c>
      <c r="X244" t="n">
        <v>0.43</v>
      </c>
      <c r="Y244" t="n">
        <v>1</v>
      </c>
      <c r="Z244" t="n">
        <v>10</v>
      </c>
    </row>
    <row r="245">
      <c r="A245" t="n">
        <v>12</v>
      </c>
      <c r="B245" t="n">
        <v>120</v>
      </c>
      <c r="C245" t="inlineStr">
        <is>
          <t xml:space="preserve">CONCLUIDO	</t>
        </is>
      </c>
      <c r="D245" t="n">
        <v>8.3301</v>
      </c>
      <c r="E245" t="n">
        <v>12</v>
      </c>
      <c r="F245" t="n">
        <v>8.380000000000001</v>
      </c>
      <c r="G245" t="n">
        <v>25.15</v>
      </c>
      <c r="H245" t="n">
        <v>0.3</v>
      </c>
      <c r="I245" t="n">
        <v>20</v>
      </c>
      <c r="J245" t="n">
        <v>237.84</v>
      </c>
      <c r="K245" t="n">
        <v>57.72</v>
      </c>
      <c r="L245" t="n">
        <v>4</v>
      </c>
      <c r="M245" t="n">
        <v>18</v>
      </c>
      <c r="N245" t="n">
        <v>56.12</v>
      </c>
      <c r="O245" t="n">
        <v>29567.95</v>
      </c>
      <c r="P245" t="n">
        <v>106.07</v>
      </c>
      <c r="Q245" t="n">
        <v>1693.09</v>
      </c>
      <c r="R245" t="n">
        <v>39.25</v>
      </c>
      <c r="S245" t="n">
        <v>25.68</v>
      </c>
      <c r="T245" t="n">
        <v>6029.36</v>
      </c>
      <c r="U245" t="n">
        <v>0.65</v>
      </c>
      <c r="V245" t="n">
        <v>0.87</v>
      </c>
      <c r="W245" t="n">
        <v>1.24</v>
      </c>
      <c r="X245" t="n">
        <v>0.38</v>
      </c>
      <c r="Y245" t="n">
        <v>1</v>
      </c>
      <c r="Z245" t="n">
        <v>10</v>
      </c>
    </row>
    <row r="246">
      <c r="A246" t="n">
        <v>13</v>
      </c>
      <c r="B246" t="n">
        <v>120</v>
      </c>
      <c r="C246" t="inlineStr">
        <is>
          <t xml:space="preserve">CONCLUIDO	</t>
        </is>
      </c>
      <c r="D246" t="n">
        <v>8.3666</v>
      </c>
      <c r="E246" t="n">
        <v>11.95</v>
      </c>
      <c r="F246" t="n">
        <v>8.380000000000001</v>
      </c>
      <c r="G246" t="n">
        <v>26.46</v>
      </c>
      <c r="H246" t="n">
        <v>0.32</v>
      </c>
      <c r="I246" t="n">
        <v>19</v>
      </c>
      <c r="J246" t="n">
        <v>238.28</v>
      </c>
      <c r="K246" t="n">
        <v>57.72</v>
      </c>
      <c r="L246" t="n">
        <v>4.25</v>
      </c>
      <c r="M246" t="n">
        <v>17</v>
      </c>
      <c r="N246" t="n">
        <v>56.3</v>
      </c>
      <c r="O246" t="n">
        <v>29621.44</v>
      </c>
      <c r="P246" t="n">
        <v>103.56</v>
      </c>
      <c r="Q246" t="n">
        <v>1693.1</v>
      </c>
      <c r="R246" t="n">
        <v>39.07</v>
      </c>
      <c r="S246" t="n">
        <v>25.68</v>
      </c>
      <c r="T246" t="n">
        <v>5944.99</v>
      </c>
      <c r="U246" t="n">
        <v>0.66</v>
      </c>
      <c r="V246" t="n">
        <v>0.87</v>
      </c>
      <c r="W246" t="n">
        <v>1.24</v>
      </c>
      <c r="X246" t="n">
        <v>0.37</v>
      </c>
      <c r="Y246" t="n">
        <v>1</v>
      </c>
      <c r="Z246" t="n">
        <v>10</v>
      </c>
    </row>
    <row r="247">
      <c r="A247" t="n">
        <v>14</v>
      </c>
      <c r="B247" t="n">
        <v>120</v>
      </c>
      <c r="C247" t="inlineStr">
        <is>
          <t xml:space="preserve">CONCLUIDO	</t>
        </is>
      </c>
      <c r="D247" t="n">
        <v>8.4093</v>
      </c>
      <c r="E247" t="n">
        <v>11.89</v>
      </c>
      <c r="F247" t="n">
        <v>8.359999999999999</v>
      </c>
      <c r="G247" t="n">
        <v>27.88</v>
      </c>
      <c r="H247" t="n">
        <v>0.34</v>
      </c>
      <c r="I247" t="n">
        <v>18</v>
      </c>
      <c r="J247" t="n">
        <v>238.71</v>
      </c>
      <c r="K247" t="n">
        <v>57.72</v>
      </c>
      <c r="L247" t="n">
        <v>4.5</v>
      </c>
      <c r="M247" t="n">
        <v>13</v>
      </c>
      <c r="N247" t="n">
        <v>56.49</v>
      </c>
      <c r="O247" t="n">
        <v>29675.01</v>
      </c>
      <c r="P247" t="n">
        <v>101.47</v>
      </c>
      <c r="Q247" t="n">
        <v>1693.04</v>
      </c>
      <c r="R247" t="n">
        <v>38.43</v>
      </c>
      <c r="S247" t="n">
        <v>25.68</v>
      </c>
      <c r="T247" t="n">
        <v>5631.89</v>
      </c>
      <c r="U247" t="n">
        <v>0.67</v>
      </c>
      <c r="V247" t="n">
        <v>0.87</v>
      </c>
      <c r="W247" t="n">
        <v>1.24</v>
      </c>
      <c r="X247" t="n">
        <v>0.36</v>
      </c>
      <c r="Y247" t="n">
        <v>1</v>
      </c>
      <c r="Z247" t="n">
        <v>10</v>
      </c>
    </row>
    <row r="248">
      <c r="A248" t="n">
        <v>15</v>
      </c>
      <c r="B248" t="n">
        <v>120</v>
      </c>
      <c r="C248" t="inlineStr">
        <is>
          <t xml:space="preserve">CONCLUIDO	</t>
        </is>
      </c>
      <c r="D248" t="n">
        <v>8.4598</v>
      </c>
      <c r="E248" t="n">
        <v>11.82</v>
      </c>
      <c r="F248" t="n">
        <v>8.34</v>
      </c>
      <c r="G248" t="n">
        <v>29.43</v>
      </c>
      <c r="H248" t="n">
        <v>0.35</v>
      </c>
      <c r="I248" t="n">
        <v>17</v>
      </c>
      <c r="J248" t="n">
        <v>239.14</v>
      </c>
      <c r="K248" t="n">
        <v>57.72</v>
      </c>
      <c r="L248" t="n">
        <v>4.75</v>
      </c>
      <c r="M248" t="n">
        <v>10</v>
      </c>
      <c r="N248" t="n">
        <v>56.67</v>
      </c>
      <c r="O248" t="n">
        <v>29728.63</v>
      </c>
      <c r="P248" t="n">
        <v>99.59</v>
      </c>
      <c r="Q248" t="n">
        <v>1692.99</v>
      </c>
      <c r="R248" t="n">
        <v>37.69</v>
      </c>
      <c r="S248" t="n">
        <v>25.68</v>
      </c>
      <c r="T248" t="n">
        <v>5263.66</v>
      </c>
      <c r="U248" t="n">
        <v>0.68</v>
      </c>
      <c r="V248" t="n">
        <v>0.88</v>
      </c>
      <c r="W248" t="n">
        <v>1.24</v>
      </c>
      <c r="X248" t="n">
        <v>0.33</v>
      </c>
      <c r="Y248" t="n">
        <v>1</v>
      </c>
      <c r="Z248" t="n">
        <v>10</v>
      </c>
    </row>
    <row r="249">
      <c r="A249" t="n">
        <v>16</v>
      </c>
      <c r="B249" t="n">
        <v>120</v>
      </c>
      <c r="C249" t="inlineStr">
        <is>
          <t xml:space="preserve">CONCLUIDO	</t>
        </is>
      </c>
      <c r="D249" t="n">
        <v>8.509600000000001</v>
      </c>
      <c r="E249" t="n">
        <v>11.75</v>
      </c>
      <c r="F249" t="n">
        <v>8.31</v>
      </c>
      <c r="G249" t="n">
        <v>31.18</v>
      </c>
      <c r="H249" t="n">
        <v>0.37</v>
      </c>
      <c r="I249" t="n">
        <v>16</v>
      </c>
      <c r="J249" t="n">
        <v>239.58</v>
      </c>
      <c r="K249" t="n">
        <v>57.72</v>
      </c>
      <c r="L249" t="n">
        <v>5</v>
      </c>
      <c r="M249" t="n">
        <v>6</v>
      </c>
      <c r="N249" t="n">
        <v>56.86</v>
      </c>
      <c r="O249" t="n">
        <v>29782.33</v>
      </c>
      <c r="P249" t="n">
        <v>98.98</v>
      </c>
      <c r="Q249" t="n">
        <v>1692.88</v>
      </c>
      <c r="R249" t="n">
        <v>36.79</v>
      </c>
      <c r="S249" t="n">
        <v>25.68</v>
      </c>
      <c r="T249" t="n">
        <v>4821.58</v>
      </c>
      <c r="U249" t="n">
        <v>0.7</v>
      </c>
      <c r="V249" t="n">
        <v>0.88</v>
      </c>
      <c r="W249" t="n">
        <v>1.24</v>
      </c>
      <c r="X249" t="n">
        <v>0.31</v>
      </c>
      <c r="Y249" t="n">
        <v>1</v>
      </c>
      <c r="Z249" t="n">
        <v>10</v>
      </c>
    </row>
    <row r="250">
      <c r="A250" t="n">
        <v>17</v>
      </c>
      <c r="B250" t="n">
        <v>120</v>
      </c>
      <c r="C250" t="inlineStr">
        <is>
          <t xml:space="preserve">CONCLUIDO	</t>
        </is>
      </c>
      <c r="D250" t="n">
        <v>8.5052</v>
      </c>
      <c r="E250" t="n">
        <v>11.76</v>
      </c>
      <c r="F250" t="n">
        <v>8.32</v>
      </c>
      <c r="G250" t="n">
        <v>31.2</v>
      </c>
      <c r="H250" t="n">
        <v>0.39</v>
      </c>
      <c r="I250" t="n">
        <v>16</v>
      </c>
      <c r="J250" t="n">
        <v>240.02</v>
      </c>
      <c r="K250" t="n">
        <v>57.72</v>
      </c>
      <c r="L250" t="n">
        <v>5.25</v>
      </c>
      <c r="M250" t="n">
        <v>3</v>
      </c>
      <c r="N250" t="n">
        <v>57.04</v>
      </c>
      <c r="O250" t="n">
        <v>29836.09</v>
      </c>
      <c r="P250" t="n">
        <v>97.45</v>
      </c>
      <c r="Q250" t="n">
        <v>1692.97</v>
      </c>
      <c r="R250" t="n">
        <v>36.93</v>
      </c>
      <c r="S250" t="n">
        <v>25.68</v>
      </c>
      <c r="T250" t="n">
        <v>4889.97</v>
      </c>
      <c r="U250" t="n">
        <v>0.7</v>
      </c>
      <c r="V250" t="n">
        <v>0.88</v>
      </c>
      <c r="W250" t="n">
        <v>1.24</v>
      </c>
      <c r="X250" t="n">
        <v>0.32</v>
      </c>
      <c r="Y250" t="n">
        <v>1</v>
      </c>
      <c r="Z250" t="n">
        <v>10</v>
      </c>
    </row>
    <row r="251">
      <c r="A251" t="n">
        <v>18</v>
      </c>
      <c r="B251" t="n">
        <v>120</v>
      </c>
      <c r="C251" t="inlineStr">
        <is>
          <t xml:space="preserve">CONCLUIDO	</t>
        </is>
      </c>
      <c r="D251" t="n">
        <v>8.5002</v>
      </c>
      <c r="E251" t="n">
        <v>11.76</v>
      </c>
      <c r="F251" t="n">
        <v>8.33</v>
      </c>
      <c r="G251" t="n">
        <v>31.23</v>
      </c>
      <c r="H251" t="n">
        <v>0.41</v>
      </c>
      <c r="I251" t="n">
        <v>16</v>
      </c>
      <c r="J251" t="n">
        <v>240.45</v>
      </c>
      <c r="K251" t="n">
        <v>57.72</v>
      </c>
      <c r="L251" t="n">
        <v>5.5</v>
      </c>
      <c r="M251" t="n">
        <v>2</v>
      </c>
      <c r="N251" t="n">
        <v>57.23</v>
      </c>
      <c r="O251" t="n">
        <v>29890.04</v>
      </c>
      <c r="P251" t="n">
        <v>97.59</v>
      </c>
      <c r="Q251" t="n">
        <v>1692.93</v>
      </c>
      <c r="R251" t="n">
        <v>36.93</v>
      </c>
      <c r="S251" t="n">
        <v>25.68</v>
      </c>
      <c r="T251" t="n">
        <v>4888.22</v>
      </c>
      <c r="U251" t="n">
        <v>0.7</v>
      </c>
      <c r="V251" t="n">
        <v>0.88</v>
      </c>
      <c r="W251" t="n">
        <v>1.25</v>
      </c>
      <c r="X251" t="n">
        <v>0.32</v>
      </c>
      <c r="Y251" t="n">
        <v>1</v>
      </c>
      <c r="Z251" t="n">
        <v>10</v>
      </c>
    </row>
    <row r="252">
      <c r="A252" t="n">
        <v>19</v>
      </c>
      <c r="B252" t="n">
        <v>120</v>
      </c>
      <c r="C252" t="inlineStr">
        <is>
          <t xml:space="preserve">CONCLUIDO	</t>
        </is>
      </c>
      <c r="D252" t="n">
        <v>8.494400000000001</v>
      </c>
      <c r="E252" t="n">
        <v>11.77</v>
      </c>
      <c r="F252" t="n">
        <v>8.33</v>
      </c>
      <c r="G252" t="n">
        <v>31.26</v>
      </c>
      <c r="H252" t="n">
        <v>0.42</v>
      </c>
      <c r="I252" t="n">
        <v>16</v>
      </c>
      <c r="J252" t="n">
        <v>240.89</v>
      </c>
      <c r="K252" t="n">
        <v>57.72</v>
      </c>
      <c r="L252" t="n">
        <v>5.75</v>
      </c>
      <c r="M252" t="n">
        <v>0</v>
      </c>
      <c r="N252" t="n">
        <v>57.42</v>
      </c>
      <c r="O252" t="n">
        <v>29943.94</v>
      </c>
      <c r="P252" t="n">
        <v>97.02</v>
      </c>
      <c r="Q252" t="n">
        <v>1693.04</v>
      </c>
      <c r="R252" t="n">
        <v>37.23</v>
      </c>
      <c r="S252" t="n">
        <v>25.68</v>
      </c>
      <c r="T252" t="n">
        <v>5042.2</v>
      </c>
      <c r="U252" t="n">
        <v>0.6899999999999999</v>
      </c>
      <c r="V252" t="n">
        <v>0.88</v>
      </c>
      <c r="W252" t="n">
        <v>1.25</v>
      </c>
      <c r="X252" t="n">
        <v>0.33</v>
      </c>
      <c r="Y252" t="n">
        <v>1</v>
      </c>
      <c r="Z252" t="n">
        <v>10</v>
      </c>
    </row>
    <row r="253">
      <c r="A253" t="n">
        <v>0</v>
      </c>
      <c r="B253" t="n">
        <v>145</v>
      </c>
      <c r="C253" t="inlineStr">
        <is>
          <t xml:space="preserve">CONCLUIDO	</t>
        </is>
      </c>
      <c r="D253" t="n">
        <v>4.7448</v>
      </c>
      <c r="E253" t="n">
        <v>21.08</v>
      </c>
      <c r="F253" t="n">
        <v>10.8</v>
      </c>
      <c r="G253" t="n">
        <v>4.76</v>
      </c>
      <c r="H253" t="n">
        <v>0.06</v>
      </c>
      <c r="I253" t="n">
        <v>136</v>
      </c>
      <c r="J253" t="n">
        <v>285.18</v>
      </c>
      <c r="K253" t="n">
        <v>61.2</v>
      </c>
      <c r="L253" t="n">
        <v>1</v>
      </c>
      <c r="M253" t="n">
        <v>134</v>
      </c>
      <c r="N253" t="n">
        <v>77.98</v>
      </c>
      <c r="O253" t="n">
        <v>35406.83</v>
      </c>
      <c r="P253" t="n">
        <v>188.09</v>
      </c>
      <c r="Q253" t="n">
        <v>1693.48</v>
      </c>
      <c r="R253" t="n">
        <v>115.04</v>
      </c>
      <c r="S253" t="n">
        <v>25.68</v>
      </c>
      <c r="T253" t="n">
        <v>43346.05</v>
      </c>
      <c r="U253" t="n">
        <v>0.22</v>
      </c>
      <c r="V253" t="n">
        <v>0.68</v>
      </c>
      <c r="W253" t="n">
        <v>1.41</v>
      </c>
      <c r="X253" t="n">
        <v>2.79</v>
      </c>
      <c r="Y253" t="n">
        <v>1</v>
      </c>
      <c r="Z253" t="n">
        <v>10</v>
      </c>
    </row>
    <row r="254">
      <c r="A254" t="n">
        <v>1</v>
      </c>
      <c r="B254" t="n">
        <v>145</v>
      </c>
      <c r="C254" t="inlineStr">
        <is>
          <t xml:space="preserve">CONCLUIDO	</t>
        </is>
      </c>
      <c r="D254" t="n">
        <v>5.4121</v>
      </c>
      <c r="E254" t="n">
        <v>18.48</v>
      </c>
      <c r="F254" t="n">
        <v>10.09</v>
      </c>
      <c r="G254" t="n">
        <v>5.99</v>
      </c>
      <c r="H254" t="n">
        <v>0.08</v>
      </c>
      <c r="I254" t="n">
        <v>101</v>
      </c>
      <c r="J254" t="n">
        <v>285.68</v>
      </c>
      <c r="K254" t="n">
        <v>61.2</v>
      </c>
      <c r="L254" t="n">
        <v>1.25</v>
      </c>
      <c r="M254" t="n">
        <v>99</v>
      </c>
      <c r="N254" t="n">
        <v>78.23999999999999</v>
      </c>
      <c r="O254" t="n">
        <v>35468.6</v>
      </c>
      <c r="P254" t="n">
        <v>174.33</v>
      </c>
      <c r="Q254" t="n">
        <v>1693.35</v>
      </c>
      <c r="R254" t="n">
        <v>92.44</v>
      </c>
      <c r="S254" t="n">
        <v>25.68</v>
      </c>
      <c r="T254" t="n">
        <v>32219.35</v>
      </c>
      <c r="U254" t="n">
        <v>0.28</v>
      </c>
      <c r="V254" t="n">
        <v>0.72</v>
      </c>
      <c r="W254" t="n">
        <v>1.37</v>
      </c>
      <c r="X254" t="n">
        <v>2.08</v>
      </c>
      <c r="Y254" t="n">
        <v>1</v>
      </c>
      <c r="Z254" t="n">
        <v>10</v>
      </c>
    </row>
    <row r="255">
      <c r="A255" t="n">
        <v>2</v>
      </c>
      <c r="B255" t="n">
        <v>145</v>
      </c>
      <c r="C255" t="inlineStr">
        <is>
          <t xml:space="preserve">CONCLUIDO	</t>
        </is>
      </c>
      <c r="D255" t="n">
        <v>5.9225</v>
      </c>
      <c r="E255" t="n">
        <v>16.88</v>
      </c>
      <c r="F255" t="n">
        <v>9.619999999999999</v>
      </c>
      <c r="G255" t="n">
        <v>7.22</v>
      </c>
      <c r="H255" t="n">
        <v>0.09</v>
      </c>
      <c r="I255" t="n">
        <v>80</v>
      </c>
      <c r="J255" t="n">
        <v>286.19</v>
      </c>
      <c r="K255" t="n">
        <v>61.2</v>
      </c>
      <c r="L255" t="n">
        <v>1.5</v>
      </c>
      <c r="M255" t="n">
        <v>78</v>
      </c>
      <c r="N255" t="n">
        <v>78.48999999999999</v>
      </c>
      <c r="O255" t="n">
        <v>35530.47</v>
      </c>
      <c r="P255" t="n">
        <v>164.99</v>
      </c>
      <c r="Q255" t="n">
        <v>1693.22</v>
      </c>
      <c r="R255" t="n">
        <v>77.89</v>
      </c>
      <c r="S255" t="n">
        <v>25.68</v>
      </c>
      <c r="T255" t="n">
        <v>25048.17</v>
      </c>
      <c r="U255" t="n">
        <v>0.33</v>
      </c>
      <c r="V255" t="n">
        <v>0.76</v>
      </c>
      <c r="W255" t="n">
        <v>1.34</v>
      </c>
      <c r="X255" t="n">
        <v>1.62</v>
      </c>
      <c r="Y255" t="n">
        <v>1</v>
      </c>
      <c r="Z255" t="n">
        <v>10</v>
      </c>
    </row>
    <row r="256">
      <c r="A256" t="n">
        <v>3</v>
      </c>
      <c r="B256" t="n">
        <v>145</v>
      </c>
      <c r="C256" t="inlineStr">
        <is>
          <t xml:space="preserve">CONCLUIDO	</t>
        </is>
      </c>
      <c r="D256" t="n">
        <v>6.3118</v>
      </c>
      <c r="E256" t="n">
        <v>15.84</v>
      </c>
      <c r="F256" t="n">
        <v>9.34</v>
      </c>
      <c r="G256" t="n">
        <v>8.49</v>
      </c>
      <c r="H256" t="n">
        <v>0.11</v>
      </c>
      <c r="I256" t="n">
        <v>66</v>
      </c>
      <c r="J256" t="n">
        <v>286.69</v>
      </c>
      <c r="K256" t="n">
        <v>61.2</v>
      </c>
      <c r="L256" t="n">
        <v>1.75</v>
      </c>
      <c r="M256" t="n">
        <v>64</v>
      </c>
      <c r="N256" t="n">
        <v>78.73999999999999</v>
      </c>
      <c r="O256" t="n">
        <v>35592.57</v>
      </c>
      <c r="P256" t="n">
        <v>158.48</v>
      </c>
      <c r="Q256" t="n">
        <v>1693.03</v>
      </c>
      <c r="R256" t="n">
        <v>68.90000000000001</v>
      </c>
      <c r="S256" t="n">
        <v>25.68</v>
      </c>
      <c r="T256" t="n">
        <v>20626.45</v>
      </c>
      <c r="U256" t="n">
        <v>0.37</v>
      </c>
      <c r="V256" t="n">
        <v>0.78</v>
      </c>
      <c r="W256" t="n">
        <v>1.32</v>
      </c>
      <c r="X256" t="n">
        <v>1.33</v>
      </c>
      <c r="Y256" t="n">
        <v>1</v>
      </c>
      <c r="Z256" t="n">
        <v>10</v>
      </c>
    </row>
    <row r="257">
      <c r="A257" t="n">
        <v>4</v>
      </c>
      <c r="B257" t="n">
        <v>145</v>
      </c>
      <c r="C257" t="inlineStr">
        <is>
          <t xml:space="preserve">CONCLUIDO	</t>
        </is>
      </c>
      <c r="D257" t="n">
        <v>6.5869</v>
      </c>
      <c r="E257" t="n">
        <v>15.18</v>
      </c>
      <c r="F257" t="n">
        <v>9.16</v>
      </c>
      <c r="G257" t="n">
        <v>9.640000000000001</v>
      </c>
      <c r="H257" t="n">
        <v>0.12</v>
      </c>
      <c r="I257" t="n">
        <v>57</v>
      </c>
      <c r="J257" t="n">
        <v>287.19</v>
      </c>
      <c r="K257" t="n">
        <v>61.2</v>
      </c>
      <c r="L257" t="n">
        <v>2</v>
      </c>
      <c r="M257" t="n">
        <v>55</v>
      </c>
      <c r="N257" t="n">
        <v>78.98999999999999</v>
      </c>
      <c r="O257" t="n">
        <v>35654.65</v>
      </c>
      <c r="P257" t="n">
        <v>154.41</v>
      </c>
      <c r="Q257" t="n">
        <v>1693.25</v>
      </c>
      <c r="R257" t="n">
        <v>63.33</v>
      </c>
      <c r="S257" t="n">
        <v>25.68</v>
      </c>
      <c r="T257" t="n">
        <v>17886.11</v>
      </c>
      <c r="U257" t="n">
        <v>0.41</v>
      </c>
      <c r="V257" t="n">
        <v>0.8</v>
      </c>
      <c r="W257" t="n">
        <v>1.3</v>
      </c>
      <c r="X257" t="n">
        <v>1.16</v>
      </c>
      <c r="Y257" t="n">
        <v>1</v>
      </c>
      <c r="Z257" t="n">
        <v>10</v>
      </c>
    </row>
    <row r="258">
      <c r="A258" t="n">
        <v>5</v>
      </c>
      <c r="B258" t="n">
        <v>145</v>
      </c>
      <c r="C258" t="inlineStr">
        <is>
          <t xml:space="preserve">CONCLUIDO	</t>
        </is>
      </c>
      <c r="D258" t="n">
        <v>6.8568</v>
      </c>
      <c r="E258" t="n">
        <v>14.58</v>
      </c>
      <c r="F258" t="n">
        <v>8.99</v>
      </c>
      <c r="G258" t="n">
        <v>11.01</v>
      </c>
      <c r="H258" t="n">
        <v>0.14</v>
      </c>
      <c r="I258" t="n">
        <v>49</v>
      </c>
      <c r="J258" t="n">
        <v>287.7</v>
      </c>
      <c r="K258" t="n">
        <v>61.2</v>
      </c>
      <c r="L258" t="n">
        <v>2.25</v>
      </c>
      <c r="M258" t="n">
        <v>47</v>
      </c>
      <c r="N258" t="n">
        <v>79.25</v>
      </c>
      <c r="O258" t="n">
        <v>35716.83</v>
      </c>
      <c r="P258" t="n">
        <v>150.06</v>
      </c>
      <c r="Q258" t="n">
        <v>1693.13</v>
      </c>
      <c r="R258" t="n">
        <v>58.15</v>
      </c>
      <c r="S258" t="n">
        <v>25.68</v>
      </c>
      <c r="T258" t="n">
        <v>15333.04</v>
      </c>
      <c r="U258" t="n">
        <v>0.44</v>
      </c>
      <c r="V258" t="n">
        <v>0.8100000000000001</v>
      </c>
      <c r="W258" t="n">
        <v>1.29</v>
      </c>
      <c r="X258" t="n">
        <v>0.99</v>
      </c>
      <c r="Y258" t="n">
        <v>1</v>
      </c>
      <c r="Z258" t="n">
        <v>10</v>
      </c>
    </row>
    <row r="259">
      <c r="A259" t="n">
        <v>6</v>
      </c>
      <c r="B259" t="n">
        <v>145</v>
      </c>
      <c r="C259" t="inlineStr">
        <is>
          <t xml:space="preserve">CONCLUIDO	</t>
        </is>
      </c>
      <c r="D259" t="n">
        <v>7.0822</v>
      </c>
      <c r="E259" t="n">
        <v>14.12</v>
      </c>
      <c r="F259" t="n">
        <v>8.85</v>
      </c>
      <c r="G259" t="n">
        <v>12.35</v>
      </c>
      <c r="H259" t="n">
        <v>0.15</v>
      </c>
      <c r="I259" t="n">
        <v>43</v>
      </c>
      <c r="J259" t="n">
        <v>288.2</v>
      </c>
      <c r="K259" t="n">
        <v>61.2</v>
      </c>
      <c r="L259" t="n">
        <v>2.5</v>
      </c>
      <c r="M259" t="n">
        <v>41</v>
      </c>
      <c r="N259" t="n">
        <v>79.5</v>
      </c>
      <c r="O259" t="n">
        <v>35779.11</v>
      </c>
      <c r="P259" t="n">
        <v>146.52</v>
      </c>
      <c r="Q259" t="n">
        <v>1693.2</v>
      </c>
      <c r="R259" t="n">
        <v>53.97</v>
      </c>
      <c r="S259" t="n">
        <v>25.68</v>
      </c>
      <c r="T259" t="n">
        <v>13277.13</v>
      </c>
      <c r="U259" t="n">
        <v>0.48</v>
      </c>
      <c r="V259" t="n">
        <v>0.82</v>
      </c>
      <c r="W259" t="n">
        <v>1.27</v>
      </c>
      <c r="X259" t="n">
        <v>0.85</v>
      </c>
      <c r="Y259" t="n">
        <v>1</v>
      </c>
      <c r="Z259" t="n">
        <v>10</v>
      </c>
    </row>
    <row r="260">
      <c r="A260" t="n">
        <v>7</v>
      </c>
      <c r="B260" t="n">
        <v>145</v>
      </c>
      <c r="C260" t="inlineStr">
        <is>
          <t xml:space="preserve">CONCLUIDO	</t>
        </is>
      </c>
      <c r="D260" t="n">
        <v>7.2276</v>
      </c>
      <c r="E260" t="n">
        <v>13.84</v>
      </c>
      <c r="F260" t="n">
        <v>8.789999999999999</v>
      </c>
      <c r="G260" t="n">
        <v>13.52</v>
      </c>
      <c r="H260" t="n">
        <v>0.17</v>
      </c>
      <c r="I260" t="n">
        <v>39</v>
      </c>
      <c r="J260" t="n">
        <v>288.71</v>
      </c>
      <c r="K260" t="n">
        <v>61.2</v>
      </c>
      <c r="L260" t="n">
        <v>2.75</v>
      </c>
      <c r="M260" t="n">
        <v>37</v>
      </c>
      <c r="N260" t="n">
        <v>79.76000000000001</v>
      </c>
      <c r="O260" t="n">
        <v>35841.5</v>
      </c>
      <c r="P260" t="n">
        <v>144.33</v>
      </c>
      <c r="Q260" t="n">
        <v>1693.21</v>
      </c>
      <c r="R260" t="n">
        <v>51.8</v>
      </c>
      <c r="S260" t="n">
        <v>25.68</v>
      </c>
      <c r="T260" t="n">
        <v>12208.03</v>
      </c>
      <c r="U260" t="n">
        <v>0.5</v>
      </c>
      <c r="V260" t="n">
        <v>0.83</v>
      </c>
      <c r="W260" t="n">
        <v>1.27</v>
      </c>
      <c r="X260" t="n">
        <v>0.78</v>
      </c>
      <c r="Y260" t="n">
        <v>1</v>
      </c>
      <c r="Z260" t="n">
        <v>10</v>
      </c>
    </row>
    <row r="261">
      <c r="A261" t="n">
        <v>8</v>
      </c>
      <c r="B261" t="n">
        <v>145</v>
      </c>
      <c r="C261" t="inlineStr">
        <is>
          <t xml:space="preserve">CONCLUIDO	</t>
        </is>
      </c>
      <c r="D261" t="n">
        <v>7.3876</v>
      </c>
      <c r="E261" t="n">
        <v>13.54</v>
      </c>
      <c r="F261" t="n">
        <v>8.699999999999999</v>
      </c>
      <c r="G261" t="n">
        <v>14.92</v>
      </c>
      <c r="H261" t="n">
        <v>0.18</v>
      </c>
      <c r="I261" t="n">
        <v>35</v>
      </c>
      <c r="J261" t="n">
        <v>289.21</v>
      </c>
      <c r="K261" t="n">
        <v>61.2</v>
      </c>
      <c r="L261" t="n">
        <v>3</v>
      </c>
      <c r="M261" t="n">
        <v>33</v>
      </c>
      <c r="N261" t="n">
        <v>80.02</v>
      </c>
      <c r="O261" t="n">
        <v>35903.99</v>
      </c>
      <c r="P261" t="n">
        <v>141.28</v>
      </c>
      <c r="Q261" t="n">
        <v>1693.3</v>
      </c>
      <c r="R261" t="n">
        <v>48.96</v>
      </c>
      <c r="S261" t="n">
        <v>25.68</v>
      </c>
      <c r="T261" t="n">
        <v>10809.13</v>
      </c>
      <c r="U261" t="n">
        <v>0.52</v>
      </c>
      <c r="V261" t="n">
        <v>0.84</v>
      </c>
      <c r="W261" t="n">
        <v>1.27</v>
      </c>
      <c r="X261" t="n">
        <v>0.7</v>
      </c>
      <c r="Y261" t="n">
        <v>1</v>
      </c>
      <c r="Z261" t="n">
        <v>10</v>
      </c>
    </row>
    <row r="262">
      <c r="A262" t="n">
        <v>9</v>
      </c>
      <c r="B262" t="n">
        <v>145</v>
      </c>
      <c r="C262" t="inlineStr">
        <is>
          <t xml:space="preserve">CONCLUIDO	</t>
        </is>
      </c>
      <c r="D262" t="n">
        <v>7.5103</v>
      </c>
      <c r="E262" t="n">
        <v>13.32</v>
      </c>
      <c r="F262" t="n">
        <v>8.640000000000001</v>
      </c>
      <c r="G262" t="n">
        <v>16.2</v>
      </c>
      <c r="H262" t="n">
        <v>0.2</v>
      </c>
      <c r="I262" t="n">
        <v>32</v>
      </c>
      <c r="J262" t="n">
        <v>289.72</v>
      </c>
      <c r="K262" t="n">
        <v>61.2</v>
      </c>
      <c r="L262" t="n">
        <v>3.25</v>
      </c>
      <c r="M262" t="n">
        <v>30</v>
      </c>
      <c r="N262" t="n">
        <v>80.27</v>
      </c>
      <c r="O262" t="n">
        <v>35966.59</v>
      </c>
      <c r="P262" t="n">
        <v>139.06</v>
      </c>
      <c r="Q262" t="n">
        <v>1693.4</v>
      </c>
      <c r="R262" t="n">
        <v>47.41</v>
      </c>
      <c r="S262" t="n">
        <v>25.68</v>
      </c>
      <c r="T262" t="n">
        <v>10051.36</v>
      </c>
      <c r="U262" t="n">
        <v>0.54</v>
      </c>
      <c r="V262" t="n">
        <v>0.84</v>
      </c>
      <c r="W262" t="n">
        <v>1.25</v>
      </c>
      <c r="X262" t="n">
        <v>0.64</v>
      </c>
      <c r="Y262" t="n">
        <v>1</v>
      </c>
      <c r="Z262" t="n">
        <v>10</v>
      </c>
    </row>
    <row r="263">
      <c r="A263" t="n">
        <v>10</v>
      </c>
      <c r="B263" t="n">
        <v>145</v>
      </c>
      <c r="C263" t="inlineStr">
        <is>
          <t xml:space="preserve">CONCLUIDO	</t>
        </is>
      </c>
      <c r="D263" t="n">
        <v>7.6355</v>
      </c>
      <c r="E263" t="n">
        <v>13.1</v>
      </c>
      <c r="F263" t="n">
        <v>8.58</v>
      </c>
      <c r="G263" t="n">
        <v>17.76</v>
      </c>
      <c r="H263" t="n">
        <v>0.21</v>
      </c>
      <c r="I263" t="n">
        <v>29</v>
      </c>
      <c r="J263" t="n">
        <v>290.23</v>
      </c>
      <c r="K263" t="n">
        <v>61.2</v>
      </c>
      <c r="L263" t="n">
        <v>3.5</v>
      </c>
      <c r="M263" t="n">
        <v>27</v>
      </c>
      <c r="N263" t="n">
        <v>80.53</v>
      </c>
      <c r="O263" t="n">
        <v>36029.29</v>
      </c>
      <c r="P263" t="n">
        <v>136.72</v>
      </c>
      <c r="Q263" t="n">
        <v>1693.1</v>
      </c>
      <c r="R263" t="n">
        <v>45.32</v>
      </c>
      <c r="S263" t="n">
        <v>25.68</v>
      </c>
      <c r="T263" t="n">
        <v>9020.5</v>
      </c>
      <c r="U263" t="n">
        <v>0.57</v>
      </c>
      <c r="V263" t="n">
        <v>0.85</v>
      </c>
      <c r="W263" t="n">
        <v>1.26</v>
      </c>
      <c r="X263" t="n">
        <v>0.58</v>
      </c>
      <c r="Y263" t="n">
        <v>1</v>
      </c>
      <c r="Z263" t="n">
        <v>10</v>
      </c>
    </row>
    <row r="264">
      <c r="A264" t="n">
        <v>11</v>
      </c>
      <c r="B264" t="n">
        <v>145</v>
      </c>
      <c r="C264" t="inlineStr">
        <is>
          <t xml:space="preserve">CONCLUIDO	</t>
        </is>
      </c>
      <c r="D264" t="n">
        <v>7.7204</v>
      </c>
      <c r="E264" t="n">
        <v>12.95</v>
      </c>
      <c r="F264" t="n">
        <v>8.550000000000001</v>
      </c>
      <c r="G264" t="n">
        <v>19</v>
      </c>
      <c r="H264" t="n">
        <v>0.23</v>
      </c>
      <c r="I264" t="n">
        <v>27</v>
      </c>
      <c r="J264" t="n">
        <v>290.74</v>
      </c>
      <c r="K264" t="n">
        <v>61.2</v>
      </c>
      <c r="L264" t="n">
        <v>3.75</v>
      </c>
      <c r="M264" t="n">
        <v>25</v>
      </c>
      <c r="N264" t="n">
        <v>80.79000000000001</v>
      </c>
      <c r="O264" t="n">
        <v>36092.1</v>
      </c>
      <c r="P264" t="n">
        <v>134.85</v>
      </c>
      <c r="Q264" t="n">
        <v>1692.95</v>
      </c>
      <c r="R264" t="n">
        <v>44.3</v>
      </c>
      <c r="S264" t="n">
        <v>25.68</v>
      </c>
      <c r="T264" t="n">
        <v>8522.16</v>
      </c>
      <c r="U264" t="n">
        <v>0.58</v>
      </c>
      <c r="V264" t="n">
        <v>0.85</v>
      </c>
      <c r="W264" t="n">
        <v>1.25</v>
      </c>
      <c r="X264" t="n">
        <v>0.55</v>
      </c>
      <c r="Y264" t="n">
        <v>1</v>
      </c>
      <c r="Z264" t="n">
        <v>10</v>
      </c>
    </row>
    <row r="265">
      <c r="A265" t="n">
        <v>12</v>
      </c>
      <c r="B265" t="n">
        <v>145</v>
      </c>
      <c r="C265" t="inlineStr">
        <is>
          <t xml:space="preserve">CONCLUIDO	</t>
        </is>
      </c>
      <c r="D265" t="n">
        <v>7.8307</v>
      </c>
      <c r="E265" t="n">
        <v>12.77</v>
      </c>
      <c r="F265" t="n">
        <v>8.470000000000001</v>
      </c>
      <c r="G265" t="n">
        <v>20.34</v>
      </c>
      <c r="H265" t="n">
        <v>0.24</v>
      </c>
      <c r="I265" t="n">
        <v>25</v>
      </c>
      <c r="J265" t="n">
        <v>291.25</v>
      </c>
      <c r="K265" t="n">
        <v>61.2</v>
      </c>
      <c r="L265" t="n">
        <v>4</v>
      </c>
      <c r="M265" t="n">
        <v>23</v>
      </c>
      <c r="N265" t="n">
        <v>81.05</v>
      </c>
      <c r="O265" t="n">
        <v>36155.02</v>
      </c>
      <c r="P265" t="n">
        <v>131.89</v>
      </c>
      <c r="Q265" t="n">
        <v>1692.88</v>
      </c>
      <c r="R265" t="n">
        <v>42.17</v>
      </c>
      <c r="S265" t="n">
        <v>25.68</v>
      </c>
      <c r="T265" t="n">
        <v>7466.74</v>
      </c>
      <c r="U265" t="n">
        <v>0.61</v>
      </c>
      <c r="V265" t="n">
        <v>0.86</v>
      </c>
      <c r="W265" t="n">
        <v>1.24</v>
      </c>
      <c r="X265" t="n">
        <v>0.47</v>
      </c>
      <c r="Y265" t="n">
        <v>1</v>
      </c>
      <c r="Z265" t="n">
        <v>10</v>
      </c>
    </row>
    <row r="266">
      <c r="A266" t="n">
        <v>13</v>
      </c>
      <c r="B266" t="n">
        <v>145</v>
      </c>
      <c r="C266" t="inlineStr">
        <is>
          <t xml:space="preserve">CONCLUIDO	</t>
        </is>
      </c>
      <c r="D266" t="n">
        <v>7.9116</v>
      </c>
      <c r="E266" t="n">
        <v>12.64</v>
      </c>
      <c r="F266" t="n">
        <v>8.449999999999999</v>
      </c>
      <c r="G266" t="n">
        <v>22.05</v>
      </c>
      <c r="H266" t="n">
        <v>0.26</v>
      </c>
      <c r="I266" t="n">
        <v>23</v>
      </c>
      <c r="J266" t="n">
        <v>291.76</v>
      </c>
      <c r="K266" t="n">
        <v>61.2</v>
      </c>
      <c r="L266" t="n">
        <v>4.25</v>
      </c>
      <c r="M266" t="n">
        <v>21</v>
      </c>
      <c r="N266" t="n">
        <v>81.31</v>
      </c>
      <c r="O266" t="n">
        <v>36218.04</v>
      </c>
      <c r="P266" t="n">
        <v>130.35</v>
      </c>
      <c r="Q266" t="n">
        <v>1692.92</v>
      </c>
      <c r="R266" t="n">
        <v>41.37</v>
      </c>
      <c r="S266" t="n">
        <v>25.68</v>
      </c>
      <c r="T266" t="n">
        <v>7075.95</v>
      </c>
      <c r="U266" t="n">
        <v>0.62</v>
      </c>
      <c r="V266" t="n">
        <v>0.86</v>
      </c>
      <c r="W266" t="n">
        <v>1.24</v>
      </c>
      <c r="X266" t="n">
        <v>0.45</v>
      </c>
      <c r="Y266" t="n">
        <v>1</v>
      </c>
      <c r="Z266" t="n">
        <v>10</v>
      </c>
    </row>
    <row r="267">
      <c r="A267" t="n">
        <v>14</v>
      </c>
      <c r="B267" t="n">
        <v>145</v>
      </c>
      <c r="C267" t="inlineStr">
        <is>
          <t xml:space="preserve">CONCLUIDO	</t>
        </is>
      </c>
      <c r="D267" t="n">
        <v>7.9579</v>
      </c>
      <c r="E267" t="n">
        <v>12.57</v>
      </c>
      <c r="F267" t="n">
        <v>8.43</v>
      </c>
      <c r="G267" t="n">
        <v>22.99</v>
      </c>
      <c r="H267" t="n">
        <v>0.27</v>
      </c>
      <c r="I267" t="n">
        <v>22</v>
      </c>
      <c r="J267" t="n">
        <v>292.27</v>
      </c>
      <c r="K267" t="n">
        <v>61.2</v>
      </c>
      <c r="L267" t="n">
        <v>4.5</v>
      </c>
      <c r="M267" t="n">
        <v>20</v>
      </c>
      <c r="N267" t="n">
        <v>81.56999999999999</v>
      </c>
      <c r="O267" t="n">
        <v>36281.16</v>
      </c>
      <c r="P267" t="n">
        <v>129.14</v>
      </c>
      <c r="Q267" t="n">
        <v>1693.1</v>
      </c>
      <c r="R267" t="n">
        <v>40.72</v>
      </c>
      <c r="S267" t="n">
        <v>25.68</v>
      </c>
      <c r="T267" t="n">
        <v>6757.12</v>
      </c>
      <c r="U267" t="n">
        <v>0.63</v>
      </c>
      <c r="V267" t="n">
        <v>0.87</v>
      </c>
      <c r="W267" t="n">
        <v>1.24</v>
      </c>
      <c r="X267" t="n">
        <v>0.43</v>
      </c>
      <c r="Y267" t="n">
        <v>1</v>
      </c>
      <c r="Z267" t="n">
        <v>10</v>
      </c>
    </row>
    <row r="268">
      <c r="A268" t="n">
        <v>15</v>
      </c>
      <c r="B268" t="n">
        <v>145</v>
      </c>
      <c r="C268" t="inlineStr">
        <is>
          <t xml:space="preserve">CONCLUIDO	</t>
        </is>
      </c>
      <c r="D268" t="n">
        <v>8.005699999999999</v>
      </c>
      <c r="E268" t="n">
        <v>12.49</v>
      </c>
      <c r="F268" t="n">
        <v>8.41</v>
      </c>
      <c r="G268" t="n">
        <v>24.03</v>
      </c>
      <c r="H268" t="n">
        <v>0.29</v>
      </c>
      <c r="I268" t="n">
        <v>21</v>
      </c>
      <c r="J268" t="n">
        <v>292.79</v>
      </c>
      <c r="K268" t="n">
        <v>61.2</v>
      </c>
      <c r="L268" t="n">
        <v>4.75</v>
      </c>
      <c r="M268" t="n">
        <v>19</v>
      </c>
      <c r="N268" t="n">
        <v>81.84</v>
      </c>
      <c r="O268" t="n">
        <v>36344.4</v>
      </c>
      <c r="P268" t="n">
        <v>126.71</v>
      </c>
      <c r="Q268" t="n">
        <v>1692.9</v>
      </c>
      <c r="R268" t="n">
        <v>40.16</v>
      </c>
      <c r="S268" t="n">
        <v>25.68</v>
      </c>
      <c r="T268" t="n">
        <v>6480.26</v>
      </c>
      <c r="U268" t="n">
        <v>0.64</v>
      </c>
      <c r="V268" t="n">
        <v>0.87</v>
      </c>
      <c r="W268" t="n">
        <v>1.24</v>
      </c>
      <c r="X268" t="n">
        <v>0.41</v>
      </c>
      <c r="Y268" t="n">
        <v>1</v>
      </c>
      <c r="Z268" t="n">
        <v>10</v>
      </c>
    </row>
    <row r="269">
      <c r="A269" t="n">
        <v>16</v>
      </c>
      <c r="B269" t="n">
        <v>145</v>
      </c>
      <c r="C269" t="inlineStr">
        <is>
          <t xml:space="preserve">CONCLUIDO	</t>
        </is>
      </c>
      <c r="D269" t="n">
        <v>8.0966</v>
      </c>
      <c r="E269" t="n">
        <v>12.35</v>
      </c>
      <c r="F269" t="n">
        <v>8.380000000000001</v>
      </c>
      <c r="G269" t="n">
        <v>26.46</v>
      </c>
      <c r="H269" t="n">
        <v>0.3</v>
      </c>
      <c r="I269" t="n">
        <v>19</v>
      </c>
      <c r="J269" t="n">
        <v>293.3</v>
      </c>
      <c r="K269" t="n">
        <v>61.2</v>
      </c>
      <c r="L269" t="n">
        <v>5</v>
      </c>
      <c r="M269" t="n">
        <v>17</v>
      </c>
      <c r="N269" t="n">
        <v>82.09999999999999</v>
      </c>
      <c r="O269" t="n">
        <v>36407.75</v>
      </c>
      <c r="P269" t="n">
        <v>124.3</v>
      </c>
      <c r="Q269" t="n">
        <v>1692.88</v>
      </c>
      <c r="R269" t="n">
        <v>39.08</v>
      </c>
      <c r="S269" t="n">
        <v>25.68</v>
      </c>
      <c r="T269" t="n">
        <v>5947.36</v>
      </c>
      <c r="U269" t="n">
        <v>0.66</v>
      </c>
      <c r="V269" t="n">
        <v>0.87</v>
      </c>
      <c r="W269" t="n">
        <v>1.24</v>
      </c>
      <c r="X269" t="n">
        <v>0.38</v>
      </c>
      <c r="Y269" t="n">
        <v>1</v>
      </c>
      <c r="Z269" t="n">
        <v>10</v>
      </c>
    </row>
    <row r="270">
      <c r="A270" t="n">
        <v>17</v>
      </c>
      <c r="B270" t="n">
        <v>145</v>
      </c>
      <c r="C270" t="inlineStr">
        <is>
          <t xml:space="preserve">CONCLUIDO	</t>
        </is>
      </c>
      <c r="D270" t="n">
        <v>8.159599999999999</v>
      </c>
      <c r="E270" t="n">
        <v>12.26</v>
      </c>
      <c r="F270" t="n">
        <v>8.34</v>
      </c>
      <c r="G270" t="n">
        <v>27.79</v>
      </c>
      <c r="H270" t="n">
        <v>0.32</v>
      </c>
      <c r="I270" t="n">
        <v>18</v>
      </c>
      <c r="J270" t="n">
        <v>293.81</v>
      </c>
      <c r="K270" t="n">
        <v>61.2</v>
      </c>
      <c r="L270" t="n">
        <v>5.25</v>
      </c>
      <c r="M270" t="n">
        <v>16</v>
      </c>
      <c r="N270" t="n">
        <v>82.36</v>
      </c>
      <c r="O270" t="n">
        <v>36471.2</v>
      </c>
      <c r="P270" t="n">
        <v>122.35</v>
      </c>
      <c r="Q270" t="n">
        <v>1692.88</v>
      </c>
      <c r="R270" t="n">
        <v>37.74</v>
      </c>
      <c r="S270" t="n">
        <v>25.68</v>
      </c>
      <c r="T270" t="n">
        <v>5286.18</v>
      </c>
      <c r="U270" t="n">
        <v>0.68</v>
      </c>
      <c r="V270" t="n">
        <v>0.88</v>
      </c>
      <c r="W270" t="n">
        <v>1.24</v>
      </c>
      <c r="X270" t="n">
        <v>0.33</v>
      </c>
      <c r="Y270" t="n">
        <v>1</v>
      </c>
      <c r="Z270" t="n">
        <v>10</v>
      </c>
    </row>
    <row r="271">
      <c r="A271" t="n">
        <v>18</v>
      </c>
      <c r="B271" t="n">
        <v>145</v>
      </c>
      <c r="C271" t="inlineStr">
        <is>
          <t xml:space="preserve">CONCLUIDO	</t>
        </is>
      </c>
      <c r="D271" t="n">
        <v>8.195</v>
      </c>
      <c r="E271" t="n">
        <v>12.2</v>
      </c>
      <c r="F271" t="n">
        <v>8.34</v>
      </c>
      <c r="G271" t="n">
        <v>29.43</v>
      </c>
      <c r="H271" t="n">
        <v>0.33</v>
      </c>
      <c r="I271" t="n">
        <v>17</v>
      </c>
      <c r="J271" t="n">
        <v>294.33</v>
      </c>
      <c r="K271" t="n">
        <v>61.2</v>
      </c>
      <c r="L271" t="n">
        <v>5.5</v>
      </c>
      <c r="M271" t="n">
        <v>15</v>
      </c>
      <c r="N271" t="n">
        <v>82.63</v>
      </c>
      <c r="O271" t="n">
        <v>36534.76</v>
      </c>
      <c r="P271" t="n">
        <v>120.54</v>
      </c>
      <c r="Q271" t="n">
        <v>1692.9</v>
      </c>
      <c r="R271" t="n">
        <v>37.87</v>
      </c>
      <c r="S271" t="n">
        <v>25.68</v>
      </c>
      <c r="T271" t="n">
        <v>5355.69</v>
      </c>
      <c r="U271" t="n">
        <v>0.68</v>
      </c>
      <c r="V271" t="n">
        <v>0.88</v>
      </c>
      <c r="W271" t="n">
        <v>1.23</v>
      </c>
      <c r="X271" t="n">
        <v>0.33</v>
      </c>
      <c r="Y271" t="n">
        <v>1</v>
      </c>
      <c r="Z271" t="n">
        <v>10</v>
      </c>
    </row>
    <row r="272">
      <c r="A272" t="n">
        <v>19</v>
      </c>
      <c r="B272" t="n">
        <v>145</v>
      </c>
      <c r="C272" t="inlineStr">
        <is>
          <t xml:space="preserve">CONCLUIDO	</t>
        </is>
      </c>
      <c r="D272" t="n">
        <v>8.2484</v>
      </c>
      <c r="E272" t="n">
        <v>12.12</v>
      </c>
      <c r="F272" t="n">
        <v>8.31</v>
      </c>
      <c r="G272" t="n">
        <v>31.17</v>
      </c>
      <c r="H272" t="n">
        <v>0.35</v>
      </c>
      <c r="I272" t="n">
        <v>16</v>
      </c>
      <c r="J272" t="n">
        <v>294.84</v>
      </c>
      <c r="K272" t="n">
        <v>61.2</v>
      </c>
      <c r="L272" t="n">
        <v>5.75</v>
      </c>
      <c r="M272" t="n">
        <v>14</v>
      </c>
      <c r="N272" t="n">
        <v>82.90000000000001</v>
      </c>
      <c r="O272" t="n">
        <v>36598.44</v>
      </c>
      <c r="P272" t="n">
        <v>118.46</v>
      </c>
      <c r="Q272" t="n">
        <v>1692.88</v>
      </c>
      <c r="R272" t="n">
        <v>37.09</v>
      </c>
      <c r="S272" t="n">
        <v>25.68</v>
      </c>
      <c r="T272" t="n">
        <v>4969.73</v>
      </c>
      <c r="U272" t="n">
        <v>0.6899999999999999</v>
      </c>
      <c r="V272" t="n">
        <v>0.88</v>
      </c>
      <c r="W272" t="n">
        <v>1.23</v>
      </c>
      <c r="X272" t="n">
        <v>0.31</v>
      </c>
      <c r="Y272" t="n">
        <v>1</v>
      </c>
      <c r="Z272" t="n">
        <v>10</v>
      </c>
    </row>
    <row r="273">
      <c r="A273" t="n">
        <v>20</v>
      </c>
      <c r="B273" t="n">
        <v>145</v>
      </c>
      <c r="C273" t="inlineStr">
        <is>
          <t xml:space="preserve">CONCLUIDO	</t>
        </is>
      </c>
      <c r="D273" t="n">
        <v>8.295299999999999</v>
      </c>
      <c r="E273" t="n">
        <v>12.06</v>
      </c>
      <c r="F273" t="n">
        <v>8.300000000000001</v>
      </c>
      <c r="G273" t="n">
        <v>33.19</v>
      </c>
      <c r="H273" t="n">
        <v>0.36</v>
      </c>
      <c r="I273" t="n">
        <v>15</v>
      </c>
      <c r="J273" t="n">
        <v>295.36</v>
      </c>
      <c r="K273" t="n">
        <v>61.2</v>
      </c>
      <c r="L273" t="n">
        <v>6</v>
      </c>
      <c r="M273" t="n">
        <v>12</v>
      </c>
      <c r="N273" t="n">
        <v>83.16</v>
      </c>
      <c r="O273" t="n">
        <v>36662.22</v>
      </c>
      <c r="P273" t="n">
        <v>117.08</v>
      </c>
      <c r="Q273" t="n">
        <v>1692.94</v>
      </c>
      <c r="R273" t="n">
        <v>36.42</v>
      </c>
      <c r="S273" t="n">
        <v>25.68</v>
      </c>
      <c r="T273" t="n">
        <v>4638.55</v>
      </c>
      <c r="U273" t="n">
        <v>0.71</v>
      </c>
      <c r="V273" t="n">
        <v>0.88</v>
      </c>
      <c r="W273" t="n">
        <v>1.24</v>
      </c>
      <c r="X273" t="n">
        <v>0.29</v>
      </c>
      <c r="Y273" t="n">
        <v>1</v>
      </c>
      <c r="Z273" t="n">
        <v>10</v>
      </c>
    </row>
    <row r="274">
      <c r="A274" t="n">
        <v>21</v>
      </c>
      <c r="B274" t="n">
        <v>145</v>
      </c>
      <c r="C274" t="inlineStr">
        <is>
          <t xml:space="preserve">CONCLUIDO	</t>
        </is>
      </c>
      <c r="D274" t="n">
        <v>8.3064</v>
      </c>
      <c r="E274" t="n">
        <v>12.04</v>
      </c>
      <c r="F274" t="n">
        <v>8.279999999999999</v>
      </c>
      <c r="G274" t="n">
        <v>33.13</v>
      </c>
      <c r="H274" t="n">
        <v>0.38</v>
      </c>
      <c r="I274" t="n">
        <v>15</v>
      </c>
      <c r="J274" t="n">
        <v>295.88</v>
      </c>
      <c r="K274" t="n">
        <v>61.2</v>
      </c>
      <c r="L274" t="n">
        <v>6.25</v>
      </c>
      <c r="M274" t="n">
        <v>11</v>
      </c>
      <c r="N274" t="n">
        <v>83.43000000000001</v>
      </c>
      <c r="O274" t="n">
        <v>36726.12</v>
      </c>
      <c r="P274" t="n">
        <v>116.15</v>
      </c>
      <c r="Q274" t="n">
        <v>1692.94</v>
      </c>
      <c r="R274" t="n">
        <v>35.87</v>
      </c>
      <c r="S274" t="n">
        <v>25.68</v>
      </c>
      <c r="T274" t="n">
        <v>4365.37</v>
      </c>
      <c r="U274" t="n">
        <v>0.72</v>
      </c>
      <c r="V274" t="n">
        <v>0.88</v>
      </c>
      <c r="W274" t="n">
        <v>1.24</v>
      </c>
      <c r="X274" t="n">
        <v>0.28</v>
      </c>
      <c r="Y274" t="n">
        <v>1</v>
      </c>
      <c r="Z274" t="n">
        <v>10</v>
      </c>
    </row>
    <row r="275">
      <c r="A275" t="n">
        <v>22</v>
      </c>
      <c r="B275" t="n">
        <v>145</v>
      </c>
      <c r="C275" t="inlineStr">
        <is>
          <t xml:space="preserve">CONCLUIDO	</t>
        </is>
      </c>
      <c r="D275" t="n">
        <v>8.349399999999999</v>
      </c>
      <c r="E275" t="n">
        <v>11.98</v>
      </c>
      <c r="F275" t="n">
        <v>8.27</v>
      </c>
      <c r="G275" t="n">
        <v>35.46</v>
      </c>
      <c r="H275" t="n">
        <v>0.39</v>
      </c>
      <c r="I275" t="n">
        <v>14</v>
      </c>
      <c r="J275" t="n">
        <v>296.4</v>
      </c>
      <c r="K275" t="n">
        <v>61.2</v>
      </c>
      <c r="L275" t="n">
        <v>6.5</v>
      </c>
      <c r="M275" t="n">
        <v>8</v>
      </c>
      <c r="N275" t="n">
        <v>83.7</v>
      </c>
      <c r="O275" t="n">
        <v>36790.13</v>
      </c>
      <c r="P275" t="n">
        <v>113.84</v>
      </c>
      <c r="Q275" t="n">
        <v>1692.88</v>
      </c>
      <c r="R275" t="n">
        <v>35.48</v>
      </c>
      <c r="S275" t="n">
        <v>25.68</v>
      </c>
      <c r="T275" t="n">
        <v>4175.79</v>
      </c>
      <c r="U275" t="n">
        <v>0.72</v>
      </c>
      <c r="V275" t="n">
        <v>0.88</v>
      </c>
      <c r="W275" t="n">
        <v>1.24</v>
      </c>
      <c r="X275" t="n">
        <v>0.27</v>
      </c>
      <c r="Y275" t="n">
        <v>1</v>
      </c>
      <c r="Z275" t="n">
        <v>10</v>
      </c>
    </row>
    <row r="276">
      <c r="A276" t="n">
        <v>23</v>
      </c>
      <c r="B276" t="n">
        <v>145</v>
      </c>
      <c r="C276" t="inlineStr">
        <is>
          <t xml:space="preserve">CONCLUIDO	</t>
        </is>
      </c>
      <c r="D276" t="n">
        <v>8.3476</v>
      </c>
      <c r="E276" t="n">
        <v>11.98</v>
      </c>
      <c r="F276" t="n">
        <v>8.279999999999999</v>
      </c>
      <c r="G276" t="n">
        <v>35.47</v>
      </c>
      <c r="H276" t="n">
        <v>0.4</v>
      </c>
      <c r="I276" t="n">
        <v>14</v>
      </c>
      <c r="J276" t="n">
        <v>296.92</v>
      </c>
      <c r="K276" t="n">
        <v>61.2</v>
      </c>
      <c r="L276" t="n">
        <v>6.75</v>
      </c>
      <c r="M276" t="n">
        <v>5</v>
      </c>
      <c r="N276" t="n">
        <v>83.97</v>
      </c>
      <c r="O276" t="n">
        <v>36854.25</v>
      </c>
      <c r="P276" t="n">
        <v>113.14</v>
      </c>
      <c r="Q276" t="n">
        <v>1692.88</v>
      </c>
      <c r="R276" t="n">
        <v>35.52</v>
      </c>
      <c r="S276" t="n">
        <v>25.68</v>
      </c>
      <c r="T276" t="n">
        <v>4195.88</v>
      </c>
      <c r="U276" t="n">
        <v>0.72</v>
      </c>
      <c r="V276" t="n">
        <v>0.88</v>
      </c>
      <c r="W276" t="n">
        <v>1.24</v>
      </c>
      <c r="X276" t="n">
        <v>0.27</v>
      </c>
      <c r="Y276" t="n">
        <v>1</v>
      </c>
      <c r="Z276" t="n">
        <v>10</v>
      </c>
    </row>
    <row r="277">
      <c r="A277" t="n">
        <v>24</v>
      </c>
      <c r="B277" t="n">
        <v>145</v>
      </c>
      <c r="C277" t="inlineStr">
        <is>
          <t xml:space="preserve">CONCLUIDO	</t>
        </is>
      </c>
      <c r="D277" t="n">
        <v>8.401199999999999</v>
      </c>
      <c r="E277" t="n">
        <v>11.9</v>
      </c>
      <c r="F277" t="n">
        <v>8.25</v>
      </c>
      <c r="G277" t="n">
        <v>38.09</v>
      </c>
      <c r="H277" t="n">
        <v>0.42</v>
      </c>
      <c r="I277" t="n">
        <v>13</v>
      </c>
      <c r="J277" t="n">
        <v>297.44</v>
      </c>
      <c r="K277" t="n">
        <v>61.2</v>
      </c>
      <c r="L277" t="n">
        <v>7</v>
      </c>
      <c r="M277" t="n">
        <v>3</v>
      </c>
      <c r="N277" t="n">
        <v>84.23999999999999</v>
      </c>
      <c r="O277" t="n">
        <v>36918.48</v>
      </c>
      <c r="P277" t="n">
        <v>112.02</v>
      </c>
      <c r="Q277" t="n">
        <v>1692.95</v>
      </c>
      <c r="R277" t="n">
        <v>34.77</v>
      </c>
      <c r="S277" t="n">
        <v>25.68</v>
      </c>
      <c r="T277" t="n">
        <v>3826.45</v>
      </c>
      <c r="U277" t="n">
        <v>0.74</v>
      </c>
      <c r="V277" t="n">
        <v>0.88</v>
      </c>
      <c r="W277" t="n">
        <v>1.24</v>
      </c>
      <c r="X277" t="n">
        <v>0.25</v>
      </c>
      <c r="Y277" t="n">
        <v>1</v>
      </c>
      <c r="Z277" t="n">
        <v>10</v>
      </c>
    </row>
    <row r="278">
      <c r="A278" t="n">
        <v>25</v>
      </c>
      <c r="B278" t="n">
        <v>145</v>
      </c>
      <c r="C278" t="inlineStr">
        <is>
          <t xml:space="preserve">CONCLUIDO	</t>
        </is>
      </c>
      <c r="D278" t="n">
        <v>8.3977</v>
      </c>
      <c r="E278" t="n">
        <v>11.91</v>
      </c>
      <c r="F278" t="n">
        <v>8.26</v>
      </c>
      <c r="G278" t="n">
        <v>38.12</v>
      </c>
      <c r="H278" t="n">
        <v>0.43</v>
      </c>
      <c r="I278" t="n">
        <v>13</v>
      </c>
      <c r="J278" t="n">
        <v>297.96</v>
      </c>
      <c r="K278" t="n">
        <v>61.2</v>
      </c>
      <c r="L278" t="n">
        <v>7.25</v>
      </c>
      <c r="M278" t="n">
        <v>3</v>
      </c>
      <c r="N278" t="n">
        <v>84.51000000000001</v>
      </c>
      <c r="O278" t="n">
        <v>36982.83</v>
      </c>
      <c r="P278" t="n">
        <v>112.35</v>
      </c>
      <c r="Q278" t="n">
        <v>1692.88</v>
      </c>
      <c r="R278" t="n">
        <v>34.86</v>
      </c>
      <c r="S278" t="n">
        <v>25.68</v>
      </c>
      <c r="T278" t="n">
        <v>3872.16</v>
      </c>
      <c r="U278" t="n">
        <v>0.74</v>
      </c>
      <c r="V278" t="n">
        <v>0.88</v>
      </c>
      <c r="W278" t="n">
        <v>1.24</v>
      </c>
      <c r="X278" t="n">
        <v>0.26</v>
      </c>
      <c r="Y278" t="n">
        <v>1</v>
      </c>
      <c r="Z278" t="n">
        <v>10</v>
      </c>
    </row>
    <row r="279">
      <c r="A279" t="n">
        <v>26</v>
      </c>
      <c r="B279" t="n">
        <v>145</v>
      </c>
      <c r="C279" t="inlineStr">
        <is>
          <t xml:space="preserve">CONCLUIDO	</t>
        </is>
      </c>
      <c r="D279" t="n">
        <v>8.395099999999999</v>
      </c>
      <c r="E279" t="n">
        <v>11.91</v>
      </c>
      <c r="F279" t="n">
        <v>8.26</v>
      </c>
      <c r="G279" t="n">
        <v>38.13</v>
      </c>
      <c r="H279" t="n">
        <v>0.45</v>
      </c>
      <c r="I279" t="n">
        <v>13</v>
      </c>
      <c r="J279" t="n">
        <v>298.48</v>
      </c>
      <c r="K279" t="n">
        <v>61.2</v>
      </c>
      <c r="L279" t="n">
        <v>7.5</v>
      </c>
      <c r="M279" t="n">
        <v>1</v>
      </c>
      <c r="N279" t="n">
        <v>84.79000000000001</v>
      </c>
      <c r="O279" t="n">
        <v>37047.29</v>
      </c>
      <c r="P279" t="n">
        <v>112.38</v>
      </c>
      <c r="Q279" t="n">
        <v>1692.88</v>
      </c>
      <c r="R279" t="n">
        <v>35.01</v>
      </c>
      <c r="S279" t="n">
        <v>25.68</v>
      </c>
      <c r="T279" t="n">
        <v>3946.06</v>
      </c>
      <c r="U279" t="n">
        <v>0.73</v>
      </c>
      <c r="V279" t="n">
        <v>0.88</v>
      </c>
      <c r="W279" t="n">
        <v>1.24</v>
      </c>
      <c r="X279" t="n">
        <v>0.26</v>
      </c>
      <c r="Y279" t="n">
        <v>1</v>
      </c>
      <c r="Z279" t="n">
        <v>10</v>
      </c>
    </row>
    <row r="280">
      <c r="A280" t="n">
        <v>27</v>
      </c>
      <c r="B280" t="n">
        <v>145</v>
      </c>
      <c r="C280" t="inlineStr">
        <is>
          <t xml:space="preserve">CONCLUIDO	</t>
        </is>
      </c>
      <c r="D280" t="n">
        <v>8.389099999999999</v>
      </c>
      <c r="E280" t="n">
        <v>11.92</v>
      </c>
      <c r="F280" t="n">
        <v>8.27</v>
      </c>
      <c r="G280" t="n">
        <v>38.17</v>
      </c>
      <c r="H280" t="n">
        <v>0.46</v>
      </c>
      <c r="I280" t="n">
        <v>13</v>
      </c>
      <c r="J280" t="n">
        <v>299.01</v>
      </c>
      <c r="K280" t="n">
        <v>61.2</v>
      </c>
      <c r="L280" t="n">
        <v>7.75</v>
      </c>
      <c r="M280" t="n">
        <v>0</v>
      </c>
      <c r="N280" t="n">
        <v>85.06</v>
      </c>
      <c r="O280" t="n">
        <v>37111.87</v>
      </c>
      <c r="P280" t="n">
        <v>112.39</v>
      </c>
      <c r="Q280" t="n">
        <v>1692.88</v>
      </c>
      <c r="R280" t="n">
        <v>35.3</v>
      </c>
      <c r="S280" t="n">
        <v>25.68</v>
      </c>
      <c r="T280" t="n">
        <v>4090.69</v>
      </c>
      <c r="U280" t="n">
        <v>0.73</v>
      </c>
      <c r="V280" t="n">
        <v>0.88</v>
      </c>
      <c r="W280" t="n">
        <v>1.24</v>
      </c>
      <c r="X280" t="n">
        <v>0.27</v>
      </c>
      <c r="Y280" t="n">
        <v>1</v>
      </c>
      <c r="Z280" t="n">
        <v>10</v>
      </c>
    </row>
    <row r="281">
      <c r="A281" t="n">
        <v>0</v>
      </c>
      <c r="B281" t="n">
        <v>65</v>
      </c>
      <c r="C281" t="inlineStr">
        <is>
          <t xml:space="preserve">CONCLUIDO	</t>
        </is>
      </c>
      <c r="D281" t="n">
        <v>7.4502</v>
      </c>
      <c r="E281" t="n">
        <v>13.42</v>
      </c>
      <c r="F281" t="n">
        <v>9.390000000000001</v>
      </c>
      <c r="G281" t="n">
        <v>8.289999999999999</v>
      </c>
      <c r="H281" t="n">
        <v>0.13</v>
      </c>
      <c r="I281" t="n">
        <v>68</v>
      </c>
      <c r="J281" t="n">
        <v>133.21</v>
      </c>
      <c r="K281" t="n">
        <v>46.47</v>
      </c>
      <c r="L281" t="n">
        <v>1</v>
      </c>
      <c r="M281" t="n">
        <v>66</v>
      </c>
      <c r="N281" t="n">
        <v>20.75</v>
      </c>
      <c r="O281" t="n">
        <v>16663.42</v>
      </c>
      <c r="P281" t="n">
        <v>93.11</v>
      </c>
      <c r="Q281" t="n">
        <v>1693</v>
      </c>
      <c r="R281" t="n">
        <v>70.59999999999999</v>
      </c>
      <c r="S281" t="n">
        <v>25.68</v>
      </c>
      <c r="T281" t="n">
        <v>21465.98</v>
      </c>
      <c r="U281" t="n">
        <v>0.36</v>
      </c>
      <c r="V281" t="n">
        <v>0.78</v>
      </c>
      <c r="W281" t="n">
        <v>1.32</v>
      </c>
      <c r="X281" t="n">
        <v>1.39</v>
      </c>
      <c r="Y281" t="n">
        <v>1</v>
      </c>
      <c r="Z281" t="n">
        <v>10</v>
      </c>
    </row>
    <row r="282">
      <c r="A282" t="n">
        <v>1</v>
      </c>
      <c r="B282" t="n">
        <v>65</v>
      </c>
      <c r="C282" t="inlineStr">
        <is>
          <t xml:space="preserve">CONCLUIDO	</t>
        </is>
      </c>
      <c r="D282" t="n">
        <v>7.9362</v>
      </c>
      <c r="E282" t="n">
        <v>12.6</v>
      </c>
      <c r="F282" t="n">
        <v>9.029999999999999</v>
      </c>
      <c r="G282" t="n">
        <v>10.63</v>
      </c>
      <c r="H282" t="n">
        <v>0.17</v>
      </c>
      <c r="I282" t="n">
        <v>51</v>
      </c>
      <c r="J282" t="n">
        <v>133.55</v>
      </c>
      <c r="K282" t="n">
        <v>46.47</v>
      </c>
      <c r="L282" t="n">
        <v>1.25</v>
      </c>
      <c r="M282" t="n">
        <v>49</v>
      </c>
      <c r="N282" t="n">
        <v>20.83</v>
      </c>
      <c r="O282" t="n">
        <v>16704.7</v>
      </c>
      <c r="P282" t="n">
        <v>86.02</v>
      </c>
      <c r="Q282" t="n">
        <v>1692.89</v>
      </c>
      <c r="R282" t="n">
        <v>59.78</v>
      </c>
      <c r="S282" t="n">
        <v>25.68</v>
      </c>
      <c r="T282" t="n">
        <v>16139.36</v>
      </c>
      <c r="U282" t="n">
        <v>0.43</v>
      </c>
      <c r="V282" t="n">
        <v>0.8100000000000001</v>
      </c>
      <c r="W282" t="n">
        <v>1.28</v>
      </c>
      <c r="X282" t="n">
        <v>1.03</v>
      </c>
      <c r="Y282" t="n">
        <v>1</v>
      </c>
      <c r="Z282" t="n">
        <v>10</v>
      </c>
    </row>
    <row r="283">
      <c r="A283" t="n">
        <v>2</v>
      </c>
      <c r="B283" t="n">
        <v>65</v>
      </c>
      <c r="C283" t="inlineStr">
        <is>
          <t xml:space="preserve">CONCLUIDO	</t>
        </is>
      </c>
      <c r="D283" t="n">
        <v>8.3224</v>
      </c>
      <c r="E283" t="n">
        <v>12.02</v>
      </c>
      <c r="F283" t="n">
        <v>8.77</v>
      </c>
      <c r="G283" t="n">
        <v>13.5</v>
      </c>
      <c r="H283" t="n">
        <v>0.2</v>
      </c>
      <c r="I283" t="n">
        <v>39</v>
      </c>
      <c r="J283" t="n">
        <v>133.88</v>
      </c>
      <c r="K283" t="n">
        <v>46.47</v>
      </c>
      <c r="L283" t="n">
        <v>1.5</v>
      </c>
      <c r="M283" t="n">
        <v>37</v>
      </c>
      <c r="N283" t="n">
        <v>20.91</v>
      </c>
      <c r="O283" t="n">
        <v>16746.01</v>
      </c>
      <c r="P283" t="n">
        <v>79.54000000000001</v>
      </c>
      <c r="Q283" t="n">
        <v>1693.18</v>
      </c>
      <c r="R283" t="n">
        <v>51.39</v>
      </c>
      <c r="S283" t="n">
        <v>25.68</v>
      </c>
      <c r="T283" t="n">
        <v>12002.4</v>
      </c>
      <c r="U283" t="n">
        <v>0.5</v>
      </c>
      <c r="V283" t="n">
        <v>0.83</v>
      </c>
      <c r="W283" t="n">
        <v>1.27</v>
      </c>
      <c r="X283" t="n">
        <v>0.77</v>
      </c>
      <c r="Y283" t="n">
        <v>1</v>
      </c>
      <c r="Z283" t="n">
        <v>10</v>
      </c>
    </row>
    <row r="284">
      <c r="A284" t="n">
        <v>3</v>
      </c>
      <c r="B284" t="n">
        <v>65</v>
      </c>
      <c r="C284" t="inlineStr">
        <is>
          <t xml:space="preserve">CONCLUIDO	</t>
        </is>
      </c>
      <c r="D284" t="n">
        <v>8.552300000000001</v>
      </c>
      <c r="E284" t="n">
        <v>11.69</v>
      </c>
      <c r="F284" t="n">
        <v>8.640000000000001</v>
      </c>
      <c r="G284" t="n">
        <v>16.2</v>
      </c>
      <c r="H284" t="n">
        <v>0.23</v>
      </c>
      <c r="I284" t="n">
        <v>32</v>
      </c>
      <c r="J284" t="n">
        <v>134.22</v>
      </c>
      <c r="K284" t="n">
        <v>46.47</v>
      </c>
      <c r="L284" t="n">
        <v>1.75</v>
      </c>
      <c r="M284" t="n">
        <v>25</v>
      </c>
      <c r="N284" t="n">
        <v>21</v>
      </c>
      <c r="O284" t="n">
        <v>16787.35</v>
      </c>
      <c r="P284" t="n">
        <v>74.88</v>
      </c>
      <c r="Q284" t="n">
        <v>1692.89</v>
      </c>
      <c r="R284" t="n">
        <v>47.05</v>
      </c>
      <c r="S284" t="n">
        <v>25.68</v>
      </c>
      <c r="T284" t="n">
        <v>9868.620000000001</v>
      </c>
      <c r="U284" t="n">
        <v>0.55</v>
      </c>
      <c r="V284" t="n">
        <v>0.84</v>
      </c>
      <c r="W284" t="n">
        <v>1.27</v>
      </c>
      <c r="X284" t="n">
        <v>0.64</v>
      </c>
      <c r="Y284" t="n">
        <v>1</v>
      </c>
      <c r="Z284" t="n">
        <v>10</v>
      </c>
    </row>
    <row r="285">
      <c r="A285" t="n">
        <v>4</v>
      </c>
      <c r="B285" t="n">
        <v>65</v>
      </c>
      <c r="C285" t="inlineStr">
        <is>
          <t xml:space="preserve">CONCLUIDO	</t>
        </is>
      </c>
      <c r="D285" t="n">
        <v>8.6534</v>
      </c>
      <c r="E285" t="n">
        <v>11.56</v>
      </c>
      <c r="F285" t="n">
        <v>8.59</v>
      </c>
      <c r="G285" t="n">
        <v>17.76</v>
      </c>
      <c r="H285" t="n">
        <v>0.26</v>
      </c>
      <c r="I285" t="n">
        <v>29</v>
      </c>
      <c r="J285" t="n">
        <v>134.55</v>
      </c>
      <c r="K285" t="n">
        <v>46.47</v>
      </c>
      <c r="L285" t="n">
        <v>2</v>
      </c>
      <c r="M285" t="n">
        <v>12</v>
      </c>
      <c r="N285" t="n">
        <v>21.09</v>
      </c>
      <c r="O285" t="n">
        <v>16828.84</v>
      </c>
      <c r="P285" t="n">
        <v>72.47</v>
      </c>
      <c r="Q285" t="n">
        <v>1692.95</v>
      </c>
      <c r="R285" t="n">
        <v>44.89</v>
      </c>
      <c r="S285" t="n">
        <v>25.68</v>
      </c>
      <c r="T285" t="n">
        <v>8803.93</v>
      </c>
      <c r="U285" t="n">
        <v>0.57</v>
      </c>
      <c r="V285" t="n">
        <v>0.85</v>
      </c>
      <c r="W285" t="n">
        <v>1.28</v>
      </c>
      <c r="X285" t="n">
        <v>0.58</v>
      </c>
      <c r="Y285" t="n">
        <v>1</v>
      </c>
      <c r="Z285" t="n">
        <v>10</v>
      </c>
    </row>
    <row r="286">
      <c r="A286" t="n">
        <v>5</v>
      </c>
      <c r="B286" t="n">
        <v>65</v>
      </c>
      <c r="C286" t="inlineStr">
        <is>
          <t xml:space="preserve">CONCLUIDO	</t>
        </is>
      </c>
      <c r="D286" t="n">
        <v>8.6812</v>
      </c>
      <c r="E286" t="n">
        <v>11.52</v>
      </c>
      <c r="F286" t="n">
        <v>8.58</v>
      </c>
      <c r="G286" t="n">
        <v>18.38</v>
      </c>
      <c r="H286" t="n">
        <v>0.29</v>
      </c>
      <c r="I286" t="n">
        <v>28</v>
      </c>
      <c r="J286" t="n">
        <v>134.89</v>
      </c>
      <c r="K286" t="n">
        <v>46.47</v>
      </c>
      <c r="L286" t="n">
        <v>2.25</v>
      </c>
      <c r="M286" t="n">
        <v>3</v>
      </c>
      <c r="N286" t="n">
        <v>21.17</v>
      </c>
      <c r="O286" t="n">
        <v>16870.25</v>
      </c>
      <c r="P286" t="n">
        <v>71.08</v>
      </c>
      <c r="Q286" t="n">
        <v>1693</v>
      </c>
      <c r="R286" t="n">
        <v>44.38</v>
      </c>
      <c r="S286" t="n">
        <v>25.68</v>
      </c>
      <c r="T286" t="n">
        <v>8552.629999999999</v>
      </c>
      <c r="U286" t="n">
        <v>0.58</v>
      </c>
      <c r="V286" t="n">
        <v>0.85</v>
      </c>
      <c r="W286" t="n">
        <v>1.28</v>
      </c>
      <c r="X286" t="n">
        <v>0.57</v>
      </c>
      <c r="Y286" t="n">
        <v>1</v>
      </c>
      <c r="Z286" t="n">
        <v>10</v>
      </c>
    </row>
    <row r="287">
      <c r="A287" t="n">
        <v>6</v>
      </c>
      <c r="B287" t="n">
        <v>65</v>
      </c>
      <c r="C287" t="inlineStr">
        <is>
          <t xml:space="preserve">CONCLUIDO	</t>
        </is>
      </c>
      <c r="D287" t="n">
        <v>8.6762</v>
      </c>
      <c r="E287" t="n">
        <v>11.53</v>
      </c>
      <c r="F287" t="n">
        <v>8.58</v>
      </c>
      <c r="G287" t="n">
        <v>18.39</v>
      </c>
      <c r="H287" t="n">
        <v>0.33</v>
      </c>
      <c r="I287" t="n">
        <v>28</v>
      </c>
      <c r="J287" t="n">
        <v>135.22</v>
      </c>
      <c r="K287" t="n">
        <v>46.47</v>
      </c>
      <c r="L287" t="n">
        <v>2.5</v>
      </c>
      <c r="M287" t="n">
        <v>0</v>
      </c>
      <c r="N287" t="n">
        <v>21.26</v>
      </c>
      <c r="O287" t="n">
        <v>16911.68</v>
      </c>
      <c r="P287" t="n">
        <v>71.31</v>
      </c>
      <c r="Q287" t="n">
        <v>1692.96</v>
      </c>
      <c r="R287" t="n">
        <v>44.6</v>
      </c>
      <c r="S287" t="n">
        <v>25.68</v>
      </c>
      <c r="T287" t="n">
        <v>8664</v>
      </c>
      <c r="U287" t="n">
        <v>0.58</v>
      </c>
      <c r="V287" t="n">
        <v>0.85</v>
      </c>
      <c r="W287" t="n">
        <v>1.28</v>
      </c>
      <c r="X287" t="n">
        <v>0.58</v>
      </c>
      <c r="Y287" t="n">
        <v>1</v>
      </c>
      <c r="Z287" t="n">
        <v>10</v>
      </c>
    </row>
    <row r="288">
      <c r="A288" t="n">
        <v>0</v>
      </c>
      <c r="B288" t="n">
        <v>130</v>
      </c>
      <c r="C288" t="inlineStr">
        <is>
          <t xml:space="preserve">CONCLUIDO	</t>
        </is>
      </c>
      <c r="D288" t="n">
        <v>5.1862</v>
      </c>
      <c r="E288" t="n">
        <v>19.28</v>
      </c>
      <c r="F288" t="n">
        <v>10.51</v>
      </c>
      <c r="G288" t="n">
        <v>5.17</v>
      </c>
      <c r="H288" t="n">
        <v>0.07000000000000001</v>
      </c>
      <c r="I288" t="n">
        <v>122</v>
      </c>
      <c r="J288" t="n">
        <v>252.85</v>
      </c>
      <c r="K288" t="n">
        <v>59.19</v>
      </c>
      <c r="L288" t="n">
        <v>1</v>
      </c>
      <c r="M288" t="n">
        <v>120</v>
      </c>
      <c r="N288" t="n">
        <v>62.65</v>
      </c>
      <c r="O288" t="n">
        <v>31418.63</v>
      </c>
      <c r="P288" t="n">
        <v>168.83</v>
      </c>
      <c r="Q288" t="n">
        <v>1693.62</v>
      </c>
      <c r="R288" t="n">
        <v>105.74</v>
      </c>
      <c r="S288" t="n">
        <v>25.68</v>
      </c>
      <c r="T288" t="n">
        <v>38765.41</v>
      </c>
      <c r="U288" t="n">
        <v>0.24</v>
      </c>
      <c r="V288" t="n">
        <v>0.6899999999999999</v>
      </c>
      <c r="W288" t="n">
        <v>1.4</v>
      </c>
      <c r="X288" t="n">
        <v>2.51</v>
      </c>
      <c r="Y288" t="n">
        <v>1</v>
      </c>
      <c r="Z288" t="n">
        <v>10</v>
      </c>
    </row>
    <row r="289">
      <c r="A289" t="n">
        <v>1</v>
      </c>
      <c r="B289" t="n">
        <v>130</v>
      </c>
      <c r="C289" t="inlineStr">
        <is>
          <t xml:space="preserve">CONCLUIDO	</t>
        </is>
      </c>
      <c r="D289" t="n">
        <v>5.8479</v>
      </c>
      <c r="E289" t="n">
        <v>17.1</v>
      </c>
      <c r="F289" t="n">
        <v>9.85</v>
      </c>
      <c r="G289" t="n">
        <v>6.49</v>
      </c>
      <c r="H289" t="n">
        <v>0.09</v>
      </c>
      <c r="I289" t="n">
        <v>91</v>
      </c>
      <c r="J289" t="n">
        <v>253.3</v>
      </c>
      <c r="K289" t="n">
        <v>59.19</v>
      </c>
      <c r="L289" t="n">
        <v>1.25</v>
      </c>
      <c r="M289" t="n">
        <v>89</v>
      </c>
      <c r="N289" t="n">
        <v>62.86</v>
      </c>
      <c r="O289" t="n">
        <v>31474.5</v>
      </c>
      <c r="P289" t="n">
        <v>156.5</v>
      </c>
      <c r="Q289" t="n">
        <v>1693.67</v>
      </c>
      <c r="R289" t="n">
        <v>85.27</v>
      </c>
      <c r="S289" t="n">
        <v>25.68</v>
      </c>
      <c r="T289" t="n">
        <v>28686.91</v>
      </c>
      <c r="U289" t="n">
        <v>0.3</v>
      </c>
      <c r="V289" t="n">
        <v>0.74</v>
      </c>
      <c r="W289" t="n">
        <v>1.34</v>
      </c>
      <c r="X289" t="n">
        <v>1.84</v>
      </c>
      <c r="Y289" t="n">
        <v>1</v>
      </c>
      <c r="Z289" t="n">
        <v>10</v>
      </c>
    </row>
    <row r="290">
      <c r="A290" t="n">
        <v>2</v>
      </c>
      <c r="B290" t="n">
        <v>130</v>
      </c>
      <c r="C290" t="inlineStr">
        <is>
          <t xml:space="preserve">CONCLUIDO	</t>
        </is>
      </c>
      <c r="D290" t="n">
        <v>6.3052</v>
      </c>
      <c r="E290" t="n">
        <v>15.86</v>
      </c>
      <c r="F290" t="n">
        <v>9.49</v>
      </c>
      <c r="G290" t="n">
        <v>7.8</v>
      </c>
      <c r="H290" t="n">
        <v>0.11</v>
      </c>
      <c r="I290" t="n">
        <v>73</v>
      </c>
      <c r="J290" t="n">
        <v>253.75</v>
      </c>
      <c r="K290" t="n">
        <v>59.19</v>
      </c>
      <c r="L290" t="n">
        <v>1.5</v>
      </c>
      <c r="M290" t="n">
        <v>71</v>
      </c>
      <c r="N290" t="n">
        <v>63.06</v>
      </c>
      <c r="O290" t="n">
        <v>31530.44</v>
      </c>
      <c r="P290" t="n">
        <v>149.36</v>
      </c>
      <c r="Q290" t="n">
        <v>1693.39</v>
      </c>
      <c r="R290" t="n">
        <v>73.42</v>
      </c>
      <c r="S290" t="n">
        <v>25.68</v>
      </c>
      <c r="T290" t="n">
        <v>22850.17</v>
      </c>
      <c r="U290" t="n">
        <v>0.35</v>
      </c>
      <c r="V290" t="n">
        <v>0.77</v>
      </c>
      <c r="W290" t="n">
        <v>1.33</v>
      </c>
      <c r="X290" t="n">
        <v>1.48</v>
      </c>
      <c r="Y290" t="n">
        <v>1</v>
      </c>
      <c r="Z290" t="n">
        <v>10</v>
      </c>
    </row>
    <row r="291">
      <c r="A291" t="n">
        <v>3</v>
      </c>
      <c r="B291" t="n">
        <v>130</v>
      </c>
      <c r="C291" t="inlineStr">
        <is>
          <t xml:space="preserve">CONCLUIDO	</t>
        </is>
      </c>
      <c r="D291" t="n">
        <v>6.6946</v>
      </c>
      <c r="E291" t="n">
        <v>14.94</v>
      </c>
      <c r="F291" t="n">
        <v>9.199999999999999</v>
      </c>
      <c r="G291" t="n">
        <v>9.199999999999999</v>
      </c>
      <c r="H291" t="n">
        <v>0.12</v>
      </c>
      <c r="I291" t="n">
        <v>60</v>
      </c>
      <c r="J291" t="n">
        <v>254.21</v>
      </c>
      <c r="K291" t="n">
        <v>59.19</v>
      </c>
      <c r="L291" t="n">
        <v>1.75</v>
      </c>
      <c r="M291" t="n">
        <v>58</v>
      </c>
      <c r="N291" t="n">
        <v>63.26</v>
      </c>
      <c r="O291" t="n">
        <v>31586.46</v>
      </c>
      <c r="P291" t="n">
        <v>143.36</v>
      </c>
      <c r="Q291" t="n">
        <v>1693.16</v>
      </c>
      <c r="R291" t="n">
        <v>64.62</v>
      </c>
      <c r="S291" t="n">
        <v>25.68</v>
      </c>
      <c r="T291" t="n">
        <v>18515.07</v>
      </c>
      <c r="U291" t="n">
        <v>0.4</v>
      </c>
      <c r="V291" t="n">
        <v>0.79</v>
      </c>
      <c r="W291" t="n">
        <v>1.3</v>
      </c>
      <c r="X291" t="n">
        <v>1.2</v>
      </c>
      <c r="Y291" t="n">
        <v>1</v>
      </c>
      <c r="Z291" t="n">
        <v>10</v>
      </c>
    </row>
    <row r="292">
      <c r="A292" t="n">
        <v>4</v>
      </c>
      <c r="B292" t="n">
        <v>130</v>
      </c>
      <c r="C292" t="inlineStr">
        <is>
          <t xml:space="preserve">CONCLUIDO	</t>
        </is>
      </c>
      <c r="D292" t="n">
        <v>6.9812</v>
      </c>
      <c r="E292" t="n">
        <v>14.32</v>
      </c>
      <c r="F292" t="n">
        <v>9.029999999999999</v>
      </c>
      <c r="G292" t="n">
        <v>10.62</v>
      </c>
      <c r="H292" t="n">
        <v>0.14</v>
      </c>
      <c r="I292" t="n">
        <v>51</v>
      </c>
      <c r="J292" t="n">
        <v>254.66</v>
      </c>
      <c r="K292" t="n">
        <v>59.19</v>
      </c>
      <c r="L292" t="n">
        <v>2</v>
      </c>
      <c r="M292" t="n">
        <v>49</v>
      </c>
      <c r="N292" t="n">
        <v>63.47</v>
      </c>
      <c r="O292" t="n">
        <v>31642.55</v>
      </c>
      <c r="P292" t="n">
        <v>138.84</v>
      </c>
      <c r="Q292" t="n">
        <v>1693.09</v>
      </c>
      <c r="R292" t="n">
        <v>58.85</v>
      </c>
      <c r="S292" t="n">
        <v>25.68</v>
      </c>
      <c r="T292" t="n">
        <v>15676.24</v>
      </c>
      <c r="U292" t="n">
        <v>0.44</v>
      </c>
      <c r="V292" t="n">
        <v>0.8100000000000001</v>
      </c>
      <c r="W292" t="n">
        <v>1.3</v>
      </c>
      <c r="X292" t="n">
        <v>1.02</v>
      </c>
      <c r="Y292" t="n">
        <v>1</v>
      </c>
      <c r="Z292" t="n">
        <v>10</v>
      </c>
    </row>
    <row r="293">
      <c r="A293" t="n">
        <v>5</v>
      </c>
      <c r="B293" t="n">
        <v>130</v>
      </c>
      <c r="C293" t="inlineStr">
        <is>
          <t xml:space="preserve">CONCLUIDO	</t>
        </is>
      </c>
      <c r="D293" t="n">
        <v>7.1838</v>
      </c>
      <c r="E293" t="n">
        <v>13.92</v>
      </c>
      <c r="F293" t="n">
        <v>8.92</v>
      </c>
      <c r="G293" t="n">
        <v>11.89</v>
      </c>
      <c r="H293" t="n">
        <v>0.16</v>
      </c>
      <c r="I293" t="n">
        <v>45</v>
      </c>
      <c r="J293" t="n">
        <v>255.12</v>
      </c>
      <c r="K293" t="n">
        <v>59.19</v>
      </c>
      <c r="L293" t="n">
        <v>2.25</v>
      </c>
      <c r="M293" t="n">
        <v>43</v>
      </c>
      <c r="N293" t="n">
        <v>63.67</v>
      </c>
      <c r="O293" t="n">
        <v>31698.72</v>
      </c>
      <c r="P293" t="n">
        <v>135.84</v>
      </c>
      <c r="Q293" t="n">
        <v>1693.24</v>
      </c>
      <c r="R293" t="n">
        <v>55.58</v>
      </c>
      <c r="S293" t="n">
        <v>25.68</v>
      </c>
      <c r="T293" t="n">
        <v>14069.18</v>
      </c>
      <c r="U293" t="n">
        <v>0.46</v>
      </c>
      <c r="V293" t="n">
        <v>0.82</v>
      </c>
      <c r="W293" t="n">
        <v>1.29</v>
      </c>
      <c r="X293" t="n">
        <v>0.91</v>
      </c>
      <c r="Y293" t="n">
        <v>1</v>
      </c>
      <c r="Z293" t="n">
        <v>10</v>
      </c>
    </row>
    <row r="294">
      <c r="A294" t="n">
        <v>6</v>
      </c>
      <c r="B294" t="n">
        <v>130</v>
      </c>
      <c r="C294" t="inlineStr">
        <is>
          <t xml:space="preserve">CONCLUIDO	</t>
        </is>
      </c>
      <c r="D294" t="n">
        <v>7.41</v>
      </c>
      <c r="E294" t="n">
        <v>13.5</v>
      </c>
      <c r="F294" t="n">
        <v>8.779999999999999</v>
      </c>
      <c r="G294" t="n">
        <v>13.51</v>
      </c>
      <c r="H294" t="n">
        <v>0.17</v>
      </c>
      <c r="I294" t="n">
        <v>39</v>
      </c>
      <c r="J294" t="n">
        <v>255.57</v>
      </c>
      <c r="K294" t="n">
        <v>59.19</v>
      </c>
      <c r="L294" t="n">
        <v>2.5</v>
      </c>
      <c r="M294" t="n">
        <v>37</v>
      </c>
      <c r="N294" t="n">
        <v>63.88</v>
      </c>
      <c r="O294" t="n">
        <v>31754.97</v>
      </c>
      <c r="P294" t="n">
        <v>132.05</v>
      </c>
      <c r="Q294" t="n">
        <v>1692.97</v>
      </c>
      <c r="R294" t="n">
        <v>51.72</v>
      </c>
      <c r="S294" t="n">
        <v>25.68</v>
      </c>
      <c r="T294" t="n">
        <v>12168.86</v>
      </c>
      <c r="U294" t="n">
        <v>0.5</v>
      </c>
      <c r="V294" t="n">
        <v>0.83</v>
      </c>
      <c r="W294" t="n">
        <v>1.27</v>
      </c>
      <c r="X294" t="n">
        <v>0.78</v>
      </c>
      <c r="Y294" t="n">
        <v>1</v>
      </c>
      <c r="Z294" t="n">
        <v>10</v>
      </c>
    </row>
    <row r="295">
      <c r="A295" t="n">
        <v>7</v>
      </c>
      <c r="B295" t="n">
        <v>130</v>
      </c>
      <c r="C295" t="inlineStr">
        <is>
          <t xml:space="preserve">CONCLUIDO	</t>
        </is>
      </c>
      <c r="D295" t="n">
        <v>7.571</v>
      </c>
      <c r="E295" t="n">
        <v>13.21</v>
      </c>
      <c r="F295" t="n">
        <v>8.69</v>
      </c>
      <c r="G295" t="n">
        <v>14.9</v>
      </c>
      <c r="H295" t="n">
        <v>0.19</v>
      </c>
      <c r="I295" t="n">
        <v>35</v>
      </c>
      <c r="J295" t="n">
        <v>256.03</v>
      </c>
      <c r="K295" t="n">
        <v>59.19</v>
      </c>
      <c r="L295" t="n">
        <v>2.75</v>
      </c>
      <c r="M295" t="n">
        <v>33</v>
      </c>
      <c r="N295" t="n">
        <v>64.09</v>
      </c>
      <c r="O295" t="n">
        <v>31811.29</v>
      </c>
      <c r="P295" t="n">
        <v>128.89</v>
      </c>
      <c r="Q295" t="n">
        <v>1692.89</v>
      </c>
      <c r="R295" t="n">
        <v>49.09</v>
      </c>
      <c r="S295" t="n">
        <v>25.68</v>
      </c>
      <c r="T295" t="n">
        <v>10876.72</v>
      </c>
      <c r="U295" t="n">
        <v>0.52</v>
      </c>
      <c r="V295" t="n">
        <v>0.84</v>
      </c>
      <c r="W295" t="n">
        <v>1.26</v>
      </c>
      <c r="X295" t="n">
        <v>0.6899999999999999</v>
      </c>
      <c r="Y295" t="n">
        <v>1</v>
      </c>
      <c r="Z295" t="n">
        <v>10</v>
      </c>
    </row>
    <row r="296">
      <c r="A296" t="n">
        <v>8</v>
      </c>
      <c r="B296" t="n">
        <v>130</v>
      </c>
      <c r="C296" t="inlineStr">
        <is>
          <t xml:space="preserve">CONCLUIDO	</t>
        </is>
      </c>
      <c r="D296" t="n">
        <v>7.6917</v>
      </c>
      <c r="E296" t="n">
        <v>13</v>
      </c>
      <c r="F296" t="n">
        <v>8.630000000000001</v>
      </c>
      <c r="G296" t="n">
        <v>16.18</v>
      </c>
      <c r="H296" t="n">
        <v>0.21</v>
      </c>
      <c r="I296" t="n">
        <v>32</v>
      </c>
      <c r="J296" t="n">
        <v>256.49</v>
      </c>
      <c r="K296" t="n">
        <v>59.19</v>
      </c>
      <c r="L296" t="n">
        <v>3</v>
      </c>
      <c r="M296" t="n">
        <v>30</v>
      </c>
      <c r="N296" t="n">
        <v>64.29000000000001</v>
      </c>
      <c r="O296" t="n">
        <v>31867.69</v>
      </c>
      <c r="P296" t="n">
        <v>127.31</v>
      </c>
      <c r="Q296" t="n">
        <v>1692.88</v>
      </c>
      <c r="R296" t="n">
        <v>46.93</v>
      </c>
      <c r="S296" t="n">
        <v>25.68</v>
      </c>
      <c r="T296" t="n">
        <v>9811.389999999999</v>
      </c>
      <c r="U296" t="n">
        <v>0.55</v>
      </c>
      <c r="V296" t="n">
        <v>0.85</v>
      </c>
      <c r="W296" t="n">
        <v>1.26</v>
      </c>
      <c r="X296" t="n">
        <v>0.63</v>
      </c>
      <c r="Y296" t="n">
        <v>1</v>
      </c>
      <c r="Z296" t="n">
        <v>10</v>
      </c>
    </row>
    <row r="297">
      <c r="A297" t="n">
        <v>9</v>
      </c>
      <c r="B297" t="n">
        <v>130</v>
      </c>
      <c r="C297" t="inlineStr">
        <is>
          <t xml:space="preserve">CONCLUIDO	</t>
        </is>
      </c>
      <c r="D297" t="n">
        <v>7.8103</v>
      </c>
      <c r="E297" t="n">
        <v>12.8</v>
      </c>
      <c r="F297" t="n">
        <v>8.58</v>
      </c>
      <c r="G297" t="n">
        <v>17.75</v>
      </c>
      <c r="H297" t="n">
        <v>0.23</v>
      </c>
      <c r="I297" t="n">
        <v>29</v>
      </c>
      <c r="J297" t="n">
        <v>256.95</v>
      </c>
      <c r="K297" t="n">
        <v>59.19</v>
      </c>
      <c r="L297" t="n">
        <v>3.25</v>
      </c>
      <c r="M297" t="n">
        <v>27</v>
      </c>
      <c r="N297" t="n">
        <v>64.5</v>
      </c>
      <c r="O297" t="n">
        <v>31924.29</v>
      </c>
      <c r="P297" t="n">
        <v>124.19</v>
      </c>
      <c r="Q297" t="n">
        <v>1693.03</v>
      </c>
      <c r="R297" t="n">
        <v>45.22</v>
      </c>
      <c r="S297" t="n">
        <v>25.68</v>
      </c>
      <c r="T297" t="n">
        <v>8969.93</v>
      </c>
      <c r="U297" t="n">
        <v>0.57</v>
      </c>
      <c r="V297" t="n">
        <v>0.85</v>
      </c>
      <c r="W297" t="n">
        <v>1.26</v>
      </c>
      <c r="X297" t="n">
        <v>0.58</v>
      </c>
      <c r="Y297" t="n">
        <v>1</v>
      </c>
      <c r="Z297" t="n">
        <v>10</v>
      </c>
    </row>
    <row r="298">
      <c r="A298" t="n">
        <v>10</v>
      </c>
      <c r="B298" t="n">
        <v>130</v>
      </c>
      <c r="C298" t="inlineStr">
        <is>
          <t xml:space="preserve">CONCLUIDO	</t>
        </is>
      </c>
      <c r="D298" t="n">
        <v>7.9565</v>
      </c>
      <c r="E298" t="n">
        <v>12.57</v>
      </c>
      <c r="F298" t="n">
        <v>8.49</v>
      </c>
      <c r="G298" t="n">
        <v>19.6</v>
      </c>
      <c r="H298" t="n">
        <v>0.24</v>
      </c>
      <c r="I298" t="n">
        <v>26</v>
      </c>
      <c r="J298" t="n">
        <v>257.41</v>
      </c>
      <c r="K298" t="n">
        <v>59.19</v>
      </c>
      <c r="L298" t="n">
        <v>3.5</v>
      </c>
      <c r="M298" t="n">
        <v>24</v>
      </c>
      <c r="N298" t="n">
        <v>64.70999999999999</v>
      </c>
      <c r="O298" t="n">
        <v>31980.84</v>
      </c>
      <c r="P298" t="n">
        <v>121.81</v>
      </c>
      <c r="Q298" t="n">
        <v>1693.15</v>
      </c>
      <c r="R298" t="n">
        <v>42.54</v>
      </c>
      <c r="S298" t="n">
        <v>25.68</v>
      </c>
      <c r="T298" t="n">
        <v>7643.56</v>
      </c>
      <c r="U298" t="n">
        <v>0.6</v>
      </c>
      <c r="V298" t="n">
        <v>0.86</v>
      </c>
      <c r="W298" t="n">
        <v>1.25</v>
      </c>
      <c r="X298" t="n">
        <v>0.49</v>
      </c>
      <c r="Y298" t="n">
        <v>1</v>
      </c>
      <c r="Z298" t="n">
        <v>10</v>
      </c>
    </row>
    <row r="299">
      <c r="A299" t="n">
        <v>11</v>
      </c>
      <c r="B299" t="n">
        <v>130</v>
      </c>
      <c r="C299" t="inlineStr">
        <is>
          <t xml:space="preserve">CONCLUIDO	</t>
        </is>
      </c>
      <c r="D299" t="n">
        <v>8.0268</v>
      </c>
      <c r="E299" t="n">
        <v>12.46</v>
      </c>
      <c r="F299" t="n">
        <v>8.48</v>
      </c>
      <c r="G299" t="n">
        <v>21.2</v>
      </c>
      <c r="H299" t="n">
        <v>0.26</v>
      </c>
      <c r="I299" t="n">
        <v>24</v>
      </c>
      <c r="J299" t="n">
        <v>257.86</v>
      </c>
      <c r="K299" t="n">
        <v>59.19</v>
      </c>
      <c r="L299" t="n">
        <v>3.75</v>
      </c>
      <c r="M299" t="n">
        <v>22</v>
      </c>
      <c r="N299" t="n">
        <v>64.92</v>
      </c>
      <c r="O299" t="n">
        <v>32037.48</v>
      </c>
      <c r="P299" t="n">
        <v>119.77</v>
      </c>
      <c r="Q299" t="n">
        <v>1692.99</v>
      </c>
      <c r="R299" t="n">
        <v>42.22</v>
      </c>
      <c r="S299" t="n">
        <v>25.68</v>
      </c>
      <c r="T299" t="n">
        <v>7495.15</v>
      </c>
      <c r="U299" t="n">
        <v>0.61</v>
      </c>
      <c r="V299" t="n">
        <v>0.86</v>
      </c>
      <c r="W299" t="n">
        <v>1.25</v>
      </c>
      <c r="X299" t="n">
        <v>0.48</v>
      </c>
      <c r="Y299" t="n">
        <v>1</v>
      </c>
      <c r="Z299" t="n">
        <v>10</v>
      </c>
    </row>
    <row r="300">
      <c r="A300" t="n">
        <v>12</v>
      </c>
      <c r="B300" t="n">
        <v>130</v>
      </c>
      <c r="C300" t="inlineStr">
        <is>
          <t xml:space="preserve">CONCLUIDO	</t>
        </is>
      </c>
      <c r="D300" t="n">
        <v>8.1259</v>
      </c>
      <c r="E300" t="n">
        <v>12.31</v>
      </c>
      <c r="F300" t="n">
        <v>8.43</v>
      </c>
      <c r="G300" t="n">
        <v>22.98</v>
      </c>
      <c r="H300" t="n">
        <v>0.28</v>
      </c>
      <c r="I300" t="n">
        <v>22</v>
      </c>
      <c r="J300" t="n">
        <v>258.32</v>
      </c>
      <c r="K300" t="n">
        <v>59.19</v>
      </c>
      <c r="L300" t="n">
        <v>4</v>
      </c>
      <c r="M300" t="n">
        <v>20</v>
      </c>
      <c r="N300" t="n">
        <v>65.13</v>
      </c>
      <c r="O300" t="n">
        <v>32094.19</v>
      </c>
      <c r="P300" t="n">
        <v>116.44</v>
      </c>
      <c r="Q300" t="n">
        <v>1692.94</v>
      </c>
      <c r="R300" t="n">
        <v>40.67</v>
      </c>
      <c r="S300" t="n">
        <v>25.68</v>
      </c>
      <c r="T300" t="n">
        <v>6729.68</v>
      </c>
      <c r="U300" t="n">
        <v>0.63</v>
      </c>
      <c r="V300" t="n">
        <v>0.87</v>
      </c>
      <c r="W300" t="n">
        <v>1.24</v>
      </c>
      <c r="X300" t="n">
        <v>0.42</v>
      </c>
      <c r="Y300" t="n">
        <v>1</v>
      </c>
      <c r="Z300" t="n">
        <v>10</v>
      </c>
    </row>
    <row r="301">
      <c r="A301" t="n">
        <v>13</v>
      </c>
      <c r="B301" t="n">
        <v>130</v>
      </c>
      <c r="C301" t="inlineStr">
        <is>
          <t xml:space="preserve">CONCLUIDO	</t>
        </is>
      </c>
      <c r="D301" t="n">
        <v>8.1775</v>
      </c>
      <c r="E301" t="n">
        <v>12.23</v>
      </c>
      <c r="F301" t="n">
        <v>8.4</v>
      </c>
      <c r="G301" t="n">
        <v>23.99</v>
      </c>
      <c r="H301" t="n">
        <v>0.29</v>
      </c>
      <c r="I301" t="n">
        <v>21</v>
      </c>
      <c r="J301" t="n">
        <v>258.78</v>
      </c>
      <c r="K301" t="n">
        <v>59.19</v>
      </c>
      <c r="L301" t="n">
        <v>4.25</v>
      </c>
      <c r="M301" t="n">
        <v>19</v>
      </c>
      <c r="N301" t="n">
        <v>65.34</v>
      </c>
      <c r="O301" t="n">
        <v>32150.98</v>
      </c>
      <c r="P301" t="n">
        <v>115.59</v>
      </c>
      <c r="Q301" t="n">
        <v>1692.97</v>
      </c>
      <c r="R301" t="n">
        <v>39.63</v>
      </c>
      <c r="S301" t="n">
        <v>25.68</v>
      </c>
      <c r="T301" t="n">
        <v>6212.64</v>
      </c>
      <c r="U301" t="n">
        <v>0.65</v>
      </c>
      <c r="V301" t="n">
        <v>0.87</v>
      </c>
      <c r="W301" t="n">
        <v>1.24</v>
      </c>
      <c r="X301" t="n">
        <v>0.39</v>
      </c>
      <c r="Y301" t="n">
        <v>1</v>
      </c>
      <c r="Z301" t="n">
        <v>10</v>
      </c>
    </row>
    <row r="302">
      <c r="A302" t="n">
        <v>14</v>
      </c>
      <c r="B302" t="n">
        <v>130</v>
      </c>
      <c r="C302" t="inlineStr">
        <is>
          <t xml:space="preserve">CONCLUIDO	</t>
        </is>
      </c>
      <c r="D302" t="n">
        <v>8.257400000000001</v>
      </c>
      <c r="E302" t="n">
        <v>12.11</v>
      </c>
      <c r="F302" t="n">
        <v>8.380000000000001</v>
      </c>
      <c r="G302" t="n">
        <v>26.45</v>
      </c>
      <c r="H302" t="n">
        <v>0.31</v>
      </c>
      <c r="I302" t="n">
        <v>19</v>
      </c>
      <c r="J302" t="n">
        <v>259.25</v>
      </c>
      <c r="K302" t="n">
        <v>59.19</v>
      </c>
      <c r="L302" t="n">
        <v>4.5</v>
      </c>
      <c r="M302" t="n">
        <v>17</v>
      </c>
      <c r="N302" t="n">
        <v>65.55</v>
      </c>
      <c r="O302" t="n">
        <v>32207.85</v>
      </c>
      <c r="P302" t="n">
        <v>112.02</v>
      </c>
      <c r="Q302" t="n">
        <v>1692.88</v>
      </c>
      <c r="R302" t="n">
        <v>39.17</v>
      </c>
      <c r="S302" t="n">
        <v>25.68</v>
      </c>
      <c r="T302" t="n">
        <v>5993.82</v>
      </c>
      <c r="U302" t="n">
        <v>0.66</v>
      </c>
      <c r="V302" t="n">
        <v>0.87</v>
      </c>
      <c r="W302" t="n">
        <v>1.23</v>
      </c>
      <c r="X302" t="n">
        <v>0.37</v>
      </c>
      <c r="Y302" t="n">
        <v>1</v>
      </c>
      <c r="Z302" t="n">
        <v>10</v>
      </c>
    </row>
    <row r="303">
      <c r="A303" t="n">
        <v>15</v>
      </c>
      <c r="B303" t="n">
        <v>130</v>
      </c>
      <c r="C303" t="inlineStr">
        <is>
          <t xml:space="preserve">CONCLUIDO	</t>
        </is>
      </c>
      <c r="D303" t="n">
        <v>8.309100000000001</v>
      </c>
      <c r="E303" t="n">
        <v>12.04</v>
      </c>
      <c r="F303" t="n">
        <v>8.35</v>
      </c>
      <c r="G303" t="n">
        <v>27.83</v>
      </c>
      <c r="H303" t="n">
        <v>0.33</v>
      </c>
      <c r="I303" t="n">
        <v>18</v>
      </c>
      <c r="J303" t="n">
        <v>259.71</v>
      </c>
      <c r="K303" t="n">
        <v>59.19</v>
      </c>
      <c r="L303" t="n">
        <v>4.75</v>
      </c>
      <c r="M303" t="n">
        <v>16</v>
      </c>
      <c r="N303" t="n">
        <v>65.76000000000001</v>
      </c>
      <c r="O303" t="n">
        <v>32264.79</v>
      </c>
      <c r="P303" t="n">
        <v>109.46</v>
      </c>
      <c r="Q303" t="n">
        <v>1693.19</v>
      </c>
      <c r="R303" t="n">
        <v>38.25</v>
      </c>
      <c r="S303" t="n">
        <v>25.68</v>
      </c>
      <c r="T303" t="n">
        <v>5540.28</v>
      </c>
      <c r="U303" t="n">
        <v>0.67</v>
      </c>
      <c r="V303" t="n">
        <v>0.87</v>
      </c>
      <c r="W303" t="n">
        <v>1.23</v>
      </c>
      <c r="X303" t="n">
        <v>0.35</v>
      </c>
      <c r="Y303" t="n">
        <v>1</v>
      </c>
      <c r="Z303" t="n">
        <v>10</v>
      </c>
    </row>
    <row r="304">
      <c r="A304" t="n">
        <v>16</v>
      </c>
      <c r="B304" t="n">
        <v>130</v>
      </c>
      <c r="C304" t="inlineStr">
        <is>
          <t xml:space="preserve">CONCLUIDO	</t>
        </is>
      </c>
      <c r="D304" t="n">
        <v>8.3453</v>
      </c>
      <c r="E304" t="n">
        <v>11.98</v>
      </c>
      <c r="F304" t="n">
        <v>8.35</v>
      </c>
      <c r="G304" t="n">
        <v>29.46</v>
      </c>
      <c r="H304" t="n">
        <v>0.34</v>
      </c>
      <c r="I304" t="n">
        <v>17</v>
      </c>
      <c r="J304" t="n">
        <v>260.17</v>
      </c>
      <c r="K304" t="n">
        <v>59.19</v>
      </c>
      <c r="L304" t="n">
        <v>5</v>
      </c>
      <c r="M304" t="n">
        <v>12</v>
      </c>
      <c r="N304" t="n">
        <v>65.98</v>
      </c>
      <c r="O304" t="n">
        <v>32321.82</v>
      </c>
      <c r="P304" t="n">
        <v>107.95</v>
      </c>
      <c r="Q304" t="n">
        <v>1692.98</v>
      </c>
      <c r="R304" t="n">
        <v>37.91</v>
      </c>
      <c r="S304" t="n">
        <v>25.68</v>
      </c>
      <c r="T304" t="n">
        <v>5373.41</v>
      </c>
      <c r="U304" t="n">
        <v>0.68</v>
      </c>
      <c r="V304" t="n">
        <v>0.87</v>
      </c>
      <c r="W304" t="n">
        <v>1.24</v>
      </c>
      <c r="X304" t="n">
        <v>0.34</v>
      </c>
      <c r="Y304" t="n">
        <v>1</v>
      </c>
      <c r="Z304" t="n">
        <v>10</v>
      </c>
    </row>
    <row r="305">
      <c r="A305" t="n">
        <v>17</v>
      </c>
      <c r="B305" t="n">
        <v>130</v>
      </c>
      <c r="C305" t="inlineStr">
        <is>
          <t xml:space="preserve">CONCLUIDO	</t>
        </is>
      </c>
      <c r="D305" t="n">
        <v>8.401999999999999</v>
      </c>
      <c r="E305" t="n">
        <v>11.9</v>
      </c>
      <c r="F305" t="n">
        <v>8.31</v>
      </c>
      <c r="G305" t="n">
        <v>31.18</v>
      </c>
      <c r="H305" t="n">
        <v>0.36</v>
      </c>
      <c r="I305" t="n">
        <v>16</v>
      </c>
      <c r="J305" t="n">
        <v>260.63</v>
      </c>
      <c r="K305" t="n">
        <v>59.19</v>
      </c>
      <c r="L305" t="n">
        <v>5.25</v>
      </c>
      <c r="M305" t="n">
        <v>8</v>
      </c>
      <c r="N305" t="n">
        <v>66.19</v>
      </c>
      <c r="O305" t="n">
        <v>32378.93</v>
      </c>
      <c r="P305" t="n">
        <v>106.1</v>
      </c>
      <c r="Q305" t="n">
        <v>1693</v>
      </c>
      <c r="R305" t="n">
        <v>36.87</v>
      </c>
      <c r="S305" t="n">
        <v>25.68</v>
      </c>
      <c r="T305" t="n">
        <v>4857.55</v>
      </c>
      <c r="U305" t="n">
        <v>0.7</v>
      </c>
      <c r="V305" t="n">
        <v>0.88</v>
      </c>
      <c r="W305" t="n">
        <v>1.24</v>
      </c>
      <c r="X305" t="n">
        <v>0.31</v>
      </c>
      <c r="Y305" t="n">
        <v>1</v>
      </c>
      <c r="Z305" t="n">
        <v>10</v>
      </c>
    </row>
    <row r="306">
      <c r="A306" t="n">
        <v>18</v>
      </c>
      <c r="B306" t="n">
        <v>130</v>
      </c>
      <c r="C306" t="inlineStr">
        <is>
          <t xml:space="preserve">CONCLUIDO	</t>
        </is>
      </c>
      <c r="D306" t="n">
        <v>8.4382</v>
      </c>
      <c r="E306" t="n">
        <v>11.85</v>
      </c>
      <c r="F306" t="n">
        <v>8.31</v>
      </c>
      <c r="G306" t="n">
        <v>33.25</v>
      </c>
      <c r="H306" t="n">
        <v>0.37</v>
      </c>
      <c r="I306" t="n">
        <v>15</v>
      </c>
      <c r="J306" t="n">
        <v>261.1</v>
      </c>
      <c r="K306" t="n">
        <v>59.19</v>
      </c>
      <c r="L306" t="n">
        <v>5.5</v>
      </c>
      <c r="M306" t="n">
        <v>7</v>
      </c>
      <c r="N306" t="n">
        <v>66.40000000000001</v>
      </c>
      <c r="O306" t="n">
        <v>32436.11</v>
      </c>
      <c r="P306" t="n">
        <v>104.5</v>
      </c>
      <c r="Q306" t="n">
        <v>1693.08</v>
      </c>
      <c r="R306" t="n">
        <v>36.87</v>
      </c>
      <c r="S306" t="n">
        <v>25.68</v>
      </c>
      <c r="T306" t="n">
        <v>4862.54</v>
      </c>
      <c r="U306" t="n">
        <v>0.7</v>
      </c>
      <c r="V306" t="n">
        <v>0.88</v>
      </c>
      <c r="W306" t="n">
        <v>1.24</v>
      </c>
      <c r="X306" t="n">
        <v>0.31</v>
      </c>
      <c r="Y306" t="n">
        <v>1</v>
      </c>
      <c r="Z306" t="n">
        <v>10</v>
      </c>
    </row>
    <row r="307">
      <c r="A307" t="n">
        <v>19</v>
      </c>
      <c r="B307" t="n">
        <v>130</v>
      </c>
      <c r="C307" t="inlineStr">
        <is>
          <t xml:space="preserve">CONCLUIDO	</t>
        </is>
      </c>
      <c r="D307" t="n">
        <v>8.446300000000001</v>
      </c>
      <c r="E307" t="n">
        <v>11.84</v>
      </c>
      <c r="F307" t="n">
        <v>8.300000000000001</v>
      </c>
      <c r="G307" t="n">
        <v>33.2</v>
      </c>
      <c r="H307" t="n">
        <v>0.39</v>
      </c>
      <c r="I307" t="n">
        <v>15</v>
      </c>
      <c r="J307" t="n">
        <v>261.56</v>
      </c>
      <c r="K307" t="n">
        <v>59.19</v>
      </c>
      <c r="L307" t="n">
        <v>5.75</v>
      </c>
      <c r="M307" t="n">
        <v>5</v>
      </c>
      <c r="N307" t="n">
        <v>66.62</v>
      </c>
      <c r="O307" t="n">
        <v>32493.38</v>
      </c>
      <c r="P307" t="n">
        <v>103.7</v>
      </c>
      <c r="Q307" t="n">
        <v>1692.99</v>
      </c>
      <c r="R307" t="n">
        <v>36.44</v>
      </c>
      <c r="S307" t="n">
        <v>25.68</v>
      </c>
      <c r="T307" t="n">
        <v>4647.83</v>
      </c>
      <c r="U307" t="n">
        <v>0.7</v>
      </c>
      <c r="V307" t="n">
        <v>0.88</v>
      </c>
      <c r="W307" t="n">
        <v>1.24</v>
      </c>
      <c r="X307" t="n">
        <v>0.3</v>
      </c>
      <c r="Y307" t="n">
        <v>1</v>
      </c>
      <c r="Z307" t="n">
        <v>10</v>
      </c>
    </row>
    <row r="308">
      <c r="A308" t="n">
        <v>20</v>
      </c>
      <c r="B308" t="n">
        <v>130</v>
      </c>
      <c r="C308" t="inlineStr">
        <is>
          <t xml:space="preserve">CONCLUIDO	</t>
        </is>
      </c>
      <c r="D308" t="n">
        <v>8.438000000000001</v>
      </c>
      <c r="E308" t="n">
        <v>11.85</v>
      </c>
      <c r="F308" t="n">
        <v>8.31</v>
      </c>
      <c r="G308" t="n">
        <v>33.25</v>
      </c>
      <c r="H308" t="n">
        <v>0.41</v>
      </c>
      <c r="I308" t="n">
        <v>15</v>
      </c>
      <c r="J308" t="n">
        <v>262.03</v>
      </c>
      <c r="K308" t="n">
        <v>59.19</v>
      </c>
      <c r="L308" t="n">
        <v>6</v>
      </c>
      <c r="M308" t="n">
        <v>3</v>
      </c>
      <c r="N308" t="n">
        <v>66.83</v>
      </c>
      <c r="O308" t="n">
        <v>32550.72</v>
      </c>
      <c r="P308" t="n">
        <v>103.38</v>
      </c>
      <c r="Q308" t="n">
        <v>1693.06</v>
      </c>
      <c r="R308" t="n">
        <v>36.61</v>
      </c>
      <c r="S308" t="n">
        <v>25.68</v>
      </c>
      <c r="T308" t="n">
        <v>4732.4</v>
      </c>
      <c r="U308" t="n">
        <v>0.7</v>
      </c>
      <c r="V308" t="n">
        <v>0.88</v>
      </c>
      <c r="W308" t="n">
        <v>1.25</v>
      </c>
      <c r="X308" t="n">
        <v>0.31</v>
      </c>
      <c r="Y308" t="n">
        <v>1</v>
      </c>
      <c r="Z308" t="n">
        <v>10</v>
      </c>
    </row>
    <row r="309">
      <c r="A309" t="n">
        <v>21</v>
      </c>
      <c r="B309" t="n">
        <v>130</v>
      </c>
      <c r="C309" t="inlineStr">
        <is>
          <t xml:space="preserve">CONCLUIDO	</t>
        </is>
      </c>
      <c r="D309" t="n">
        <v>8.442</v>
      </c>
      <c r="E309" t="n">
        <v>11.85</v>
      </c>
      <c r="F309" t="n">
        <v>8.31</v>
      </c>
      <c r="G309" t="n">
        <v>33.23</v>
      </c>
      <c r="H309" t="n">
        <v>0.42</v>
      </c>
      <c r="I309" t="n">
        <v>15</v>
      </c>
      <c r="J309" t="n">
        <v>262.49</v>
      </c>
      <c r="K309" t="n">
        <v>59.19</v>
      </c>
      <c r="L309" t="n">
        <v>6.25</v>
      </c>
      <c r="M309" t="n">
        <v>3</v>
      </c>
      <c r="N309" t="n">
        <v>67.05</v>
      </c>
      <c r="O309" t="n">
        <v>32608.15</v>
      </c>
      <c r="P309" t="n">
        <v>103.08</v>
      </c>
      <c r="Q309" t="n">
        <v>1692.94</v>
      </c>
      <c r="R309" t="n">
        <v>36.56</v>
      </c>
      <c r="S309" t="n">
        <v>25.68</v>
      </c>
      <c r="T309" t="n">
        <v>4709.98</v>
      </c>
      <c r="U309" t="n">
        <v>0.7</v>
      </c>
      <c r="V309" t="n">
        <v>0.88</v>
      </c>
      <c r="W309" t="n">
        <v>1.24</v>
      </c>
      <c r="X309" t="n">
        <v>0.3</v>
      </c>
      <c r="Y309" t="n">
        <v>1</v>
      </c>
      <c r="Z309" t="n">
        <v>10</v>
      </c>
    </row>
    <row r="310">
      <c r="A310" t="n">
        <v>22</v>
      </c>
      <c r="B310" t="n">
        <v>130</v>
      </c>
      <c r="C310" t="inlineStr">
        <is>
          <t xml:space="preserve">CONCLUIDO	</t>
        </is>
      </c>
      <c r="D310" t="n">
        <v>8.436999999999999</v>
      </c>
      <c r="E310" t="n">
        <v>11.85</v>
      </c>
      <c r="F310" t="n">
        <v>8.31</v>
      </c>
      <c r="G310" t="n">
        <v>33.26</v>
      </c>
      <c r="H310" t="n">
        <v>0.44</v>
      </c>
      <c r="I310" t="n">
        <v>15</v>
      </c>
      <c r="J310" t="n">
        <v>262.96</v>
      </c>
      <c r="K310" t="n">
        <v>59.19</v>
      </c>
      <c r="L310" t="n">
        <v>6.5</v>
      </c>
      <c r="M310" t="n">
        <v>0</v>
      </c>
      <c r="N310" t="n">
        <v>67.26000000000001</v>
      </c>
      <c r="O310" t="n">
        <v>32665.66</v>
      </c>
      <c r="P310" t="n">
        <v>103.27</v>
      </c>
      <c r="Q310" t="n">
        <v>1692.98</v>
      </c>
      <c r="R310" t="n">
        <v>36.65</v>
      </c>
      <c r="S310" t="n">
        <v>25.68</v>
      </c>
      <c r="T310" t="n">
        <v>4755.34</v>
      </c>
      <c r="U310" t="n">
        <v>0.7</v>
      </c>
      <c r="V310" t="n">
        <v>0.88</v>
      </c>
      <c r="W310" t="n">
        <v>1.25</v>
      </c>
      <c r="X310" t="n">
        <v>0.31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7.0749</v>
      </c>
      <c r="E311" t="n">
        <v>14.13</v>
      </c>
      <c r="F311" t="n">
        <v>9.539999999999999</v>
      </c>
      <c r="G311" t="n">
        <v>7.53</v>
      </c>
      <c r="H311" t="n">
        <v>0.12</v>
      </c>
      <c r="I311" t="n">
        <v>76</v>
      </c>
      <c r="J311" t="n">
        <v>150.44</v>
      </c>
      <c r="K311" t="n">
        <v>49.1</v>
      </c>
      <c r="L311" t="n">
        <v>1</v>
      </c>
      <c r="M311" t="n">
        <v>74</v>
      </c>
      <c r="N311" t="n">
        <v>25.34</v>
      </c>
      <c r="O311" t="n">
        <v>18787.76</v>
      </c>
      <c r="P311" t="n">
        <v>104.57</v>
      </c>
      <c r="Q311" t="n">
        <v>1693.38</v>
      </c>
      <c r="R311" t="n">
        <v>75.25</v>
      </c>
      <c r="S311" t="n">
        <v>25.68</v>
      </c>
      <c r="T311" t="n">
        <v>23749.88</v>
      </c>
      <c r="U311" t="n">
        <v>0.34</v>
      </c>
      <c r="V311" t="n">
        <v>0.77</v>
      </c>
      <c r="W311" t="n">
        <v>1.33</v>
      </c>
      <c r="X311" t="n">
        <v>1.53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7.553</v>
      </c>
      <c r="E312" t="n">
        <v>13.24</v>
      </c>
      <c r="F312" t="n">
        <v>9.19</v>
      </c>
      <c r="G312" t="n">
        <v>9.51</v>
      </c>
      <c r="H312" t="n">
        <v>0.15</v>
      </c>
      <c r="I312" t="n">
        <v>58</v>
      </c>
      <c r="J312" t="n">
        <v>150.78</v>
      </c>
      <c r="K312" t="n">
        <v>49.1</v>
      </c>
      <c r="L312" t="n">
        <v>1.25</v>
      </c>
      <c r="M312" t="n">
        <v>56</v>
      </c>
      <c r="N312" t="n">
        <v>25.44</v>
      </c>
      <c r="O312" t="n">
        <v>18830.65</v>
      </c>
      <c r="P312" t="n">
        <v>98.28</v>
      </c>
      <c r="Q312" t="n">
        <v>1693.26</v>
      </c>
      <c r="R312" t="n">
        <v>64.37</v>
      </c>
      <c r="S312" t="n">
        <v>25.68</v>
      </c>
      <c r="T312" t="n">
        <v>18399.87</v>
      </c>
      <c r="U312" t="n">
        <v>0.4</v>
      </c>
      <c r="V312" t="n">
        <v>0.79</v>
      </c>
      <c r="W312" t="n">
        <v>1.31</v>
      </c>
      <c r="X312" t="n">
        <v>1.19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7.9796</v>
      </c>
      <c r="E313" t="n">
        <v>12.53</v>
      </c>
      <c r="F313" t="n">
        <v>8.880000000000001</v>
      </c>
      <c r="G313" t="n">
        <v>11.84</v>
      </c>
      <c r="H313" t="n">
        <v>0.18</v>
      </c>
      <c r="I313" t="n">
        <v>45</v>
      </c>
      <c r="J313" t="n">
        <v>151.13</v>
      </c>
      <c r="K313" t="n">
        <v>49.1</v>
      </c>
      <c r="L313" t="n">
        <v>1.5</v>
      </c>
      <c r="M313" t="n">
        <v>43</v>
      </c>
      <c r="N313" t="n">
        <v>25.54</v>
      </c>
      <c r="O313" t="n">
        <v>18873.58</v>
      </c>
      <c r="P313" t="n">
        <v>91.7</v>
      </c>
      <c r="Q313" t="n">
        <v>1693.25</v>
      </c>
      <c r="R313" t="n">
        <v>54.71</v>
      </c>
      <c r="S313" t="n">
        <v>25.68</v>
      </c>
      <c r="T313" t="n">
        <v>13632.95</v>
      </c>
      <c r="U313" t="n">
        <v>0.47</v>
      </c>
      <c r="V313" t="n">
        <v>0.82</v>
      </c>
      <c r="W313" t="n">
        <v>1.28</v>
      </c>
      <c r="X313" t="n">
        <v>0.88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8.2318</v>
      </c>
      <c r="E314" t="n">
        <v>12.15</v>
      </c>
      <c r="F314" t="n">
        <v>8.74</v>
      </c>
      <c r="G314" t="n">
        <v>14.17</v>
      </c>
      <c r="H314" t="n">
        <v>0.2</v>
      </c>
      <c r="I314" t="n">
        <v>37</v>
      </c>
      <c r="J314" t="n">
        <v>151.48</v>
      </c>
      <c r="K314" t="n">
        <v>49.1</v>
      </c>
      <c r="L314" t="n">
        <v>1.75</v>
      </c>
      <c r="M314" t="n">
        <v>35</v>
      </c>
      <c r="N314" t="n">
        <v>25.64</v>
      </c>
      <c r="O314" t="n">
        <v>18916.54</v>
      </c>
      <c r="P314" t="n">
        <v>87.15000000000001</v>
      </c>
      <c r="Q314" t="n">
        <v>1693.07</v>
      </c>
      <c r="R314" t="n">
        <v>50.3</v>
      </c>
      <c r="S314" t="n">
        <v>25.68</v>
      </c>
      <c r="T314" t="n">
        <v>11469.22</v>
      </c>
      <c r="U314" t="n">
        <v>0.51</v>
      </c>
      <c r="V314" t="n">
        <v>0.83</v>
      </c>
      <c r="W314" t="n">
        <v>1.27</v>
      </c>
      <c r="X314" t="n">
        <v>0.74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8.438000000000001</v>
      </c>
      <c r="E315" t="n">
        <v>11.85</v>
      </c>
      <c r="F315" t="n">
        <v>8.630000000000001</v>
      </c>
      <c r="G315" t="n">
        <v>16.7</v>
      </c>
      <c r="H315" t="n">
        <v>0.23</v>
      </c>
      <c r="I315" t="n">
        <v>31</v>
      </c>
      <c r="J315" t="n">
        <v>151.83</v>
      </c>
      <c r="K315" t="n">
        <v>49.1</v>
      </c>
      <c r="L315" t="n">
        <v>2</v>
      </c>
      <c r="M315" t="n">
        <v>27</v>
      </c>
      <c r="N315" t="n">
        <v>25.73</v>
      </c>
      <c r="O315" t="n">
        <v>18959.54</v>
      </c>
      <c r="P315" t="n">
        <v>82.33</v>
      </c>
      <c r="Q315" t="n">
        <v>1692.98</v>
      </c>
      <c r="R315" t="n">
        <v>46.66</v>
      </c>
      <c r="S315" t="n">
        <v>25.68</v>
      </c>
      <c r="T315" t="n">
        <v>9679.48</v>
      </c>
      <c r="U315" t="n">
        <v>0.55</v>
      </c>
      <c r="V315" t="n">
        <v>0.85</v>
      </c>
      <c r="W315" t="n">
        <v>1.26</v>
      </c>
      <c r="X315" t="n">
        <v>0.62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8.5876</v>
      </c>
      <c r="E316" t="n">
        <v>11.64</v>
      </c>
      <c r="F316" t="n">
        <v>8.539999999999999</v>
      </c>
      <c r="G316" t="n">
        <v>18.99</v>
      </c>
      <c r="H316" t="n">
        <v>0.26</v>
      </c>
      <c r="I316" t="n">
        <v>27</v>
      </c>
      <c r="J316" t="n">
        <v>152.18</v>
      </c>
      <c r="K316" t="n">
        <v>49.1</v>
      </c>
      <c r="L316" t="n">
        <v>2.25</v>
      </c>
      <c r="M316" t="n">
        <v>17</v>
      </c>
      <c r="N316" t="n">
        <v>25.83</v>
      </c>
      <c r="O316" t="n">
        <v>19002.56</v>
      </c>
      <c r="P316" t="n">
        <v>78.45999999999999</v>
      </c>
      <c r="Q316" t="n">
        <v>1692.95</v>
      </c>
      <c r="R316" t="n">
        <v>43.92</v>
      </c>
      <c r="S316" t="n">
        <v>25.68</v>
      </c>
      <c r="T316" t="n">
        <v>8329.91</v>
      </c>
      <c r="U316" t="n">
        <v>0.58</v>
      </c>
      <c r="V316" t="n">
        <v>0.85</v>
      </c>
      <c r="W316" t="n">
        <v>1.26</v>
      </c>
      <c r="X316" t="n">
        <v>0.54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8.658200000000001</v>
      </c>
      <c r="E317" t="n">
        <v>11.55</v>
      </c>
      <c r="F317" t="n">
        <v>8.51</v>
      </c>
      <c r="G317" t="n">
        <v>20.42</v>
      </c>
      <c r="H317" t="n">
        <v>0.29</v>
      </c>
      <c r="I317" t="n">
        <v>25</v>
      </c>
      <c r="J317" t="n">
        <v>152.53</v>
      </c>
      <c r="K317" t="n">
        <v>49.1</v>
      </c>
      <c r="L317" t="n">
        <v>2.5</v>
      </c>
      <c r="M317" t="n">
        <v>8</v>
      </c>
      <c r="N317" t="n">
        <v>25.93</v>
      </c>
      <c r="O317" t="n">
        <v>19045.63</v>
      </c>
      <c r="P317" t="n">
        <v>77.11</v>
      </c>
      <c r="Q317" t="n">
        <v>1692.97</v>
      </c>
      <c r="R317" t="n">
        <v>42.7</v>
      </c>
      <c r="S317" t="n">
        <v>25.68</v>
      </c>
      <c r="T317" t="n">
        <v>7731.26</v>
      </c>
      <c r="U317" t="n">
        <v>0.6</v>
      </c>
      <c r="V317" t="n">
        <v>0.86</v>
      </c>
      <c r="W317" t="n">
        <v>1.26</v>
      </c>
      <c r="X317" t="n">
        <v>0.51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8.693099999999999</v>
      </c>
      <c r="E318" t="n">
        <v>11.5</v>
      </c>
      <c r="F318" t="n">
        <v>8.49</v>
      </c>
      <c r="G318" t="n">
        <v>21.23</v>
      </c>
      <c r="H318" t="n">
        <v>0.32</v>
      </c>
      <c r="I318" t="n">
        <v>24</v>
      </c>
      <c r="J318" t="n">
        <v>152.88</v>
      </c>
      <c r="K318" t="n">
        <v>49.1</v>
      </c>
      <c r="L318" t="n">
        <v>2.75</v>
      </c>
      <c r="M318" t="n">
        <v>2</v>
      </c>
      <c r="N318" t="n">
        <v>26.03</v>
      </c>
      <c r="O318" t="n">
        <v>19088.72</v>
      </c>
      <c r="P318" t="n">
        <v>76.19</v>
      </c>
      <c r="Q318" t="n">
        <v>1693.11</v>
      </c>
      <c r="R318" t="n">
        <v>41.92</v>
      </c>
      <c r="S318" t="n">
        <v>25.68</v>
      </c>
      <c r="T318" t="n">
        <v>7343.24</v>
      </c>
      <c r="U318" t="n">
        <v>0.61</v>
      </c>
      <c r="V318" t="n">
        <v>0.86</v>
      </c>
      <c r="W318" t="n">
        <v>1.27</v>
      </c>
      <c r="X318" t="n">
        <v>0.49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8.6912</v>
      </c>
      <c r="E319" t="n">
        <v>11.51</v>
      </c>
      <c r="F319" t="n">
        <v>8.5</v>
      </c>
      <c r="G319" t="n">
        <v>21.24</v>
      </c>
      <c r="H319" t="n">
        <v>0.35</v>
      </c>
      <c r="I319" t="n">
        <v>24</v>
      </c>
      <c r="J319" t="n">
        <v>153.23</v>
      </c>
      <c r="K319" t="n">
        <v>49.1</v>
      </c>
      <c r="L319" t="n">
        <v>3</v>
      </c>
      <c r="M319" t="n">
        <v>0</v>
      </c>
      <c r="N319" t="n">
        <v>26.13</v>
      </c>
      <c r="O319" t="n">
        <v>19131.85</v>
      </c>
      <c r="P319" t="n">
        <v>76.23</v>
      </c>
      <c r="Q319" t="n">
        <v>1693.2</v>
      </c>
      <c r="R319" t="n">
        <v>41.85</v>
      </c>
      <c r="S319" t="n">
        <v>25.68</v>
      </c>
      <c r="T319" t="n">
        <v>7312.01</v>
      </c>
      <c r="U319" t="n">
        <v>0.61</v>
      </c>
      <c r="V319" t="n">
        <v>0.86</v>
      </c>
      <c r="W319" t="n">
        <v>1.27</v>
      </c>
      <c r="X319" t="n">
        <v>0.49</v>
      </c>
      <c r="Y319" t="n">
        <v>1</v>
      </c>
      <c r="Z319" t="n">
        <v>10</v>
      </c>
    </row>
    <row r="320">
      <c r="A320" t="n">
        <v>0</v>
      </c>
      <c r="B320" t="n">
        <v>95</v>
      </c>
      <c r="C320" t="inlineStr">
        <is>
          <t xml:space="preserve">CONCLUIDO	</t>
        </is>
      </c>
      <c r="D320" t="n">
        <v>6.3193</v>
      </c>
      <c r="E320" t="n">
        <v>15.82</v>
      </c>
      <c r="F320" t="n">
        <v>9.890000000000001</v>
      </c>
      <c r="G320" t="n">
        <v>6.38</v>
      </c>
      <c r="H320" t="n">
        <v>0.1</v>
      </c>
      <c r="I320" t="n">
        <v>93</v>
      </c>
      <c r="J320" t="n">
        <v>185.69</v>
      </c>
      <c r="K320" t="n">
        <v>53.44</v>
      </c>
      <c r="L320" t="n">
        <v>1</v>
      </c>
      <c r="M320" t="n">
        <v>91</v>
      </c>
      <c r="N320" t="n">
        <v>36.26</v>
      </c>
      <c r="O320" t="n">
        <v>23136.14</v>
      </c>
      <c r="P320" t="n">
        <v>127.82</v>
      </c>
      <c r="Q320" t="n">
        <v>1693.37</v>
      </c>
      <c r="R320" t="n">
        <v>86.45999999999999</v>
      </c>
      <c r="S320" t="n">
        <v>25.68</v>
      </c>
      <c r="T320" t="n">
        <v>29271.6</v>
      </c>
      <c r="U320" t="n">
        <v>0.3</v>
      </c>
      <c r="V320" t="n">
        <v>0.74</v>
      </c>
      <c r="W320" t="n">
        <v>1.35</v>
      </c>
      <c r="X320" t="n">
        <v>1.89</v>
      </c>
      <c r="Y320" t="n">
        <v>1</v>
      </c>
      <c r="Z320" t="n">
        <v>10</v>
      </c>
    </row>
    <row r="321">
      <c r="A321" t="n">
        <v>1</v>
      </c>
      <c r="B321" t="n">
        <v>95</v>
      </c>
      <c r="C321" t="inlineStr">
        <is>
          <t xml:space="preserve">CONCLUIDO	</t>
        </is>
      </c>
      <c r="D321" t="n">
        <v>6.8938</v>
      </c>
      <c r="E321" t="n">
        <v>14.51</v>
      </c>
      <c r="F321" t="n">
        <v>9.43</v>
      </c>
      <c r="G321" t="n">
        <v>8.08</v>
      </c>
      <c r="H321" t="n">
        <v>0.12</v>
      </c>
      <c r="I321" t="n">
        <v>70</v>
      </c>
      <c r="J321" t="n">
        <v>186.07</v>
      </c>
      <c r="K321" t="n">
        <v>53.44</v>
      </c>
      <c r="L321" t="n">
        <v>1.25</v>
      </c>
      <c r="M321" t="n">
        <v>68</v>
      </c>
      <c r="N321" t="n">
        <v>36.39</v>
      </c>
      <c r="O321" t="n">
        <v>23182.76</v>
      </c>
      <c r="P321" t="n">
        <v>119.45</v>
      </c>
      <c r="Q321" t="n">
        <v>1693.31</v>
      </c>
      <c r="R321" t="n">
        <v>71.8</v>
      </c>
      <c r="S321" t="n">
        <v>25.68</v>
      </c>
      <c r="T321" t="n">
        <v>22056.43</v>
      </c>
      <c r="U321" t="n">
        <v>0.36</v>
      </c>
      <c r="V321" t="n">
        <v>0.77</v>
      </c>
      <c r="W321" t="n">
        <v>1.33</v>
      </c>
      <c r="X321" t="n">
        <v>1.43</v>
      </c>
      <c r="Y321" t="n">
        <v>1</v>
      </c>
      <c r="Z321" t="n">
        <v>10</v>
      </c>
    </row>
    <row r="322">
      <c r="A322" t="n">
        <v>2</v>
      </c>
      <c r="B322" t="n">
        <v>95</v>
      </c>
      <c r="C322" t="inlineStr">
        <is>
          <t xml:space="preserve">CONCLUIDO	</t>
        </is>
      </c>
      <c r="D322" t="n">
        <v>7.3457</v>
      </c>
      <c r="E322" t="n">
        <v>13.61</v>
      </c>
      <c r="F322" t="n">
        <v>9.1</v>
      </c>
      <c r="G322" t="n">
        <v>9.92</v>
      </c>
      <c r="H322" t="n">
        <v>0.14</v>
      </c>
      <c r="I322" t="n">
        <v>55</v>
      </c>
      <c r="J322" t="n">
        <v>186.45</v>
      </c>
      <c r="K322" t="n">
        <v>53.44</v>
      </c>
      <c r="L322" t="n">
        <v>1.5</v>
      </c>
      <c r="M322" t="n">
        <v>53</v>
      </c>
      <c r="N322" t="n">
        <v>36.51</v>
      </c>
      <c r="O322" t="n">
        <v>23229.42</v>
      </c>
      <c r="P322" t="n">
        <v>113.06</v>
      </c>
      <c r="Q322" t="n">
        <v>1693.19</v>
      </c>
      <c r="R322" t="n">
        <v>61.4</v>
      </c>
      <c r="S322" t="n">
        <v>25.68</v>
      </c>
      <c r="T322" t="n">
        <v>16929.56</v>
      </c>
      <c r="U322" t="n">
        <v>0.42</v>
      </c>
      <c r="V322" t="n">
        <v>0.8</v>
      </c>
      <c r="W322" t="n">
        <v>1.3</v>
      </c>
      <c r="X322" t="n">
        <v>1.09</v>
      </c>
      <c r="Y322" t="n">
        <v>1</v>
      </c>
      <c r="Z322" t="n">
        <v>10</v>
      </c>
    </row>
    <row r="323">
      <c r="A323" t="n">
        <v>3</v>
      </c>
      <c r="B323" t="n">
        <v>95</v>
      </c>
      <c r="C323" t="inlineStr">
        <is>
          <t xml:space="preserve">CONCLUIDO	</t>
        </is>
      </c>
      <c r="D323" t="n">
        <v>7.6328</v>
      </c>
      <c r="E323" t="n">
        <v>13.1</v>
      </c>
      <c r="F323" t="n">
        <v>8.92</v>
      </c>
      <c r="G323" t="n">
        <v>11.64</v>
      </c>
      <c r="H323" t="n">
        <v>0.17</v>
      </c>
      <c r="I323" t="n">
        <v>46</v>
      </c>
      <c r="J323" t="n">
        <v>186.83</v>
      </c>
      <c r="K323" t="n">
        <v>53.44</v>
      </c>
      <c r="L323" t="n">
        <v>1.75</v>
      </c>
      <c r="M323" t="n">
        <v>44</v>
      </c>
      <c r="N323" t="n">
        <v>36.64</v>
      </c>
      <c r="O323" t="n">
        <v>23276.13</v>
      </c>
      <c r="P323" t="n">
        <v>108.7</v>
      </c>
      <c r="Q323" t="n">
        <v>1693.02</v>
      </c>
      <c r="R323" t="n">
        <v>56.09</v>
      </c>
      <c r="S323" t="n">
        <v>25.68</v>
      </c>
      <c r="T323" t="n">
        <v>14317.77</v>
      </c>
      <c r="U323" t="n">
        <v>0.46</v>
      </c>
      <c r="V323" t="n">
        <v>0.82</v>
      </c>
      <c r="W323" t="n">
        <v>1.28</v>
      </c>
      <c r="X323" t="n">
        <v>0.92</v>
      </c>
      <c r="Y323" t="n">
        <v>1</v>
      </c>
      <c r="Z323" t="n">
        <v>10</v>
      </c>
    </row>
    <row r="324">
      <c r="A324" t="n">
        <v>4</v>
      </c>
      <c r="B324" t="n">
        <v>95</v>
      </c>
      <c r="C324" t="inlineStr">
        <is>
          <t xml:space="preserve">CONCLUIDO	</t>
        </is>
      </c>
      <c r="D324" t="n">
        <v>7.8769</v>
      </c>
      <c r="E324" t="n">
        <v>12.7</v>
      </c>
      <c r="F324" t="n">
        <v>8.779999999999999</v>
      </c>
      <c r="G324" t="n">
        <v>13.5</v>
      </c>
      <c r="H324" t="n">
        <v>0.19</v>
      </c>
      <c r="I324" t="n">
        <v>39</v>
      </c>
      <c r="J324" t="n">
        <v>187.21</v>
      </c>
      <c r="K324" t="n">
        <v>53.44</v>
      </c>
      <c r="L324" t="n">
        <v>2</v>
      </c>
      <c r="M324" t="n">
        <v>37</v>
      </c>
      <c r="N324" t="n">
        <v>36.77</v>
      </c>
      <c r="O324" t="n">
        <v>23322.88</v>
      </c>
      <c r="P324" t="n">
        <v>104.86</v>
      </c>
      <c r="Q324" t="n">
        <v>1692.93</v>
      </c>
      <c r="R324" t="n">
        <v>51.29</v>
      </c>
      <c r="S324" t="n">
        <v>25.68</v>
      </c>
      <c r="T324" t="n">
        <v>11955.59</v>
      </c>
      <c r="U324" t="n">
        <v>0.5</v>
      </c>
      <c r="V324" t="n">
        <v>0.83</v>
      </c>
      <c r="W324" t="n">
        <v>1.27</v>
      </c>
      <c r="X324" t="n">
        <v>0.77</v>
      </c>
      <c r="Y324" t="n">
        <v>1</v>
      </c>
      <c r="Z324" t="n">
        <v>10</v>
      </c>
    </row>
    <row r="325">
      <c r="A325" t="n">
        <v>5</v>
      </c>
      <c r="B325" t="n">
        <v>95</v>
      </c>
      <c r="C325" t="inlineStr">
        <is>
          <t xml:space="preserve">CONCLUIDO	</t>
        </is>
      </c>
      <c r="D325" t="n">
        <v>8.091900000000001</v>
      </c>
      <c r="E325" t="n">
        <v>12.36</v>
      </c>
      <c r="F325" t="n">
        <v>8.66</v>
      </c>
      <c r="G325" t="n">
        <v>15.75</v>
      </c>
      <c r="H325" t="n">
        <v>0.21</v>
      </c>
      <c r="I325" t="n">
        <v>33</v>
      </c>
      <c r="J325" t="n">
        <v>187.59</v>
      </c>
      <c r="K325" t="n">
        <v>53.44</v>
      </c>
      <c r="L325" t="n">
        <v>2.25</v>
      </c>
      <c r="M325" t="n">
        <v>31</v>
      </c>
      <c r="N325" t="n">
        <v>36.9</v>
      </c>
      <c r="O325" t="n">
        <v>23369.68</v>
      </c>
      <c r="P325" t="n">
        <v>100.63</v>
      </c>
      <c r="Q325" t="n">
        <v>1692.99</v>
      </c>
      <c r="R325" t="n">
        <v>47.81</v>
      </c>
      <c r="S325" t="n">
        <v>25.68</v>
      </c>
      <c r="T325" t="n">
        <v>10243.21</v>
      </c>
      <c r="U325" t="n">
        <v>0.54</v>
      </c>
      <c r="V325" t="n">
        <v>0.84</v>
      </c>
      <c r="W325" t="n">
        <v>1.26</v>
      </c>
      <c r="X325" t="n">
        <v>0.66</v>
      </c>
      <c r="Y325" t="n">
        <v>1</v>
      </c>
      <c r="Z325" t="n">
        <v>10</v>
      </c>
    </row>
    <row r="326">
      <c r="A326" t="n">
        <v>6</v>
      </c>
      <c r="B326" t="n">
        <v>95</v>
      </c>
      <c r="C326" t="inlineStr">
        <is>
          <t xml:space="preserve">CONCLUIDO	</t>
        </is>
      </c>
      <c r="D326" t="n">
        <v>8.245900000000001</v>
      </c>
      <c r="E326" t="n">
        <v>12.13</v>
      </c>
      <c r="F326" t="n">
        <v>8.58</v>
      </c>
      <c r="G326" t="n">
        <v>17.75</v>
      </c>
      <c r="H326" t="n">
        <v>0.24</v>
      </c>
      <c r="I326" t="n">
        <v>29</v>
      </c>
      <c r="J326" t="n">
        <v>187.97</v>
      </c>
      <c r="K326" t="n">
        <v>53.44</v>
      </c>
      <c r="L326" t="n">
        <v>2.5</v>
      </c>
      <c r="M326" t="n">
        <v>27</v>
      </c>
      <c r="N326" t="n">
        <v>37.03</v>
      </c>
      <c r="O326" t="n">
        <v>23416.52</v>
      </c>
      <c r="P326" t="n">
        <v>97.18000000000001</v>
      </c>
      <c r="Q326" t="n">
        <v>1692.99</v>
      </c>
      <c r="R326" t="n">
        <v>45.31</v>
      </c>
      <c r="S326" t="n">
        <v>25.68</v>
      </c>
      <c r="T326" t="n">
        <v>9015.969999999999</v>
      </c>
      <c r="U326" t="n">
        <v>0.57</v>
      </c>
      <c r="V326" t="n">
        <v>0.85</v>
      </c>
      <c r="W326" t="n">
        <v>1.26</v>
      </c>
      <c r="X326" t="n">
        <v>0.58</v>
      </c>
      <c r="Y326" t="n">
        <v>1</v>
      </c>
      <c r="Z326" t="n">
        <v>10</v>
      </c>
    </row>
    <row r="327">
      <c r="A327" t="n">
        <v>7</v>
      </c>
      <c r="B327" t="n">
        <v>95</v>
      </c>
      <c r="C327" t="inlineStr">
        <is>
          <t xml:space="preserve">CONCLUIDO	</t>
        </is>
      </c>
      <c r="D327" t="n">
        <v>8.3606</v>
      </c>
      <c r="E327" t="n">
        <v>11.96</v>
      </c>
      <c r="F327" t="n">
        <v>8.52</v>
      </c>
      <c r="G327" t="n">
        <v>19.67</v>
      </c>
      <c r="H327" t="n">
        <v>0.26</v>
      </c>
      <c r="I327" t="n">
        <v>26</v>
      </c>
      <c r="J327" t="n">
        <v>188.35</v>
      </c>
      <c r="K327" t="n">
        <v>53.44</v>
      </c>
      <c r="L327" t="n">
        <v>2.75</v>
      </c>
      <c r="M327" t="n">
        <v>24</v>
      </c>
      <c r="N327" t="n">
        <v>37.16</v>
      </c>
      <c r="O327" t="n">
        <v>23463.4</v>
      </c>
      <c r="P327" t="n">
        <v>93.8</v>
      </c>
      <c r="Q327" t="n">
        <v>1692.91</v>
      </c>
      <c r="R327" t="n">
        <v>43.62</v>
      </c>
      <c r="S327" t="n">
        <v>25.68</v>
      </c>
      <c r="T327" t="n">
        <v>8184.97</v>
      </c>
      <c r="U327" t="n">
        <v>0.59</v>
      </c>
      <c r="V327" t="n">
        <v>0.86</v>
      </c>
      <c r="W327" t="n">
        <v>1.25</v>
      </c>
      <c r="X327" t="n">
        <v>0.52</v>
      </c>
      <c r="Y327" t="n">
        <v>1</v>
      </c>
      <c r="Z327" t="n">
        <v>10</v>
      </c>
    </row>
    <row r="328">
      <c r="A328" t="n">
        <v>8</v>
      </c>
      <c r="B328" t="n">
        <v>95</v>
      </c>
      <c r="C328" t="inlineStr">
        <is>
          <t xml:space="preserve">CONCLUIDO	</t>
        </is>
      </c>
      <c r="D328" t="n">
        <v>8.4848</v>
      </c>
      <c r="E328" t="n">
        <v>11.79</v>
      </c>
      <c r="F328" t="n">
        <v>8.460000000000001</v>
      </c>
      <c r="G328" t="n">
        <v>22.07</v>
      </c>
      <c r="H328" t="n">
        <v>0.28</v>
      </c>
      <c r="I328" t="n">
        <v>23</v>
      </c>
      <c r="J328" t="n">
        <v>188.73</v>
      </c>
      <c r="K328" t="n">
        <v>53.44</v>
      </c>
      <c r="L328" t="n">
        <v>3</v>
      </c>
      <c r="M328" t="n">
        <v>17</v>
      </c>
      <c r="N328" t="n">
        <v>37.29</v>
      </c>
      <c r="O328" t="n">
        <v>23510.33</v>
      </c>
      <c r="P328" t="n">
        <v>90.42</v>
      </c>
      <c r="Q328" t="n">
        <v>1692.97</v>
      </c>
      <c r="R328" t="n">
        <v>41.53</v>
      </c>
      <c r="S328" t="n">
        <v>25.68</v>
      </c>
      <c r="T328" t="n">
        <v>7153.92</v>
      </c>
      <c r="U328" t="n">
        <v>0.62</v>
      </c>
      <c r="V328" t="n">
        <v>0.86</v>
      </c>
      <c r="W328" t="n">
        <v>1.25</v>
      </c>
      <c r="X328" t="n">
        <v>0.46</v>
      </c>
      <c r="Y328" t="n">
        <v>1</v>
      </c>
      <c r="Z328" t="n">
        <v>10</v>
      </c>
    </row>
    <row r="329">
      <c r="A329" t="n">
        <v>9</v>
      </c>
      <c r="B329" t="n">
        <v>95</v>
      </c>
      <c r="C329" t="inlineStr">
        <is>
          <t xml:space="preserve">CONCLUIDO	</t>
        </is>
      </c>
      <c r="D329" t="n">
        <v>8.5661</v>
      </c>
      <c r="E329" t="n">
        <v>11.67</v>
      </c>
      <c r="F329" t="n">
        <v>8.42</v>
      </c>
      <c r="G329" t="n">
        <v>24.07</v>
      </c>
      <c r="H329" t="n">
        <v>0.3</v>
      </c>
      <c r="I329" t="n">
        <v>21</v>
      </c>
      <c r="J329" t="n">
        <v>189.11</v>
      </c>
      <c r="K329" t="n">
        <v>53.44</v>
      </c>
      <c r="L329" t="n">
        <v>3.25</v>
      </c>
      <c r="M329" t="n">
        <v>13</v>
      </c>
      <c r="N329" t="n">
        <v>37.42</v>
      </c>
      <c r="O329" t="n">
        <v>23557.3</v>
      </c>
      <c r="P329" t="n">
        <v>88.3</v>
      </c>
      <c r="Q329" t="n">
        <v>1693.12</v>
      </c>
      <c r="R329" t="n">
        <v>40.05</v>
      </c>
      <c r="S329" t="n">
        <v>25.68</v>
      </c>
      <c r="T329" t="n">
        <v>6427.08</v>
      </c>
      <c r="U329" t="n">
        <v>0.64</v>
      </c>
      <c r="V329" t="n">
        <v>0.87</v>
      </c>
      <c r="W329" t="n">
        <v>1.25</v>
      </c>
      <c r="X329" t="n">
        <v>0.42</v>
      </c>
      <c r="Y329" t="n">
        <v>1</v>
      </c>
      <c r="Z329" t="n">
        <v>10</v>
      </c>
    </row>
    <row r="330">
      <c r="A330" t="n">
        <v>10</v>
      </c>
      <c r="B330" t="n">
        <v>95</v>
      </c>
      <c r="C330" t="inlineStr">
        <is>
          <t xml:space="preserve">CONCLUIDO	</t>
        </is>
      </c>
      <c r="D330" t="n">
        <v>8.613899999999999</v>
      </c>
      <c r="E330" t="n">
        <v>11.61</v>
      </c>
      <c r="F330" t="n">
        <v>8.4</v>
      </c>
      <c r="G330" t="n">
        <v>25.19</v>
      </c>
      <c r="H330" t="n">
        <v>0.33</v>
      </c>
      <c r="I330" t="n">
        <v>20</v>
      </c>
      <c r="J330" t="n">
        <v>189.49</v>
      </c>
      <c r="K330" t="n">
        <v>53.44</v>
      </c>
      <c r="L330" t="n">
        <v>3.5</v>
      </c>
      <c r="M330" t="n">
        <v>6</v>
      </c>
      <c r="N330" t="n">
        <v>37.55</v>
      </c>
      <c r="O330" t="n">
        <v>23604.32</v>
      </c>
      <c r="P330" t="n">
        <v>86.20999999999999</v>
      </c>
      <c r="Q330" t="n">
        <v>1692.88</v>
      </c>
      <c r="R330" t="n">
        <v>39.37</v>
      </c>
      <c r="S330" t="n">
        <v>25.68</v>
      </c>
      <c r="T330" t="n">
        <v>6091.72</v>
      </c>
      <c r="U330" t="n">
        <v>0.65</v>
      </c>
      <c r="V330" t="n">
        <v>0.87</v>
      </c>
      <c r="W330" t="n">
        <v>1.25</v>
      </c>
      <c r="X330" t="n">
        <v>0.39</v>
      </c>
      <c r="Y330" t="n">
        <v>1</v>
      </c>
      <c r="Z330" t="n">
        <v>10</v>
      </c>
    </row>
    <row r="331">
      <c r="A331" t="n">
        <v>11</v>
      </c>
      <c r="B331" t="n">
        <v>95</v>
      </c>
      <c r="C331" t="inlineStr">
        <is>
          <t xml:space="preserve">CONCLUIDO	</t>
        </is>
      </c>
      <c r="D331" t="n">
        <v>8.672599999999999</v>
      </c>
      <c r="E331" t="n">
        <v>11.53</v>
      </c>
      <c r="F331" t="n">
        <v>8.35</v>
      </c>
      <c r="G331" t="n">
        <v>26.38</v>
      </c>
      <c r="H331" t="n">
        <v>0.35</v>
      </c>
      <c r="I331" t="n">
        <v>19</v>
      </c>
      <c r="J331" t="n">
        <v>189.87</v>
      </c>
      <c r="K331" t="n">
        <v>53.44</v>
      </c>
      <c r="L331" t="n">
        <v>3.75</v>
      </c>
      <c r="M331" t="n">
        <v>1</v>
      </c>
      <c r="N331" t="n">
        <v>37.69</v>
      </c>
      <c r="O331" t="n">
        <v>23651.38</v>
      </c>
      <c r="P331" t="n">
        <v>85.04000000000001</v>
      </c>
      <c r="Q331" t="n">
        <v>1692.88</v>
      </c>
      <c r="R331" t="n">
        <v>37.74</v>
      </c>
      <c r="S331" t="n">
        <v>25.68</v>
      </c>
      <c r="T331" t="n">
        <v>5280.68</v>
      </c>
      <c r="U331" t="n">
        <v>0.68</v>
      </c>
      <c r="V331" t="n">
        <v>0.87</v>
      </c>
      <c r="W331" t="n">
        <v>1.25</v>
      </c>
      <c r="X331" t="n">
        <v>0.35</v>
      </c>
      <c r="Y331" t="n">
        <v>1</v>
      </c>
      <c r="Z331" t="n">
        <v>10</v>
      </c>
    </row>
    <row r="332">
      <c r="A332" t="n">
        <v>12</v>
      </c>
      <c r="B332" t="n">
        <v>95</v>
      </c>
      <c r="C332" t="inlineStr">
        <is>
          <t xml:space="preserve">CONCLUIDO	</t>
        </is>
      </c>
      <c r="D332" t="n">
        <v>8.671799999999999</v>
      </c>
      <c r="E332" t="n">
        <v>11.53</v>
      </c>
      <c r="F332" t="n">
        <v>8.359999999999999</v>
      </c>
      <c r="G332" t="n">
        <v>26.39</v>
      </c>
      <c r="H332" t="n">
        <v>0.37</v>
      </c>
      <c r="I332" t="n">
        <v>19</v>
      </c>
      <c r="J332" t="n">
        <v>190.25</v>
      </c>
      <c r="K332" t="n">
        <v>53.44</v>
      </c>
      <c r="L332" t="n">
        <v>4</v>
      </c>
      <c r="M332" t="n">
        <v>0</v>
      </c>
      <c r="N332" t="n">
        <v>37.82</v>
      </c>
      <c r="O332" t="n">
        <v>23698.48</v>
      </c>
      <c r="P332" t="n">
        <v>85.18000000000001</v>
      </c>
      <c r="Q332" t="n">
        <v>1692.88</v>
      </c>
      <c r="R332" t="n">
        <v>37.72</v>
      </c>
      <c r="S332" t="n">
        <v>25.68</v>
      </c>
      <c r="T332" t="n">
        <v>5272.18</v>
      </c>
      <c r="U332" t="n">
        <v>0.68</v>
      </c>
      <c r="V332" t="n">
        <v>0.87</v>
      </c>
      <c r="W332" t="n">
        <v>1.25</v>
      </c>
      <c r="X332" t="n">
        <v>0.35</v>
      </c>
      <c r="Y332" t="n">
        <v>1</v>
      </c>
      <c r="Z332" t="n">
        <v>10</v>
      </c>
    </row>
    <row r="333">
      <c r="A333" t="n">
        <v>0</v>
      </c>
      <c r="B333" t="n">
        <v>55</v>
      </c>
      <c r="C333" t="inlineStr">
        <is>
          <t xml:space="preserve">CONCLUIDO	</t>
        </is>
      </c>
      <c r="D333" t="n">
        <v>7.8847</v>
      </c>
      <c r="E333" t="n">
        <v>12.68</v>
      </c>
      <c r="F333" t="n">
        <v>9.19</v>
      </c>
      <c r="G333" t="n">
        <v>9.34</v>
      </c>
      <c r="H333" t="n">
        <v>0.15</v>
      </c>
      <c r="I333" t="n">
        <v>59</v>
      </c>
      <c r="J333" t="n">
        <v>116.05</v>
      </c>
      <c r="K333" t="n">
        <v>43.4</v>
      </c>
      <c r="L333" t="n">
        <v>1</v>
      </c>
      <c r="M333" t="n">
        <v>57</v>
      </c>
      <c r="N333" t="n">
        <v>16.65</v>
      </c>
      <c r="O333" t="n">
        <v>14546.17</v>
      </c>
      <c r="P333" t="n">
        <v>80.48999999999999</v>
      </c>
      <c r="Q333" t="n">
        <v>1693.18</v>
      </c>
      <c r="R333" t="n">
        <v>63.9</v>
      </c>
      <c r="S333" t="n">
        <v>25.68</v>
      </c>
      <c r="T333" t="n">
        <v>18159.67</v>
      </c>
      <c r="U333" t="n">
        <v>0.4</v>
      </c>
      <c r="V333" t="n">
        <v>0.79</v>
      </c>
      <c r="W333" t="n">
        <v>1.31</v>
      </c>
      <c r="X333" t="n">
        <v>1.18</v>
      </c>
      <c r="Y333" t="n">
        <v>1</v>
      </c>
      <c r="Z333" t="n">
        <v>10</v>
      </c>
    </row>
    <row r="334">
      <c r="A334" t="n">
        <v>1</v>
      </c>
      <c r="B334" t="n">
        <v>55</v>
      </c>
      <c r="C334" t="inlineStr">
        <is>
          <t xml:space="preserve">CONCLUIDO	</t>
        </is>
      </c>
      <c r="D334" t="n">
        <v>8.355</v>
      </c>
      <c r="E334" t="n">
        <v>11.97</v>
      </c>
      <c r="F334" t="n">
        <v>8.859999999999999</v>
      </c>
      <c r="G334" t="n">
        <v>12.36</v>
      </c>
      <c r="H334" t="n">
        <v>0.19</v>
      </c>
      <c r="I334" t="n">
        <v>43</v>
      </c>
      <c r="J334" t="n">
        <v>116.37</v>
      </c>
      <c r="K334" t="n">
        <v>43.4</v>
      </c>
      <c r="L334" t="n">
        <v>1.25</v>
      </c>
      <c r="M334" t="n">
        <v>39</v>
      </c>
      <c r="N334" t="n">
        <v>16.72</v>
      </c>
      <c r="O334" t="n">
        <v>14585.96</v>
      </c>
      <c r="P334" t="n">
        <v>73.17</v>
      </c>
      <c r="Q334" t="n">
        <v>1693.25</v>
      </c>
      <c r="R334" t="n">
        <v>54.14</v>
      </c>
      <c r="S334" t="n">
        <v>25.68</v>
      </c>
      <c r="T334" t="n">
        <v>13358.62</v>
      </c>
      <c r="U334" t="n">
        <v>0.47</v>
      </c>
      <c r="V334" t="n">
        <v>0.82</v>
      </c>
      <c r="W334" t="n">
        <v>1.27</v>
      </c>
      <c r="X334" t="n">
        <v>0.85</v>
      </c>
      <c r="Y334" t="n">
        <v>1</v>
      </c>
      <c r="Z334" t="n">
        <v>10</v>
      </c>
    </row>
    <row r="335">
      <c r="A335" t="n">
        <v>2</v>
      </c>
      <c r="B335" t="n">
        <v>55</v>
      </c>
      <c r="C335" t="inlineStr">
        <is>
          <t xml:space="preserve">CONCLUIDO	</t>
        </is>
      </c>
      <c r="D335" t="n">
        <v>8.584099999999999</v>
      </c>
      <c r="E335" t="n">
        <v>11.65</v>
      </c>
      <c r="F335" t="n">
        <v>8.73</v>
      </c>
      <c r="G335" t="n">
        <v>14.96</v>
      </c>
      <c r="H335" t="n">
        <v>0.23</v>
      </c>
      <c r="I335" t="n">
        <v>35</v>
      </c>
      <c r="J335" t="n">
        <v>116.69</v>
      </c>
      <c r="K335" t="n">
        <v>43.4</v>
      </c>
      <c r="L335" t="n">
        <v>1.5</v>
      </c>
      <c r="M335" t="n">
        <v>16</v>
      </c>
      <c r="N335" t="n">
        <v>16.79</v>
      </c>
      <c r="O335" t="n">
        <v>14625.77</v>
      </c>
      <c r="P335" t="n">
        <v>68.68000000000001</v>
      </c>
      <c r="Q335" t="n">
        <v>1693.08</v>
      </c>
      <c r="R335" t="n">
        <v>49.21</v>
      </c>
      <c r="S335" t="n">
        <v>25.68</v>
      </c>
      <c r="T335" t="n">
        <v>10932.4</v>
      </c>
      <c r="U335" t="n">
        <v>0.52</v>
      </c>
      <c r="V335" t="n">
        <v>0.84</v>
      </c>
      <c r="W335" t="n">
        <v>1.29</v>
      </c>
      <c r="X335" t="n">
        <v>0.73</v>
      </c>
      <c r="Y335" t="n">
        <v>1</v>
      </c>
      <c r="Z335" t="n">
        <v>10</v>
      </c>
    </row>
    <row r="336">
      <c r="A336" t="n">
        <v>3</v>
      </c>
      <c r="B336" t="n">
        <v>55</v>
      </c>
      <c r="C336" t="inlineStr">
        <is>
          <t xml:space="preserve">CONCLUIDO	</t>
        </is>
      </c>
      <c r="D336" t="n">
        <v>8.6335</v>
      </c>
      <c r="E336" t="n">
        <v>11.58</v>
      </c>
      <c r="F336" t="n">
        <v>8.710000000000001</v>
      </c>
      <c r="G336" t="n">
        <v>15.84</v>
      </c>
      <c r="H336" t="n">
        <v>0.26</v>
      </c>
      <c r="I336" t="n">
        <v>33</v>
      </c>
      <c r="J336" t="n">
        <v>117.01</v>
      </c>
      <c r="K336" t="n">
        <v>43.4</v>
      </c>
      <c r="L336" t="n">
        <v>1.75</v>
      </c>
      <c r="M336" t="n">
        <v>6</v>
      </c>
      <c r="N336" t="n">
        <v>16.86</v>
      </c>
      <c r="O336" t="n">
        <v>14665.62</v>
      </c>
      <c r="P336" t="n">
        <v>67.05</v>
      </c>
      <c r="Q336" t="n">
        <v>1692.93</v>
      </c>
      <c r="R336" t="n">
        <v>48.32</v>
      </c>
      <c r="S336" t="n">
        <v>25.68</v>
      </c>
      <c r="T336" t="n">
        <v>10501.04</v>
      </c>
      <c r="U336" t="n">
        <v>0.53</v>
      </c>
      <c r="V336" t="n">
        <v>0.84</v>
      </c>
      <c r="W336" t="n">
        <v>1.3</v>
      </c>
      <c r="X336" t="n">
        <v>0.71</v>
      </c>
      <c r="Y336" t="n">
        <v>1</v>
      </c>
      <c r="Z336" t="n">
        <v>10</v>
      </c>
    </row>
    <row r="337">
      <c r="A337" t="n">
        <v>4</v>
      </c>
      <c r="B337" t="n">
        <v>55</v>
      </c>
      <c r="C337" t="inlineStr">
        <is>
          <t xml:space="preserve">CONCLUIDO	</t>
        </is>
      </c>
      <c r="D337" t="n">
        <v>8.6747</v>
      </c>
      <c r="E337" t="n">
        <v>11.53</v>
      </c>
      <c r="F337" t="n">
        <v>8.68</v>
      </c>
      <c r="G337" t="n">
        <v>16.27</v>
      </c>
      <c r="H337" t="n">
        <v>0.3</v>
      </c>
      <c r="I337" t="n">
        <v>32</v>
      </c>
      <c r="J337" t="n">
        <v>117.34</v>
      </c>
      <c r="K337" t="n">
        <v>43.4</v>
      </c>
      <c r="L337" t="n">
        <v>2</v>
      </c>
      <c r="M337" t="n">
        <v>0</v>
      </c>
      <c r="N337" t="n">
        <v>16.94</v>
      </c>
      <c r="O337" t="n">
        <v>14705.49</v>
      </c>
      <c r="P337" t="n">
        <v>66.42</v>
      </c>
      <c r="Q337" t="n">
        <v>1693.12</v>
      </c>
      <c r="R337" t="n">
        <v>47.04</v>
      </c>
      <c r="S337" t="n">
        <v>25.68</v>
      </c>
      <c r="T337" t="n">
        <v>9866.610000000001</v>
      </c>
      <c r="U337" t="n">
        <v>0.55</v>
      </c>
      <c r="V337" t="n">
        <v>0.84</v>
      </c>
      <c r="W337" t="n">
        <v>1.3</v>
      </c>
      <c r="X337" t="n">
        <v>0.68</v>
      </c>
      <c r="Y337" t="n">
        <v>1</v>
      </c>
      <c r="Z33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INDEX(resultados!$A$2:$ZZ$337, 1, MATCH($B$1, resultados!$A$1:$ZZ$1, 0))</f>
        <v/>
      </c>
      <c r="B7">
        <f>INDEX(resultados!$A$2:$ZZ$337, 1, MATCH($B$2, resultados!$A$1:$ZZ$1, 0))</f>
        <v/>
      </c>
      <c r="C7">
        <f>INDEX(resultados!$A$2:$ZZ$337, 1, MATCH($B$3, resultados!$A$1:$ZZ$1, 0))</f>
        <v/>
      </c>
    </row>
    <row r="8">
      <c r="A8">
        <f>INDEX(resultados!$A$2:$ZZ$337, 2, MATCH($B$1, resultados!$A$1:$ZZ$1, 0))</f>
        <v/>
      </c>
      <c r="B8">
        <f>INDEX(resultados!$A$2:$ZZ$337, 2, MATCH($B$2, resultados!$A$1:$ZZ$1, 0))</f>
        <v/>
      </c>
      <c r="C8">
        <f>INDEX(resultados!$A$2:$ZZ$337, 2, MATCH($B$3, resultados!$A$1:$ZZ$1, 0))</f>
        <v/>
      </c>
    </row>
    <row r="9">
      <c r="A9">
        <f>INDEX(resultados!$A$2:$ZZ$337, 3, MATCH($B$1, resultados!$A$1:$ZZ$1, 0))</f>
        <v/>
      </c>
      <c r="B9">
        <f>INDEX(resultados!$A$2:$ZZ$337, 3, MATCH($B$2, resultados!$A$1:$ZZ$1, 0))</f>
        <v/>
      </c>
      <c r="C9">
        <f>INDEX(resultados!$A$2:$ZZ$337, 3, MATCH($B$3, resultados!$A$1:$ZZ$1, 0))</f>
        <v/>
      </c>
    </row>
    <row r="10">
      <c r="A10">
        <f>INDEX(resultados!$A$2:$ZZ$337, 4, MATCH($B$1, resultados!$A$1:$ZZ$1, 0))</f>
        <v/>
      </c>
      <c r="B10">
        <f>INDEX(resultados!$A$2:$ZZ$337, 4, MATCH($B$2, resultados!$A$1:$ZZ$1, 0))</f>
        <v/>
      </c>
      <c r="C10">
        <f>INDEX(resultados!$A$2:$ZZ$337, 4, MATCH($B$3, resultados!$A$1:$ZZ$1, 0))</f>
        <v/>
      </c>
    </row>
    <row r="11">
      <c r="A11">
        <f>INDEX(resultados!$A$2:$ZZ$337, 5, MATCH($B$1, resultados!$A$1:$ZZ$1, 0))</f>
        <v/>
      </c>
      <c r="B11">
        <f>INDEX(resultados!$A$2:$ZZ$337, 5, MATCH($B$2, resultados!$A$1:$ZZ$1, 0))</f>
        <v/>
      </c>
      <c r="C11">
        <f>INDEX(resultados!$A$2:$ZZ$337, 5, MATCH($B$3, resultados!$A$1:$ZZ$1, 0))</f>
        <v/>
      </c>
    </row>
    <row r="12">
      <c r="A12">
        <f>INDEX(resultados!$A$2:$ZZ$337, 6, MATCH($B$1, resultados!$A$1:$ZZ$1, 0))</f>
        <v/>
      </c>
      <c r="B12">
        <f>INDEX(resultados!$A$2:$ZZ$337, 6, MATCH($B$2, resultados!$A$1:$ZZ$1, 0))</f>
        <v/>
      </c>
      <c r="C12">
        <f>INDEX(resultados!$A$2:$ZZ$337, 6, MATCH($B$3, resultados!$A$1:$ZZ$1, 0))</f>
        <v/>
      </c>
    </row>
    <row r="13">
      <c r="A13">
        <f>INDEX(resultados!$A$2:$ZZ$337, 7, MATCH($B$1, resultados!$A$1:$ZZ$1, 0))</f>
        <v/>
      </c>
      <c r="B13">
        <f>INDEX(resultados!$A$2:$ZZ$337, 7, MATCH($B$2, resultados!$A$1:$ZZ$1, 0))</f>
        <v/>
      </c>
      <c r="C13">
        <f>INDEX(resultados!$A$2:$ZZ$337, 7, MATCH($B$3, resultados!$A$1:$ZZ$1, 0))</f>
        <v/>
      </c>
    </row>
    <row r="14">
      <c r="A14">
        <f>INDEX(resultados!$A$2:$ZZ$337, 8, MATCH($B$1, resultados!$A$1:$ZZ$1, 0))</f>
        <v/>
      </c>
      <c r="B14">
        <f>INDEX(resultados!$A$2:$ZZ$337, 8, MATCH($B$2, resultados!$A$1:$ZZ$1, 0))</f>
        <v/>
      </c>
      <c r="C14">
        <f>INDEX(resultados!$A$2:$ZZ$337, 8, MATCH($B$3, resultados!$A$1:$ZZ$1, 0))</f>
        <v/>
      </c>
    </row>
    <row r="15">
      <c r="A15">
        <f>INDEX(resultados!$A$2:$ZZ$337, 9, MATCH($B$1, resultados!$A$1:$ZZ$1, 0))</f>
        <v/>
      </c>
      <c r="B15">
        <f>INDEX(resultados!$A$2:$ZZ$337, 9, MATCH($B$2, resultados!$A$1:$ZZ$1, 0))</f>
        <v/>
      </c>
      <c r="C15">
        <f>INDEX(resultados!$A$2:$ZZ$337, 9, MATCH($B$3, resultados!$A$1:$ZZ$1, 0))</f>
        <v/>
      </c>
    </row>
    <row r="16">
      <c r="A16">
        <f>INDEX(resultados!$A$2:$ZZ$337, 10, MATCH($B$1, resultados!$A$1:$ZZ$1, 0))</f>
        <v/>
      </c>
      <c r="B16">
        <f>INDEX(resultados!$A$2:$ZZ$337, 10, MATCH($B$2, resultados!$A$1:$ZZ$1, 0))</f>
        <v/>
      </c>
      <c r="C16">
        <f>INDEX(resultados!$A$2:$ZZ$337, 10, MATCH($B$3, resultados!$A$1:$ZZ$1, 0))</f>
        <v/>
      </c>
    </row>
    <row r="17">
      <c r="A17">
        <f>INDEX(resultados!$A$2:$ZZ$337, 11, MATCH($B$1, resultados!$A$1:$ZZ$1, 0))</f>
        <v/>
      </c>
      <c r="B17">
        <f>INDEX(resultados!$A$2:$ZZ$337, 11, MATCH($B$2, resultados!$A$1:$ZZ$1, 0))</f>
        <v/>
      </c>
      <c r="C17">
        <f>INDEX(resultados!$A$2:$ZZ$337, 11, MATCH($B$3, resultados!$A$1:$ZZ$1, 0))</f>
        <v/>
      </c>
    </row>
    <row r="18">
      <c r="A18">
        <f>INDEX(resultados!$A$2:$ZZ$337, 12, MATCH($B$1, resultados!$A$1:$ZZ$1, 0))</f>
        <v/>
      </c>
      <c r="B18">
        <f>INDEX(resultados!$A$2:$ZZ$337, 12, MATCH($B$2, resultados!$A$1:$ZZ$1, 0))</f>
        <v/>
      </c>
      <c r="C18">
        <f>INDEX(resultados!$A$2:$ZZ$337, 12, MATCH($B$3, resultados!$A$1:$ZZ$1, 0))</f>
        <v/>
      </c>
    </row>
    <row r="19">
      <c r="A19">
        <f>INDEX(resultados!$A$2:$ZZ$337, 13, MATCH($B$1, resultados!$A$1:$ZZ$1, 0))</f>
        <v/>
      </c>
      <c r="B19">
        <f>INDEX(resultados!$A$2:$ZZ$337, 13, MATCH($B$2, resultados!$A$1:$ZZ$1, 0))</f>
        <v/>
      </c>
      <c r="C19">
        <f>INDEX(resultados!$A$2:$ZZ$337, 13, MATCH($B$3, resultados!$A$1:$ZZ$1, 0))</f>
        <v/>
      </c>
    </row>
    <row r="20">
      <c r="A20">
        <f>INDEX(resultados!$A$2:$ZZ$337, 14, MATCH($B$1, resultados!$A$1:$ZZ$1, 0))</f>
        <v/>
      </c>
      <c r="B20">
        <f>INDEX(resultados!$A$2:$ZZ$337, 14, MATCH($B$2, resultados!$A$1:$ZZ$1, 0))</f>
        <v/>
      </c>
      <c r="C20">
        <f>INDEX(resultados!$A$2:$ZZ$337, 14, MATCH($B$3, resultados!$A$1:$ZZ$1, 0))</f>
        <v/>
      </c>
    </row>
    <row r="21">
      <c r="A21">
        <f>INDEX(resultados!$A$2:$ZZ$337, 15, MATCH($B$1, resultados!$A$1:$ZZ$1, 0))</f>
        <v/>
      </c>
      <c r="B21">
        <f>INDEX(resultados!$A$2:$ZZ$337, 15, MATCH($B$2, resultados!$A$1:$ZZ$1, 0))</f>
        <v/>
      </c>
      <c r="C21">
        <f>INDEX(resultados!$A$2:$ZZ$337, 15, MATCH($B$3, resultados!$A$1:$ZZ$1, 0))</f>
        <v/>
      </c>
    </row>
    <row r="22">
      <c r="A22">
        <f>INDEX(resultados!$A$2:$ZZ$337, 16, MATCH($B$1, resultados!$A$1:$ZZ$1, 0))</f>
        <v/>
      </c>
      <c r="B22">
        <f>INDEX(resultados!$A$2:$ZZ$337, 16, MATCH($B$2, resultados!$A$1:$ZZ$1, 0))</f>
        <v/>
      </c>
      <c r="C22">
        <f>INDEX(resultados!$A$2:$ZZ$337, 16, MATCH($B$3, resultados!$A$1:$ZZ$1, 0))</f>
        <v/>
      </c>
    </row>
    <row r="23">
      <c r="A23">
        <f>INDEX(resultados!$A$2:$ZZ$337, 17, MATCH($B$1, resultados!$A$1:$ZZ$1, 0))</f>
        <v/>
      </c>
      <c r="B23">
        <f>INDEX(resultados!$A$2:$ZZ$337, 17, MATCH($B$2, resultados!$A$1:$ZZ$1, 0))</f>
        <v/>
      </c>
      <c r="C23">
        <f>INDEX(resultados!$A$2:$ZZ$337, 17, MATCH($B$3, resultados!$A$1:$ZZ$1, 0))</f>
        <v/>
      </c>
    </row>
    <row r="24">
      <c r="A24">
        <f>INDEX(resultados!$A$2:$ZZ$337, 18, MATCH($B$1, resultados!$A$1:$ZZ$1, 0))</f>
        <v/>
      </c>
      <c r="B24">
        <f>INDEX(resultados!$A$2:$ZZ$337, 18, MATCH($B$2, resultados!$A$1:$ZZ$1, 0))</f>
        <v/>
      </c>
      <c r="C24">
        <f>INDEX(resultados!$A$2:$ZZ$337, 18, MATCH($B$3, resultados!$A$1:$ZZ$1, 0))</f>
        <v/>
      </c>
    </row>
    <row r="25">
      <c r="A25">
        <f>INDEX(resultados!$A$2:$ZZ$337, 19, MATCH($B$1, resultados!$A$1:$ZZ$1, 0))</f>
        <v/>
      </c>
      <c r="B25">
        <f>INDEX(resultados!$A$2:$ZZ$337, 19, MATCH($B$2, resultados!$A$1:$ZZ$1, 0))</f>
        <v/>
      </c>
      <c r="C25">
        <f>INDEX(resultados!$A$2:$ZZ$337, 19, MATCH($B$3, resultados!$A$1:$ZZ$1, 0))</f>
        <v/>
      </c>
    </row>
    <row r="26">
      <c r="A26">
        <f>INDEX(resultados!$A$2:$ZZ$337, 20, MATCH($B$1, resultados!$A$1:$ZZ$1, 0))</f>
        <v/>
      </c>
      <c r="B26">
        <f>INDEX(resultados!$A$2:$ZZ$337, 20, MATCH($B$2, resultados!$A$1:$ZZ$1, 0))</f>
        <v/>
      </c>
      <c r="C26">
        <f>INDEX(resultados!$A$2:$ZZ$337, 20, MATCH($B$3, resultados!$A$1:$ZZ$1, 0))</f>
        <v/>
      </c>
    </row>
    <row r="27">
      <c r="A27">
        <f>INDEX(resultados!$A$2:$ZZ$337, 21, MATCH($B$1, resultados!$A$1:$ZZ$1, 0))</f>
        <v/>
      </c>
      <c r="B27">
        <f>INDEX(resultados!$A$2:$ZZ$337, 21, MATCH($B$2, resultados!$A$1:$ZZ$1, 0))</f>
        <v/>
      </c>
      <c r="C27">
        <f>INDEX(resultados!$A$2:$ZZ$337, 21, MATCH($B$3, resultados!$A$1:$ZZ$1, 0))</f>
        <v/>
      </c>
    </row>
    <row r="28">
      <c r="A28">
        <f>INDEX(resultados!$A$2:$ZZ$337, 22, MATCH($B$1, resultados!$A$1:$ZZ$1, 0))</f>
        <v/>
      </c>
      <c r="B28">
        <f>INDEX(resultados!$A$2:$ZZ$337, 22, MATCH($B$2, resultados!$A$1:$ZZ$1, 0))</f>
        <v/>
      </c>
      <c r="C28">
        <f>INDEX(resultados!$A$2:$ZZ$337, 22, MATCH($B$3, resultados!$A$1:$ZZ$1, 0))</f>
        <v/>
      </c>
    </row>
    <row r="29">
      <c r="A29">
        <f>INDEX(resultados!$A$2:$ZZ$337, 23, MATCH($B$1, resultados!$A$1:$ZZ$1, 0))</f>
        <v/>
      </c>
      <c r="B29">
        <f>INDEX(resultados!$A$2:$ZZ$337, 23, MATCH($B$2, resultados!$A$1:$ZZ$1, 0))</f>
        <v/>
      </c>
      <c r="C29">
        <f>INDEX(resultados!$A$2:$ZZ$337, 23, MATCH($B$3, resultados!$A$1:$ZZ$1, 0))</f>
        <v/>
      </c>
    </row>
    <row r="30">
      <c r="A30">
        <f>INDEX(resultados!$A$2:$ZZ$337, 24, MATCH($B$1, resultados!$A$1:$ZZ$1, 0))</f>
        <v/>
      </c>
      <c r="B30">
        <f>INDEX(resultados!$A$2:$ZZ$337, 24, MATCH($B$2, resultados!$A$1:$ZZ$1, 0))</f>
        <v/>
      </c>
      <c r="C30">
        <f>INDEX(resultados!$A$2:$ZZ$337, 24, MATCH($B$3, resultados!$A$1:$ZZ$1, 0))</f>
        <v/>
      </c>
    </row>
    <row r="31">
      <c r="A31">
        <f>INDEX(resultados!$A$2:$ZZ$337, 25, MATCH($B$1, resultados!$A$1:$ZZ$1, 0))</f>
        <v/>
      </c>
      <c r="B31">
        <f>INDEX(resultados!$A$2:$ZZ$337, 25, MATCH($B$2, resultados!$A$1:$ZZ$1, 0))</f>
        <v/>
      </c>
      <c r="C31">
        <f>INDEX(resultados!$A$2:$ZZ$337, 25, MATCH($B$3, resultados!$A$1:$ZZ$1, 0))</f>
        <v/>
      </c>
    </row>
    <row r="32">
      <c r="A32">
        <f>INDEX(resultados!$A$2:$ZZ$337, 26, MATCH($B$1, resultados!$A$1:$ZZ$1, 0))</f>
        <v/>
      </c>
      <c r="B32">
        <f>INDEX(resultados!$A$2:$ZZ$337, 26, MATCH($B$2, resultados!$A$1:$ZZ$1, 0))</f>
        <v/>
      </c>
      <c r="C32">
        <f>INDEX(resultados!$A$2:$ZZ$337, 26, MATCH($B$3, resultados!$A$1:$ZZ$1, 0))</f>
        <v/>
      </c>
    </row>
    <row r="33">
      <c r="A33">
        <f>INDEX(resultados!$A$2:$ZZ$337, 27, MATCH($B$1, resultados!$A$1:$ZZ$1, 0))</f>
        <v/>
      </c>
      <c r="B33">
        <f>INDEX(resultados!$A$2:$ZZ$337, 27, MATCH($B$2, resultados!$A$1:$ZZ$1, 0))</f>
        <v/>
      </c>
      <c r="C33">
        <f>INDEX(resultados!$A$2:$ZZ$337, 27, MATCH($B$3, resultados!$A$1:$ZZ$1, 0))</f>
        <v/>
      </c>
    </row>
    <row r="34">
      <c r="A34">
        <f>INDEX(resultados!$A$2:$ZZ$337, 28, MATCH($B$1, resultados!$A$1:$ZZ$1, 0))</f>
        <v/>
      </c>
      <c r="B34">
        <f>INDEX(resultados!$A$2:$ZZ$337, 28, MATCH($B$2, resultados!$A$1:$ZZ$1, 0))</f>
        <v/>
      </c>
      <c r="C34">
        <f>INDEX(resultados!$A$2:$ZZ$337, 28, MATCH($B$3, resultados!$A$1:$ZZ$1, 0))</f>
        <v/>
      </c>
    </row>
    <row r="35">
      <c r="A35">
        <f>INDEX(resultados!$A$2:$ZZ$337, 29, MATCH($B$1, resultados!$A$1:$ZZ$1, 0))</f>
        <v/>
      </c>
      <c r="B35">
        <f>INDEX(resultados!$A$2:$ZZ$337, 29, MATCH($B$2, resultados!$A$1:$ZZ$1, 0))</f>
        <v/>
      </c>
      <c r="C35">
        <f>INDEX(resultados!$A$2:$ZZ$337, 29, MATCH($B$3, resultados!$A$1:$ZZ$1, 0))</f>
        <v/>
      </c>
    </row>
    <row r="36">
      <c r="A36">
        <f>INDEX(resultados!$A$2:$ZZ$337, 30, MATCH($B$1, resultados!$A$1:$ZZ$1, 0))</f>
        <v/>
      </c>
      <c r="B36">
        <f>INDEX(resultados!$A$2:$ZZ$337, 30, MATCH($B$2, resultados!$A$1:$ZZ$1, 0))</f>
        <v/>
      </c>
      <c r="C36">
        <f>INDEX(resultados!$A$2:$ZZ$337, 30, MATCH($B$3, resultados!$A$1:$ZZ$1, 0))</f>
        <v/>
      </c>
    </row>
    <row r="37">
      <c r="A37">
        <f>INDEX(resultados!$A$2:$ZZ$337, 31, MATCH($B$1, resultados!$A$1:$ZZ$1, 0))</f>
        <v/>
      </c>
      <c r="B37">
        <f>INDEX(resultados!$A$2:$ZZ$337, 31, MATCH($B$2, resultados!$A$1:$ZZ$1, 0))</f>
        <v/>
      </c>
      <c r="C37">
        <f>INDEX(resultados!$A$2:$ZZ$337, 31, MATCH($B$3, resultados!$A$1:$ZZ$1, 0))</f>
        <v/>
      </c>
    </row>
    <row r="38">
      <c r="A38">
        <f>INDEX(resultados!$A$2:$ZZ$337, 32, MATCH($B$1, resultados!$A$1:$ZZ$1, 0))</f>
        <v/>
      </c>
      <c r="B38">
        <f>INDEX(resultados!$A$2:$ZZ$337, 32, MATCH($B$2, resultados!$A$1:$ZZ$1, 0))</f>
        <v/>
      </c>
      <c r="C38">
        <f>INDEX(resultados!$A$2:$ZZ$337, 32, MATCH($B$3, resultados!$A$1:$ZZ$1, 0))</f>
        <v/>
      </c>
    </row>
    <row r="39">
      <c r="A39">
        <f>INDEX(resultados!$A$2:$ZZ$337, 33, MATCH($B$1, resultados!$A$1:$ZZ$1, 0))</f>
        <v/>
      </c>
      <c r="B39">
        <f>INDEX(resultados!$A$2:$ZZ$337, 33, MATCH($B$2, resultados!$A$1:$ZZ$1, 0))</f>
        <v/>
      </c>
      <c r="C39">
        <f>INDEX(resultados!$A$2:$ZZ$337, 33, MATCH($B$3, resultados!$A$1:$ZZ$1, 0))</f>
        <v/>
      </c>
    </row>
    <row r="40">
      <c r="A40">
        <f>INDEX(resultados!$A$2:$ZZ$337, 34, MATCH($B$1, resultados!$A$1:$ZZ$1, 0))</f>
        <v/>
      </c>
      <c r="B40">
        <f>INDEX(resultados!$A$2:$ZZ$337, 34, MATCH($B$2, resultados!$A$1:$ZZ$1, 0))</f>
        <v/>
      </c>
      <c r="C40">
        <f>INDEX(resultados!$A$2:$ZZ$337, 34, MATCH($B$3, resultados!$A$1:$ZZ$1, 0))</f>
        <v/>
      </c>
    </row>
    <row r="41">
      <c r="A41">
        <f>INDEX(resultados!$A$2:$ZZ$337, 35, MATCH($B$1, resultados!$A$1:$ZZ$1, 0))</f>
        <v/>
      </c>
      <c r="B41">
        <f>INDEX(resultados!$A$2:$ZZ$337, 35, MATCH($B$2, resultados!$A$1:$ZZ$1, 0))</f>
        <v/>
      </c>
      <c r="C41">
        <f>INDEX(resultados!$A$2:$ZZ$337, 35, MATCH($B$3, resultados!$A$1:$ZZ$1, 0))</f>
        <v/>
      </c>
    </row>
    <row r="42">
      <c r="A42">
        <f>INDEX(resultados!$A$2:$ZZ$337, 36, MATCH($B$1, resultados!$A$1:$ZZ$1, 0))</f>
        <v/>
      </c>
      <c r="B42">
        <f>INDEX(resultados!$A$2:$ZZ$337, 36, MATCH($B$2, resultados!$A$1:$ZZ$1, 0))</f>
        <v/>
      </c>
      <c r="C42">
        <f>INDEX(resultados!$A$2:$ZZ$337, 36, MATCH($B$3, resultados!$A$1:$ZZ$1, 0))</f>
        <v/>
      </c>
    </row>
    <row r="43">
      <c r="A43">
        <f>INDEX(resultados!$A$2:$ZZ$337, 37, MATCH($B$1, resultados!$A$1:$ZZ$1, 0))</f>
        <v/>
      </c>
      <c r="B43">
        <f>INDEX(resultados!$A$2:$ZZ$337, 37, MATCH($B$2, resultados!$A$1:$ZZ$1, 0))</f>
        <v/>
      </c>
      <c r="C43">
        <f>INDEX(resultados!$A$2:$ZZ$337, 37, MATCH($B$3, resultados!$A$1:$ZZ$1, 0))</f>
        <v/>
      </c>
    </row>
    <row r="44">
      <c r="A44">
        <f>INDEX(resultados!$A$2:$ZZ$337, 38, MATCH($B$1, resultados!$A$1:$ZZ$1, 0))</f>
        <v/>
      </c>
      <c r="B44">
        <f>INDEX(resultados!$A$2:$ZZ$337, 38, MATCH($B$2, resultados!$A$1:$ZZ$1, 0))</f>
        <v/>
      </c>
      <c r="C44">
        <f>INDEX(resultados!$A$2:$ZZ$337, 38, MATCH($B$3, resultados!$A$1:$ZZ$1, 0))</f>
        <v/>
      </c>
    </row>
    <row r="45">
      <c r="A45">
        <f>INDEX(resultados!$A$2:$ZZ$337, 39, MATCH($B$1, resultados!$A$1:$ZZ$1, 0))</f>
        <v/>
      </c>
      <c r="B45">
        <f>INDEX(resultados!$A$2:$ZZ$337, 39, MATCH($B$2, resultados!$A$1:$ZZ$1, 0))</f>
        <v/>
      </c>
      <c r="C45">
        <f>INDEX(resultados!$A$2:$ZZ$337, 39, MATCH($B$3, resultados!$A$1:$ZZ$1, 0))</f>
        <v/>
      </c>
    </row>
    <row r="46">
      <c r="A46">
        <f>INDEX(resultados!$A$2:$ZZ$337, 40, MATCH($B$1, resultados!$A$1:$ZZ$1, 0))</f>
        <v/>
      </c>
      <c r="B46">
        <f>INDEX(resultados!$A$2:$ZZ$337, 40, MATCH($B$2, resultados!$A$1:$ZZ$1, 0))</f>
        <v/>
      </c>
      <c r="C46">
        <f>INDEX(resultados!$A$2:$ZZ$337, 40, MATCH($B$3, resultados!$A$1:$ZZ$1, 0))</f>
        <v/>
      </c>
    </row>
    <row r="47">
      <c r="A47">
        <f>INDEX(resultados!$A$2:$ZZ$337, 41, MATCH($B$1, resultados!$A$1:$ZZ$1, 0))</f>
        <v/>
      </c>
      <c r="B47">
        <f>INDEX(resultados!$A$2:$ZZ$337, 41, MATCH($B$2, resultados!$A$1:$ZZ$1, 0))</f>
        <v/>
      </c>
      <c r="C47">
        <f>INDEX(resultados!$A$2:$ZZ$337, 41, MATCH($B$3, resultados!$A$1:$ZZ$1, 0))</f>
        <v/>
      </c>
    </row>
    <row r="48">
      <c r="A48">
        <f>INDEX(resultados!$A$2:$ZZ$337, 42, MATCH($B$1, resultados!$A$1:$ZZ$1, 0))</f>
        <v/>
      </c>
      <c r="B48">
        <f>INDEX(resultados!$A$2:$ZZ$337, 42, MATCH($B$2, resultados!$A$1:$ZZ$1, 0))</f>
        <v/>
      </c>
      <c r="C48">
        <f>INDEX(resultados!$A$2:$ZZ$337, 42, MATCH($B$3, resultados!$A$1:$ZZ$1, 0))</f>
        <v/>
      </c>
    </row>
    <row r="49">
      <c r="A49">
        <f>INDEX(resultados!$A$2:$ZZ$337, 43, MATCH($B$1, resultados!$A$1:$ZZ$1, 0))</f>
        <v/>
      </c>
      <c r="B49">
        <f>INDEX(resultados!$A$2:$ZZ$337, 43, MATCH($B$2, resultados!$A$1:$ZZ$1, 0))</f>
        <v/>
      </c>
      <c r="C49">
        <f>INDEX(resultados!$A$2:$ZZ$337, 43, MATCH($B$3, resultados!$A$1:$ZZ$1, 0))</f>
        <v/>
      </c>
    </row>
    <row r="50">
      <c r="A50">
        <f>INDEX(resultados!$A$2:$ZZ$337, 44, MATCH($B$1, resultados!$A$1:$ZZ$1, 0))</f>
        <v/>
      </c>
      <c r="B50">
        <f>INDEX(resultados!$A$2:$ZZ$337, 44, MATCH($B$2, resultados!$A$1:$ZZ$1, 0))</f>
        <v/>
      </c>
      <c r="C50">
        <f>INDEX(resultados!$A$2:$ZZ$337, 44, MATCH($B$3, resultados!$A$1:$ZZ$1, 0))</f>
        <v/>
      </c>
    </row>
    <row r="51">
      <c r="A51">
        <f>INDEX(resultados!$A$2:$ZZ$337, 45, MATCH($B$1, resultados!$A$1:$ZZ$1, 0))</f>
        <v/>
      </c>
      <c r="B51">
        <f>INDEX(resultados!$A$2:$ZZ$337, 45, MATCH($B$2, resultados!$A$1:$ZZ$1, 0))</f>
        <v/>
      </c>
      <c r="C51">
        <f>INDEX(resultados!$A$2:$ZZ$337, 45, MATCH($B$3, resultados!$A$1:$ZZ$1, 0))</f>
        <v/>
      </c>
    </row>
    <row r="52">
      <c r="A52">
        <f>INDEX(resultados!$A$2:$ZZ$337, 46, MATCH($B$1, resultados!$A$1:$ZZ$1, 0))</f>
        <v/>
      </c>
      <c r="B52">
        <f>INDEX(resultados!$A$2:$ZZ$337, 46, MATCH($B$2, resultados!$A$1:$ZZ$1, 0))</f>
        <v/>
      </c>
      <c r="C52">
        <f>INDEX(resultados!$A$2:$ZZ$337, 46, MATCH($B$3, resultados!$A$1:$ZZ$1, 0))</f>
        <v/>
      </c>
    </row>
    <row r="53">
      <c r="A53">
        <f>INDEX(resultados!$A$2:$ZZ$337, 47, MATCH($B$1, resultados!$A$1:$ZZ$1, 0))</f>
        <v/>
      </c>
      <c r="B53">
        <f>INDEX(resultados!$A$2:$ZZ$337, 47, MATCH($B$2, resultados!$A$1:$ZZ$1, 0))</f>
        <v/>
      </c>
      <c r="C53">
        <f>INDEX(resultados!$A$2:$ZZ$337, 47, MATCH($B$3, resultados!$A$1:$ZZ$1, 0))</f>
        <v/>
      </c>
    </row>
    <row r="54">
      <c r="A54">
        <f>INDEX(resultados!$A$2:$ZZ$337, 48, MATCH($B$1, resultados!$A$1:$ZZ$1, 0))</f>
        <v/>
      </c>
      <c r="B54">
        <f>INDEX(resultados!$A$2:$ZZ$337, 48, MATCH($B$2, resultados!$A$1:$ZZ$1, 0))</f>
        <v/>
      </c>
      <c r="C54">
        <f>INDEX(resultados!$A$2:$ZZ$337, 48, MATCH($B$3, resultados!$A$1:$ZZ$1, 0))</f>
        <v/>
      </c>
    </row>
    <row r="55">
      <c r="A55">
        <f>INDEX(resultados!$A$2:$ZZ$337, 49, MATCH($B$1, resultados!$A$1:$ZZ$1, 0))</f>
        <v/>
      </c>
      <c r="B55">
        <f>INDEX(resultados!$A$2:$ZZ$337, 49, MATCH($B$2, resultados!$A$1:$ZZ$1, 0))</f>
        <v/>
      </c>
      <c r="C55">
        <f>INDEX(resultados!$A$2:$ZZ$337, 49, MATCH($B$3, resultados!$A$1:$ZZ$1, 0))</f>
        <v/>
      </c>
    </row>
    <row r="56">
      <c r="A56">
        <f>INDEX(resultados!$A$2:$ZZ$337, 50, MATCH($B$1, resultados!$A$1:$ZZ$1, 0))</f>
        <v/>
      </c>
      <c r="B56">
        <f>INDEX(resultados!$A$2:$ZZ$337, 50, MATCH($B$2, resultados!$A$1:$ZZ$1, 0))</f>
        <v/>
      </c>
      <c r="C56">
        <f>INDEX(resultados!$A$2:$ZZ$337, 50, MATCH($B$3, resultados!$A$1:$ZZ$1, 0))</f>
        <v/>
      </c>
    </row>
    <row r="57">
      <c r="A57">
        <f>INDEX(resultados!$A$2:$ZZ$337, 51, MATCH($B$1, resultados!$A$1:$ZZ$1, 0))</f>
        <v/>
      </c>
      <c r="B57">
        <f>INDEX(resultados!$A$2:$ZZ$337, 51, MATCH($B$2, resultados!$A$1:$ZZ$1, 0))</f>
        <v/>
      </c>
      <c r="C57">
        <f>INDEX(resultados!$A$2:$ZZ$337, 51, MATCH($B$3, resultados!$A$1:$ZZ$1, 0))</f>
        <v/>
      </c>
    </row>
    <row r="58">
      <c r="A58">
        <f>INDEX(resultados!$A$2:$ZZ$337, 52, MATCH($B$1, resultados!$A$1:$ZZ$1, 0))</f>
        <v/>
      </c>
      <c r="B58">
        <f>INDEX(resultados!$A$2:$ZZ$337, 52, MATCH($B$2, resultados!$A$1:$ZZ$1, 0))</f>
        <v/>
      </c>
      <c r="C58">
        <f>INDEX(resultados!$A$2:$ZZ$337, 52, MATCH($B$3, resultados!$A$1:$ZZ$1, 0))</f>
        <v/>
      </c>
    </row>
    <row r="59">
      <c r="A59">
        <f>INDEX(resultados!$A$2:$ZZ$337, 53, MATCH($B$1, resultados!$A$1:$ZZ$1, 0))</f>
        <v/>
      </c>
      <c r="B59">
        <f>INDEX(resultados!$A$2:$ZZ$337, 53, MATCH($B$2, resultados!$A$1:$ZZ$1, 0))</f>
        <v/>
      </c>
      <c r="C59">
        <f>INDEX(resultados!$A$2:$ZZ$337, 53, MATCH($B$3, resultados!$A$1:$ZZ$1, 0))</f>
        <v/>
      </c>
    </row>
    <row r="60">
      <c r="A60">
        <f>INDEX(resultados!$A$2:$ZZ$337, 54, MATCH($B$1, resultados!$A$1:$ZZ$1, 0))</f>
        <v/>
      </c>
      <c r="B60">
        <f>INDEX(resultados!$A$2:$ZZ$337, 54, MATCH($B$2, resultados!$A$1:$ZZ$1, 0))</f>
        <v/>
      </c>
      <c r="C60">
        <f>INDEX(resultados!$A$2:$ZZ$337, 54, MATCH($B$3, resultados!$A$1:$ZZ$1, 0))</f>
        <v/>
      </c>
    </row>
    <row r="61">
      <c r="A61">
        <f>INDEX(resultados!$A$2:$ZZ$337, 55, MATCH($B$1, resultados!$A$1:$ZZ$1, 0))</f>
        <v/>
      </c>
      <c r="B61">
        <f>INDEX(resultados!$A$2:$ZZ$337, 55, MATCH($B$2, resultados!$A$1:$ZZ$1, 0))</f>
        <v/>
      </c>
      <c r="C61">
        <f>INDEX(resultados!$A$2:$ZZ$337, 55, MATCH($B$3, resultados!$A$1:$ZZ$1, 0))</f>
        <v/>
      </c>
    </row>
    <row r="62">
      <c r="A62">
        <f>INDEX(resultados!$A$2:$ZZ$337, 56, MATCH($B$1, resultados!$A$1:$ZZ$1, 0))</f>
        <v/>
      </c>
      <c r="B62">
        <f>INDEX(resultados!$A$2:$ZZ$337, 56, MATCH($B$2, resultados!$A$1:$ZZ$1, 0))</f>
        <v/>
      </c>
      <c r="C62">
        <f>INDEX(resultados!$A$2:$ZZ$337, 56, MATCH($B$3, resultados!$A$1:$ZZ$1, 0))</f>
        <v/>
      </c>
    </row>
    <row r="63">
      <c r="A63">
        <f>INDEX(resultados!$A$2:$ZZ$337, 57, MATCH($B$1, resultados!$A$1:$ZZ$1, 0))</f>
        <v/>
      </c>
      <c r="B63">
        <f>INDEX(resultados!$A$2:$ZZ$337, 57, MATCH($B$2, resultados!$A$1:$ZZ$1, 0))</f>
        <v/>
      </c>
      <c r="C63">
        <f>INDEX(resultados!$A$2:$ZZ$337, 57, MATCH($B$3, resultados!$A$1:$ZZ$1, 0))</f>
        <v/>
      </c>
    </row>
    <row r="64">
      <c r="A64">
        <f>INDEX(resultados!$A$2:$ZZ$337, 58, MATCH($B$1, resultados!$A$1:$ZZ$1, 0))</f>
        <v/>
      </c>
      <c r="B64">
        <f>INDEX(resultados!$A$2:$ZZ$337, 58, MATCH($B$2, resultados!$A$1:$ZZ$1, 0))</f>
        <v/>
      </c>
      <c r="C64">
        <f>INDEX(resultados!$A$2:$ZZ$337, 58, MATCH($B$3, resultados!$A$1:$ZZ$1, 0))</f>
        <v/>
      </c>
    </row>
    <row r="65">
      <c r="A65">
        <f>INDEX(resultados!$A$2:$ZZ$337, 59, MATCH($B$1, resultados!$A$1:$ZZ$1, 0))</f>
        <v/>
      </c>
      <c r="B65">
        <f>INDEX(resultados!$A$2:$ZZ$337, 59, MATCH($B$2, resultados!$A$1:$ZZ$1, 0))</f>
        <v/>
      </c>
      <c r="C65">
        <f>INDEX(resultados!$A$2:$ZZ$337, 59, MATCH($B$3, resultados!$A$1:$ZZ$1, 0))</f>
        <v/>
      </c>
    </row>
    <row r="66">
      <c r="A66">
        <f>INDEX(resultados!$A$2:$ZZ$337, 60, MATCH($B$1, resultados!$A$1:$ZZ$1, 0))</f>
        <v/>
      </c>
      <c r="B66">
        <f>INDEX(resultados!$A$2:$ZZ$337, 60, MATCH($B$2, resultados!$A$1:$ZZ$1, 0))</f>
        <v/>
      </c>
      <c r="C66">
        <f>INDEX(resultados!$A$2:$ZZ$337, 60, MATCH($B$3, resultados!$A$1:$ZZ$1, 0))</f>
        <v/>
      </c>
    </row>
    <row r="67">
      <c r="A67">
        <f>INDEX(resultados!$A$2:$ZZ$337, 61, MATCH($B$1, resultados!$A$1:$ZZ$1, 0))</f>
        <v/>
      </c>
      <c r="B67">
        <f>INDEX(resultados!$A$2:$ZZ$337, 61, MATCH($B$2, resultados!$A$1:$ZZ$1, 0))</f>
        <v/>
      </c>
      <c r="C67">
        <f>INDEX(resultados!$A$2:$ZZ$337, 61, MATCH($B$3, resultados!$A$1:$ZZ$1, 0))</f>
        <v/>
      </c>
    </row>
    <row r="68">
      <c r="A68">
        <f>INDEX(resultados!$A$2:$ZZ$337, 62, MATCH($B$1, resultados!$A$1:$ZZ$1, 0))</f>
        <v/>
      </c>
      <c r="B68">
        <f>INDEX(resultados!$A$2:$ZZ$337, 62, MATCH($B$2, resultados!$A$1:$ZZ$1, 0))</f>
        <v/>
      </c>
      <c r="C68">
        <f>INDEX(resultados!$A$2:$ZZ$337, 62, MATCH($B$3, resultados!$A$1:$ZZ$1, 0))</f>
        <v/>
      </c>
    </row>
    <row r="69">
      <c r="A69">
        <f>INDEX(resultados!$A$2:$ZZ$337, 63, MATCH($B$1, resultados!$A$1:$ZZ$1, 0))</f>
        <v/>
      </c>
      <c r="B69">
        <f>INDEX(resultados!$A$2:$ZZ$337, 63, MATCH($B$2, resultados!$A$1:$ZZ$1, 0))</f>
        <v/>
      </c>
      <c r="C69">
        <f>INDEX(resultados!$A$2:$ZZ$337, 63, MATCH($B$3, resultados!$A$1:$ZZ$1, 0))</f>
        <v/>
      </c>
    </row>
    <row r="70">
      <c r="A70">
        <f>INDEX(resultados!$A$2:$ZZ$337, 64, MATCH($B$1, resultados!$A$1:$ZZ$1, 0))</f>
        <v/>
      </c>
      <c r="B70">
        <f>INDEX(resultados!$A$2:$ZZ$337, 64, MATCH($B$2, resultados!$A$1:$ZZ$1, 0))</f>
        <v/>
      </c>
      <c r="C70">
        <f>INDEX(resultados!$A$2:$ZZ$337, 64, MATCH($B$3, resultados!$A$1:$ZZ$1, 0))</f>
        <v/>
      </c>
    </row>
    <row r="71">
      <c r="A71">
        <f>INDEX(resultados!$A$2:$ZZ$337, 65, MATCH($B$1, resultados!$A$1:$ZZ$1, 0))</f>
        <v/>
      </c>
      <c r="B71">
        <f>INDEX(resultados!$A$2:$ZZ$337, 65, MATCH($B$2, resultados!$A$1:$ZZ$1, 0))</f>
        <v/>
      </c>
      <c r="C71">
        <f>INDEX(resultados!$A$2:$ZZ$337, 65, MATCH($B$3, resultados!$A$1:$ZZ$1, 0))</f>
        <v/>
      </c>
    </row>
    <row r="72">
      <c r="A72">
        <f>INDEX(resultados!$A$2:$ZZ$337, 66, MATCH($B$1, resultados!$A$1:$ZZ$1, 0))</f>
        <v/>
      </c>
      <c r="B72">
        <f>INDEX(resultados!$A$2:$ZZ$337, 66, MATCH($B$2, resultados!$A$1:$ZZ$1, 0))</f>
        <v/>
      </c>
      <c r="C72">
        <f>INDEX(resultados!$A$2:$ZZ$337, 66, MATCH($B$3, resultados!$A$1:$ZZ$1, 0))</f>
        <v/>
      </c>
    </row>
    <row r="73">
      <c r="A73">
        <f>INDEX(resultados!$A$2:$ZZ$337, 67, MATCH($B$1, resultados!$A$1:$ZZ$1, 0))</f>
        <v/>
      </c>
      <c r="B73">
        <f>INDEX(resultados!$A$2:$ZZ$337, 67, MATCH($B$2, resultados!$A$1:$ZZ$1, 0))</f>
        <v/>
      </c>
      <c r="C73">
        <f>INDEX(resultados!$A$2:$ZZ$337, 67, MATCH($B$3, resultados!$A$1:$ZZ$1, 0))</f>
        <v/>
      </c>
    </row>
    <row r="74">
      <c r="A74">
        <f>INDEX(resultados!$A$2:$ZZ$337, 68, MATCH($B$1, resultados!$A$1:$ZZ$1, 0))</f>
        <v/>
      </c>
      <c r="B74">
        <f>INDEX(resultados!$A$2:$ZZ$337, 68, MATCH($B$2, resultados!$A$1:$ZZ$1, 0))</f>
        <v/>
      </c>
      <c r="C74">
        <f>INDEX(resultados!$A$2:$ZZ$337, 68, MATCH($B$3, resultados!$A$1:$ZZ$1, 0))</f>
        <v/>
      </c>
    </row>
    <row r="75">
      <c r="A75">
        <f>INDEX(resultados!$A$2:$ZZ$337, 69, MATCH($B$1, resultados!$A$1:$ZZ$1, 0))</f>
        <v/>
      </c>
      <c r="B75">
        <f>INDEX(resultados!$A$2:$ZZ$337, 69, MATCH($B$2, resultados!$A$1:$ZZ$1, 0))</f>
        <v/>
      </c>
      <c r="C75">
        <f>INDEX(resultados!$A$2:$ZZ$337, 69, MATCH($B$3, resultados!$A$1:$ZZ$1, 0))</f>
        <v/>
      </c>
    </row>
    <row r="76">
      <c r="A76">
        <f>INDEX(resultados!$A$2:$ZZ$337, 70, MATCH($B$1, resultados!$A$1:$ZZ$1, 0))</f>
        <v/>
      </c>
      <c r="B76">
        <f>INDEX(resultados!$A$2:$ZZ$337, 70, MATCH($B$2, resultados!$A$1:$ZZ$1, 0))</f>
        <v/>
      </c>
      <c r="C76">
        <f>INDEX(resultados!$A$2:$ZZ$337, 70, MATCH($B$3, resultados!$A$1:$ZZ$1, 0))</f>
        <v/>
      </c>
    </row>
    <row r="77">
      <c r="A77">
        <f>INDEX(resultados!$A$2:$ZZ$337, 71, MATCH($B$1, resultados!$A$1:$ZZ$1, 0))</f>
        <v/>
      </c>
      <c r="B77">
        <f>INDEX(resultados!$A$2:$ZZ$337, 71, MATCH($B$2, resultados!$A$1:$ZZ$1, 0))</f>
        <v/>
      </c>
      <c r="C77">
        <f>INDEX(resultados!$A$2:$ZZ$337, 71, MATCH($B$3, resultados!$A$1:$ZZ$1, 0))</f>
        <v/>
      </c>
    </row>
    <row r="78">
      <c r="A78">
        <f>INDEX(resultados!$A$2:$ZZ$337, 72, MATCH($B$1, resultados!$A$1:$ZZ$1, 0))</f>
        <v/>
      </c>
      <c r="B78">
        <f>INDEX(resultados!$A$2:$ZZ$337, 72, MATCH($B$2, resultados!$A$1:$ZZ$1, 0))</f>
        <v/>
      </c>
      <c r="C78">
        <f>INDEX(resultados!$A$2:$ZZ$337, 72, MATCH($B$3, resultados!$A$1:$ZZ$1, 0))</f>
        <v/>
      </c>
    </row>
    <row r="79">
      <c r="A79">
        <f>INDEX(resultados!$A$2:$ZZ$337, 73, MATCH($B$1, resultados!$A$1:$ZZ$1, 0))</f>
        <v/>
      </c>
      <c r="B79">
        <f>INDEX(resultados!$A$2:$ZZ$337, 73, MATCH($B$2, resultados!$A$1:$ZZ$1, 0))</f>
        <v/>
      </c>
      <c r="C79">
        <f>INDEX(resultados!$A$2:$ZZ$337, 73, MATCH($B$3, resultados!$A$1:$ZZ$1, 0))</f>
        <v/>
      </c>
    </row>
    <row r="80">
      <c r="A80">
        <f>INDEX(resultados!$A$2:$ZZ$337, 74, MATCH($B$1, resultados!$A$1:$ZZ$1, 0))</f>
        <v/>
      </c>
      <c r="B80">
        <f>INDEX(resultados!$A$2:$ZZ$337, 74, MATCH($B$2, resultados!$A$1:$ZZ$1, 0))</f>
        <v/>
      </c>
      <c r="C80">
        <f>INDEX(resultados!$A$2:$ZZ$337, 74, MATCH($B$3, resultados!$A$1:$ZZ$1, 0))</f>
        <v/>
      </c>
    </row>
    <row r="81">
      <c r="A81">
        <f>INDEX(resultados!$A$2:$ZZ$337, 75, MATCH($B$1, resultados!$A$1:$ZZ$1, 0))</f>
        <v/>
      </c>
      <c r="B81">
        <f>INDEX(resultados!$A$2:$ZZ$337, 75, MATCH($B$2, resultados!$A$1:$ZZ$1, 0))</f>
        <v/>
      </c>
      <c r="C81">
        <f>INDEX(resultados!$A$2:$ZZ$337, 75, MATCH($B$3, resultados!$A$1:$ZZ$1, 0))</f>
        <v/>
      </c>
    </row>
    <row r="82">
      <c r="A82">
        <f>INDEX(resultados!$A$2:$ZZ$337, 76, MATCH($B$1, resultados!$A$1:$ZZ$1, 0))</f>
        <v/>
      </c>
      <c r="B82">
        <f>INDEX(resultados!$A$2:$ZZ$337, 76, MATCH($B$2, resultados!$A$1:$ZZ$1, 0))</f>
        <v/>
      </c>
      <c r="C82">
        <f>INDEX(resultados!$A$2:$ZZ$337, 76, MATCH($B$3, resultados!$A$1:$ZZ$1, 0))</f>
        <v/>
      </c>
    </row>
    <row r="83">
      <c r="A83">
        <f>INDEX(resultados!$A$2:$ZZ$337, 77, MATCH($B$1, resultados!$A$1:$ZZ$1, 0))</f>
        <v/>
      </c>
      <c r="B83">
        <f>INDEX(resultados!$A$2:$ZZ$337, 77, MATCH($B$2, resultados!$A$1:$ZZ$1, 0))</f>
        <v/>
      </c>
      <c r="C83">
        <f>INDEX(resultados!$A$2:$ZZ$337, 77, MATCH($B$3, resultados!$A$1:$ZZ$1, 0))</f>
        <v/>
      </c>
    </row>
    <row r="84">
      <c r="A84">
        <f>INDEX(resultados!$A$2:$ZZ$337, 78, MATCH($B$1, resultados!$A$1:$ZZ$1, 0))</f>
        <v/>
      </c>
      <c r="B84">
        <f>INDEX(resultados!$A$2:$ZZ$337, 78, MATCH($B$2, resultados!$A$1:$ZZ$1, 0))</f>
        <v/>
      </c>
      <c r="C84">
        <f>INDEX(resultados!$A$2:$ZZ$337, 78, MATCH($B$3, resultados!$A$1:$ZZ$1, 0))</f>
        <v/>
      </c>
    </row>
    <row r="85">
      <c r="A85">
        <f>INDEX(resultados!$A$2:$ZZ$337, 79, MATCH($B$1, resultados!$A$1:$ZZ$1, 0))</f>
        <v/>
      </c>
      <c r="B85">
        <f>INDEX(resultados!$A$2:$ZZ$337, 79, MATCH($B$2, resultados!$A$1:$ZZ$1, 0))</f>
        <v/>
      </c>
      <c r="C85">
        <f>INDEX(resultados!$A$2:$ZZ$337, 79, MATCH($B$3, resultados!$A$1:$ZZ$1, 0))</f>
        <v/>
      </c>
    </row>
    <row r="86">
      <c r="A86">
        <f>INDEX(resultados!$A$2:$ZZ$337, 80, MATCH($B$1, resultados!$A$1:$ZZ$1, 0))</f>
        <v/>
      </c>
      <c r="B86">
        <f>INDEX(resultados!$A$2:$ZZ$337, 80, MATCH($B$2, resultados!$A$1:$ZZ$1, 0))</f>
        <v/>
      </c>
      <c r="C86">
        <f>INDEX(resultados!$A$2:$ZZ$337, 80, MATCH($B$3, resultados!$A$1:$ZZ$1, 0))</f>
        <v/>
      </c>
    </row>
    <row r="87">
      <c r="A87">
        <f>INDEX(resultados!$A$2:$ZZ$337, 81, MATCH($B$1, resultados!$A$1:$ZZ$1, 0))</f>
        <v/>
      </c>
      <c r="B87">
        <f>INDEX(resultados!$A$2:$ZZ$337, 81, MATCH($B$2, resultados!$A$1:$ZZ$1, 0))</f>
        <v/>
      </c>
      <c r="C87">
        <f>INDEX(resultados!$A$2:$ZZ$337, 81, MATCH($B$3, resultados!$A$1:$ZZ$1, 0))</f>
        <v/>
      </c>
    </row>
    <row r="88">
      <c r="A88">
        <f>INDEX(resultados!$A$2:$ZZ$337, 82, MATCH($B$1, resultados!$A$1:$ZZ$1, 0))</f>
        <v/>
      </c>
      <c r="B88">
        <f>INDEX(resultados!$A$2:$ZZ$337, 82, MATCH($B$2, resultados!$A$1:$ZZ$1, 0))</f>
        <v/>
      </c>
      <c r="C88">
        <f>INDEX(resultados!$A$2:$ZZ$337, 82, MATCH($B$3, resultados!$A$1:$ZZ$1, 0))</f>
        <v/>
      </c>
    </row>
    <row r="89">
      <c r="A89">
        <f>INDEX(resultados!$A$2:$ZZ$337, 83, MATCH($B$1, resultados!$A$1:$ZZ$1, 0))</f>
        <v/>
      </c>
      <c r="B89">
        <f>INDEX(resultados!$A$2:$ZZ$337, 83, MATCH($B$2, resultados!$A$1:$ZZ$1, 0))</f>
        <v/>
      </c>
      <c r="C89">
        <f>INDEX(resultados!$A$2:$ZZ$337, 83, MATCH($B$3, resultados!$A$1:$ZZ$1, 0))</f>
        <v/>
      </c>
    </row>
    <row r="90">
      <c r="A90">
        <f>INDEX(resultados!$A$2:$ZZ$337, 84, MATCH($B$1, resultados!$A$1:$ZZ$1, 0))</f>
        <v/>
      </c>
      <c r="B90">
        <f>INDEX(resultados!$A$2:$ZZ$337, 84, MATCH($B$2, resultados!$A$1:$ZZ$1, 0))</f>
        <v/>
      </c>
      <c r="C90">
        <f>INDEX(resultados!$A$2:$ZZ$337, 84, MATCH($B$3, resultados!$A$1:$ZZ$1, 0))</f>
        <v/>
      </c>
    </row>
    <row r="91">
      <c r="A91">
        <f>INDEX(resultados!$A$2:$ZZ$337, 85, MATCH($B$1, resultados!$A$1:$ZZ$1, 0))</f>
        <v/>
      </c>
      <c r="B91">
        <f>INDEX(resultados!$A$2:$ZZ$337, 85, MATCH($B$2, resultados!$A$1:$ZZ$1, 0))</f>
        <v/>
      </c>
      <c r="C91">
        <f>INDEX(resultados!$A$2:$ZZ$337, 85, MATCH($B$3, resultados!$A$1:$ZZ$1, 0))</f>
        <v/>
      </c>
    </row>
    <row r="92">
      <c r="A92">
        <f>INDEX(resultados!$A$2:$ZZ$337, 86, MATCH($B$1, resultados!$A$1:$ZZ$1, 0))</f>
        <v/>
      </c>
      <c r="B92">
        <f>INDEX(resultados!$A$2:$ZZ$337, 86, MATCH($B$2, resultados!$A$1:$ZZ$1, 0))</f>
        <v/>
      </c>
      <c r="C92">
        <f>INDEX(resultados!$A$2:$ZZ$337, 86, MATCH($B$3, resultados!$A$1:$ZZ$1, 0))</f>
        <v/>
      </c>
    </row>
    <row r="93">
      <c r="A93">
        <f>INDEX(resultados!$A$2:$ZZ$337, 87, MATCH($B$1, resultados!$A$1:$ZZ$1, 0))</f>
        <v/>
      </c>
      <c r="B93">
        <f>INDEX(resultados!$A$2:$ZZ$337, 87, MATCH($B$2, resultados!$A$1:$ZZ$1, 0))</f>
        <v/>
      </c>
      <c r="C93">
        <f>INDEX(resultados!$A$2:$ZZ$337, 87, MATCH($B$3, resultados!$A$1:$ZZ$1, 0))</f>
        <v/>
      </c>
    </row>
    <row r="94">
      <c r="A94">
        <f>INDEX(resultados!$A$2:$ZZ$337, 88, MATCH($B$1, resultados!$A$1:$ZZ$1, 0))</f>
        <v/>
      </c>
      <c r="B94">
        <f>INDEX(resultados!$A$2:$ZZ$337, 88, MATCH($B$2, resultados!$A$1:$ZZ$1, 0))</f>
        <v/>
      </c>
      <c r="C94">
        <f>INDEX(resultados!$A$2:$ZZ$337, 88, MATCH($B$3, resultados!$A$1:$ZZ$1, 0))</f>
        <v/>
      </c>
    </row>
    <row r="95">
      <c r="A95">
        <f>INDEX(resultados!$A$2:$ZZ$337, 89, MATCH($B$1, resultados!$A$1:$ZZ$1, 0))</f>
        <v/>
      </c>
      <c r="B95">
        <f>INDEX(resultados!$A$2:$ZZ$337, 89, MATCH($B$2, resultados!$A$1:$ZZ$1, 0))</f>
        <v/>
      </c>
      <c r="C95">
        <f>INDEX(resultados!$A$2:$ZZ$337, 89, MATCH($B$3, resultados!$A$1:$ZZ$1, 0))</f>
        <v/>
      </c>
    </row>
    <row r="96">
      <c r="A96">
        <f>INDEX(resultados!$A$2:$ZZ$337, 90, MATCH($B$1, resultados!$A$1:$ZZ$1, 0))</f>
        <v/>
      </c>
      <c r="B96">
        <f>INDEX(resultados!$A$2:$ZZ$337, 90, MATCH($B$2, resultados!$A$1:$ZZ$1, 0))</f>
        <v/>
      </c>
      <c r="C96">
        <f>INDEX(resultados!$A$2:$ZZ$337, 90, MATCH($B$3, resultados!$A$1:$ZZ$1, 0))</f>
        <v/>
      </c>
    </row>
    <row r="97">
      <c r="A97">
        <f>INDEX(resultados!$A$2:$ZZ$337, 91, MATCH($B$1, resultados!$A$1:$ZZ$1, 0))</f>
        <v/>
      </c>
      <c r="B97">
        <f>INDEX(resultados!$A$2:$ZZ$337, 91, MATCH($B$2, resultados!$A$1:$ZZ$1, 0))</f>
        <v/>
      </c>
      <c r="C97">
        <f>INDEX(resultados!$A$2:$ZZ$337, 91, MATCH($B$3, resultados!$A$1:$ZZ$1, 0))</f>
        <v/>
      </c>
    </row>
    <row r="98">
      <c r="A98">
        <f>INDEX(resultados!$A$2:$ZZ$337, 92, MATCH($B$1, resultados!$A$1:$ZZ$1, 0))</f>
        <v/>
      </c>
      <c r="B98">
        <f>INDEX(resultados!$A$2:$ZZ$337, 92, MATCH($B$2, resultados!$A$1:$ZZ$1, 0))</f>
        <v/>
      </c>
      <c r="C98">
        <f>INDEX(resultados!$A$2:$ZZ$337, 92, MATCH($B$3, resultados!$A$1:$ZZ$1, 0))</f>
        <v/>
      </c>
    </row>
    <row r="99">
      <c r="A99">
        <f>INDEX(resultados!$A$2:$ZZ$337, 93, MATCH($B$1, resultados!$A$1:$ZZ$1, 0))</f>
        <v/>
      </c>
      <c r="B99">
        <f>INDEX(resultados!$A$2:$ZZ$337, 93, MATCH($B$2, resultados!$A$1:$ZZ$1, 0))</f>
        <v/>
      </c>
      <c r="C99">
        <f>INDEX(resultados!$A$2:$ZZ$337, 93, MATCH($B$3, resultados!$A$1:$ZZ$1, 0))</f>
        <v/>
      </c>
    </row>
    <row r="100">
      <c r="A100">
        <f>INDEX(resultados!$A$2:$ZZ$337, 94, MATCH($B$1, resultados!$A$1:$ZZ$1, 0))</f>
        <v/>
      </c>
      <c r="B100">
        <f>INDEX(resultados!$A$2:$ZZ$337, 94, MATCH($B$2, resultados!$A$1:$ZZ$1, 0))</f>
        <v/>
      </c>
      <c r="C100">
        <f>INDEX(resultados!$A$2:$ZZ$337, 94, MATCH($B$3, resultados!$A$1:$ZZ$1, 0))</f>
        <v/>
      </c>
    </row>
    <row r="101">
      <c r="A101">
        <f>INDEX(resultados!$A$2:$ZZ$337, 95, MATCH($B$1, resultados!$A$1:$ZZ$1, 0))</f>
        <v/>
      </c>
      <c r="B101">
        <f>INDEX(resultados!$A$2:$ZZ$337, 95, MATCH($B$2, resultados!$A$1:$ZZ$1, 0))</f>
        <v/>
      </c>
      <c r="C101">
        <f>INDEX(resultados!$A$2:$ZZ$337, 95, MATCH($B$3, resultados!$A$1:$ZZ$1, 0))</f>
        <v/>
      </c>
    </row>
    <row r="102">
      <c r="A102">
        <f>INDEX(resultados!$A$2:$ZZ$337, 96, MATCH($B$1, resultados!$A$1:$ZZ$1, 0))</f>
        <v/>
      </c>
      <c r="B102">
        <f>INDEX(resultados!$A$2:$ZZ$337, 96, MATCH($B$2, resultados!$A$1:$ZZ$1, 0))</f>
        <v/>
      </c>
      <c r="C102">
        <f>INDEX(resultados!$A$2:$ZZ$337, 96, MATCH($B$3, resultados!$A$1:$ZZ$1, 0))</f>
        <v/>
      </c>
    </row>
    <row r="103">
      <c r="A103">
        <f>INDEX(resultados!$A$2:$ZZ$337, 97, MATCH($B$1, resultados!$A$1:$ZZ$1, 0))</f>
        <v/>
      </c>
      <c r="B103">
        <f>INDEX(resultados!$A$2:$ZZ$337, 97, MATCH($B$2, resultados!$A$1:$ZZ$1, 0))</f>
        <v/>
      </c>
      <c r="C103">
        <f>INDEX(resultados!$A$2:$ZZ$337, 97, MATCH($B$3, resultados!$A$1:$ZZ$1, 0))</f>
        <v/>
      </c>
    </row>
    <row r="104">
      <c r="A104">
        <f>INDEX(resultados!$A$2:$ZZ$337, 98, MATCH($B$1, resultados!$A$1:$ZZ$1, 0))</f>
        <v/>
      </c>
      <c r="B104">
        <f>INDEX(resultados!$A$2:$ZZ$337, 98, MATCH($B$2, resultados!$A$1:$ZZ$1, 0))</f>
        <v/>
      </c>
      <c r="C104">
        <f>INDEX(resultados!$A$2:$ZZ$337, 98, MATCH($B$3, resultados!$A$1:$ZZ$1, 0))</f>
        <v/>
      </c>
    </row>
    <row r="105">
      <c r="A105">
        <f>INDEX(resultados!$A$2:$ZZ$337, 99, MATCH($B$1, resultados!$A$1:$ZZ$1, 0))</f>
        <v/>
      </c>
      <c r="B105">
        <f>INDEX(resultados!$A$2:$ZZ$337, 99, MATCH($B$2, resultados!$A$1:$ZZ$1, 0))</f>
        <v/>
      </c>
      <c r="C105">
        <f>INDEX(resultados!$A$2:$ZZ$337, 99, MATCH($B$3, resultados!$A$1:$ZZ$1, 0))</f>
        <v/>
      </c>
    </row>
    <row r="106">
      <c r="A106">
        <f>INDEX(resultados!$A$2:$ZZ$337, 100, MATCH($B$1, resultados!$A$1:$ZZ$1, 0))</f>
        <v/>
      </c>
      <c r="B106">
        <f>INDEX(resultados!$A$2:$ZZ$337, 100, MATCH($B$2, resultados!$A$1:$ZZ$1, 0))</f>
        <v/>
      </c>
      <c r="C106">
        <f>INDEX(resultados!$A$2:$ZZ$337, 100, MATCH($B$3, resultados!$A$1:$ZZ$1, 0))</f>
        <v/>
      </c>
    </row>
    <row r="107">
      <c r="A107">
        <f>INDEX(resultados!$A$2:$ZZ$337, 101, MATCH($B$1, resultados!$A$1:$ZZ$1, 0))</f>
        <v/>
      </c>
      <c r="B107">
        <f>INDEX(resultados!$A$2:$ZZ$337, 101, MATCH($B$2, resultados!$A$1:$ZZ$1, 0))</f>
        <v/>
      </c>
      <c r="C107">
        <f>INDEX(resultados!$A$2:$ZZ$337, 101, MATCH($B$3, resultados!$A$1:$ZZ$1, 0))</f>
        <v/>
      </c>
    </row>
    <row r="108">
      <c r="A108">
        <f>INDEX(resultados!$A$2:$ZZ$337, 102, MATCH($B$1, resultados!$A$1:$ZZ$1, 0))</f>
        <v/>
      </c>
      <c r="B108">
        <f>INDEX(resultados!$A$2:$ZZ$337, 102, MATCH($B$2, resultados!$A$1:$ZZ$1, 0))</f>
        <v/>
      </c>
      <c r="C108">
        <f>INDEX(resultados!$A$2:$ZZ$337, 102, MATCH($B$3, resultados!$A$1:$ZZ$1, 0))</f>
        <v/>
      </c>
    </row>
    <row r="109">
      <c r="A109">
        <f>INDEX(resultados!$A$2:$ZZ$337, 103, MATCH($B$1, resultados!$A$1:$ZZ$1, 0))</f>
        <v/>
      </c>
      <c r="B109">
        <f>INDEX(resultados!$A$2:$ZZ$337, 103, MATCH($B$2, resultados!$A$1:$ZZ$1, 0))</f>
        <v/>
      </c>
      <c r="C109">
        <f>INDEX(resultados!$A$2:$ZZ$337, 103, MATCH($B$3, resultados!$A$1:$ZZ$1, 0))</f>
        <v/>
      </c>
    </row>
    <row r="110">
      <c r="A110">
        <f>INDEX(resultados!$A$2:$ZZ$337, 104, MATCH($B$1, resultados!$A$1:$ZZ$1, 0))</f>
        <v/>
      </c>
      <c r="B110">
        <f>INDEX(resultados!$A$2:$ZZ$337, 104, MATCH($B$2, resultados!$A$1:$ZZ$1, 0))</f>
        <v/>
      </c>
      <c r="C110">
        <f>INDEX(resultados!$A$2:$ZZ$337, 104, MATCH($B$3, resultados!$A$1:$ZZ$1, 0))</f>
        <v/>
      </c>
    </row>
    <row r="111">
      <c r="A111">
        <f>INDEX(resultados!$A$2:$ZZ$337, 105, MATCH($B$1, resultados!$A$1:$ZZ$1, 0))</f>
        <v/>
      </c>
      <c r="B111">
        <f>INDEX(resultados!$A$2:$ZZ$337, 105, MATCH($B$2, resultados!$A$1:$ZZ$1, 0))</f>
        <v/>
      </c>
      <c r="C111">
        <f>INDEX(resultados!$A$2:$ZZ$337, 105, MATCH($B$3, resultados!$A$1:$ZZ$1, 0))</f>
        <v/>
      </c>
    </row>
    <row r="112">
      <c r="A112">
        <f>INDEX(resultados!$A$2:$ZZ$337, 106, MATCH($B$1, resultados!$A$1:$ZZ$1, 0))</f>
        <v/>
      </c>
      <c r="B112">
        <f>INDEX(resultados!$A$2:$ZZ$337, 106, MATCH($B$2, resultados!$A$1:$ZZ$1, 0))</f>
        <v/>
      </c>
      <c r="C112">
        <f>INDEX(resultados!$A$2:$ZZ$337, 106, MATCH($B$3, resultados!$A$1:$ZZ$1, 0))</f>
        <v/>
      </c>
    </row>
    <row r="113">
      <c r="A113">
        <f>INDEX(resultados!$A$2:$ZZ$337, 107, MATCH($B$1, resultados!$A$1:$ZZ$1, 0))</f>
        <v/>
      </c>
      <c r="B113">
        <f>INDEX(resultados!$A$2:$ZZ$337, 107, MATCH($B$2, resultados!$A$1:$ZZ$1, 0))</f>
        <v/>
      </c>
      <c r="C113">
        <f>INDEX(resultados!$A$2:$ZZ$337, 107, MATCH($B$3, resultados!$A$1:$ZZ$1, 0))</f>
        <v/>
      </c>
    </row>
    <row r="114">
      <c r="A114">
        <f>INDEX(resultados!$A$2:$ZZ$337, 108, MATCH($B$1, resultados!$A$1:$ZZ$1, 0))</f>
        <v/>
      </c>
      <c r="B114">
        <f>INDEX(resultados!$A$2:$ZZ$337, 108, MATCH($B$2, resultados!$A$1:$ZZ$1, 0))</f>
        <v/>
      </c>
      <c r="C114">
        <f>INDEX(resultados!$A$2:$ZZ$337, 108, MATCH($B$3, resultados!$A$1:$ZZ$1, 0))</f>
        <v/>
      </c>
    </row>
    <row r="115">
      <c r="A115">
        <f>INDEX(resultados!$A$2:$ZZ$337, 109, MATCH($B$1, resultados!$A$1:$ZZ$1, 0))</f>
        <v/>
      </c>
      <c r="B115">
        <f>INDEX(resultados!$A$2:$ZZ$337, 109, MATCH($B$2, resultados!$A$1:$ZZ$1, 0))</f>
        <v/>
      </c>
      <c r="C115">
        <f>INDEX(resultados!$A$2:$ZZ$337, 109, MATCH($B$3, resultados!$A$1:$ZZ$1, 0))</f>
        <v/>
      </c>
    </row>
    <row r="116">
      <c r="A116">
        <f>INDEX(resultados!$A$2:$ZZ$337, 110, MATCH($B$1, resultados!$A$1:$ZZ$1, 0))</f>
        <v/>
      </c>
      <c r="B116">
        <f>INDEX(resultados!$A$2:$ZZ$337, 110, MATCH($B$2, resultados!$A$1:$ZZ$1, 0))</f>
        <v/>
      </c>
      <c r="C116">
        <f>INDEX(resultados!$A$2:$ZZ$337, 110, MATCH($B$3, resultados!$A$1:$ZZ$1, 0))</f>
        <v/>
      </c>
    </row>
    <row r="117">
      <c r="A117">
        <f>INDEX(resultados!$A$2:$ZZ$337, 111, MATCH($B$1, resultados!$A$1:$ZZ$1, 0))</f>
        <v/>
      </c>
      <c r="B117">
        <f>INDEX(resultados!$A$2:$ZZ$337, 111, MATCH($B$2, resultados!$A$1:$ZZ$1, 0))</f>
        <v/>
      </c>
      <c r="C117">
        <f>INDEX(resultados!$A$2:$ZZ$337, 111, MATCH($B$3, resultados!$A$1:$ZZ$1, 0))</f>
        <v/>
      </c>
    </row>
    <row r="118">
      <c r="A118">
        <f>INDEX(resultados!$A$2:$ZZ$337, 112, MATCH($B$1, resultados!$A$1:$ZZ$1, 0))</f>
        <v/>
      </c>
      <c r="B118">
        <f>INDEX(resultados!$A$2:$ZZ$337, 112, MATCH($B$2, resultados!$A$1:$ZZ$1, 0))</f>
        <v/>
      </c>
      <c r="C118">
        <f>INDEX(resultados!$A$2:$ZZ$337, 112, MATCH($B$3, resultados!$A$1:$ZZ$1, 0))</f>
        <v/>
      </c>
    </row>
    <row r="119">
      <c r="A119">
        <f>INDEX(resultados!$A$2:$ZZ$337, 113, MATCH($B$1, resultados!$A$1:$ZZ$1, 0))</f>
        <v/>
      </c>
      <c r="B119">
        <f>INDEX(resultados!$A$2:$ZZ$337, 113, MATCH($B$2, resultados!$A$1:$ZZ$1, 0))</f>
        <v/>
      </c>
      <c r="C119">
        <f>INDEX(resultados!$A$2:$ZZ$337, 113, MATCH($B$3, resultados!$A$1:$ZZ$1, 0))</f>
        <v/>
      </c>
    </row>
    <row r="120">
      <c r="A120">
        <f>INDEX(resultados!$A$2:$ZZ$337, 114, MATCH($B$1, resultados!$A$1:$ZZ$1, 0))</f>
        <v/>
      </c>
      <c r="B120">
        <f>INDEX(resultados!$A$2:$ZZ$337, 114, MATCH($B$2, resultados!$A$1:$ZZ$1, 0))</f>
        <v/>
      </c>
      <c r="C120">
        <f>INDEX(resultados!$A$2:$ZZ$337, 114, MATCH($B$3, resultados!$A$1:$ZZ$1, 0))</f>
        <v/>
      </c>
    </row>
    <row r="121">
      <c r="A121">
        <f>INDEX(resultados!$A$2:$ZZ$337, 115, MATCH($B$1, resultados!$A$1:$ZZ$1, 0))</f>
        <v/>
      </c>
      <c r="B121">
        <f>INDEX(resultados!$A$2:$ZZ$337, 115, MATCH($B$2, resultados!$A$1:$ZZ$1, 0))</f>
        <v/>
      </c>
      <c r="C121">
        <f>INDEX(resultados!$A$2:$ZZ$337, 115, MATCH($B$3, resultados!$A$1:$ZZ$1, 0))</f>
        <v/>
      </c>
    </row>
    <row r="122">
      <c r="A122">
        <f>INDEX(resultados!$A$2:$ZZ$337, 116, MATCH($B$1, resultados!$A$1:$ZZ$1, 0))</f>
        <v/>
      </c>
      <c r="B122">
        <f>INDEX(resultados!$A$2:$ZZ$337, 116, MATCH($B$2, resultados!$A$1:$ZZ$1, 0))</f>
        <v/>
      </c>
      <c r="C122">
        <f>INDEX(resultados!$A$2:$ZZ$337, 116, MATCH($B$3, resultados!$A$1:$ZZ$1, 0))</f>
        <v/>
      </c>
    </row>
    <row r="123">
      <c r="A123">
        <f>INDEX(resultados!$A$2:$ZZ$337, 117, MATCH($B$1, resultados!$A$1:$ZZ$1, 0))</f>
        <v/>
      </c>
      <c r="B123">
        <f>INDEX(resultados!$A$2:$ZZ$337, 117, MATCH($B$2, resultados!$A$1:$ZZ$1, 0))</f>
        <v/>
      </c>
      <c r="C123">
        <f>INDEX(resultados!$A$2:$ZZ$337, 117, MATCH($B$3, resultados!$A$1:$ZZ$1, 0))</f>
        <v/>
      </c>
    </row>
    <row r="124">
      <c r="A124">
        <f>INDEX(resultados!$A$2:$ZZ$337, 118, MATCH($B$1, resultados!$A$1:$ZZ$1, 0))</f>
        <v/>
      </c>
      <c r="B124">
        <f>INDEX(resultados!$A$2:$ZZ$337, 118, MATCH($B$2, resultados!$A$1:$ZZ$1, 0))</f>
        <v/>
      </c>
      <c r="C124">
        <f>INDEX(resultados!$A$2:$ZZ$337, 118, MATCH($B$3, resultados!$A$1:$ZZ$1, 0))</f>
        <v/>
      </c>
    </row>
    <row r="125">
      <c r="A125">
        <f>INDEX(resultados!$A$2:$ZZ$337, 119, MATCH($B$1, resultados!$A$1:$ZZ$1, 0))</f>
        <v/>
      </c>
      <c r="B125">
        <f>INDEX(resultados!$A$2:$ZZ$337, 119, MATCH($B$2, resultados!$A$1:$ZZ$1, 0))</f>
        <v/>
      </c>
      <c r="C125">
        <f>INDEX(resultados!$A$2:$ZZ$337, 119, MATCH($B$3, resultados!$A$1:$ZZ$1, 0))</f>
        <v/>
      </c>
    </row>
    <row r="126">
      <c r="A126">
        <f>INDEX(resultados!$A$2:$ZZ$337, 120, MATCH($B$1, resultados!$A$1:$ZZ$1, 0))</f>
        <v/>
      </c>
      <c r="B126">
        <f>INDEX(resultados!$A$2:$ZZ$337, 120, MATCH($B$2, resultados!$A$1:$ZZ$1, 0))</f>
        <v/>
      </c>
      <c r="C126">
        <f>INDEX(resultados!$A$2:$ZZ$337, 120, MATCH($B$3, resultados!$A$1:$ZZ$1, 0))</f>
        <v/>
      </c>
    </row>
    <row r="127">
      <c r="A127">
        <f>INDEX(resultados!$A$2:$ZZ$337, 121, MATCH($B$1, resultados!$A$1:$ZZ$1, 0))</f>
        <v/>
      </c>
      <c r="B127">
        <f>INDEX(resultados!$A$2:$ZZ$337, 121, MATCH($B$2, resultados!$A$1:$ZZ$1, 0))</f>
        <v/>
      </c>
      <c r="C127">
        <f>INDEX(resultados!$A$2:$ZZ$337, 121, MATCH($B$3, resultados!$A$1:$ZZ$1, 0))</f>
        <v/>
      </c>
    </row>
    <row r="128">
      <c r="A128">
        <f>INDEX(resultados!$A$2:$ZZ$337, 122, MATCH($B$1, resultados!$A$1:$ZZ$1, 0))</f>
        <v/>
      </c>
      <c r="B128">
        <f>INDEX(resultados!$A$2:$ZZ$337, 122, MATCH($B$2, resultados!$A$1:$ZZ$1, 0))</f>
        <v/>
      </c>
      <c r="C128">
        <f>INDEX(resultados!$A$2:$ZZ$337, 122, MATCH($B$3, resultados!$A$1:$ZZ$1, 0))</f>
        <v/>
      </c>
    </row>
    <row r="129">
      <c r="A129">
        <f>INDEX(resultados!$A$2:$ZZ$337, 123, MATCH($B$1, resultados!$A$1:$ZZ$1, 0))</f>
        <v/>
      </c>
      <c r="B129">
        <f>INDEX(resultados!$A$2:$ZZ$337, 123, MATCH($B$2, resultados!$A$1:$ZZ$1, 0))</f>
        <v/>
      </c>
      <c r="C129">
        <f>INDEX(resultados!$A$2:$ZZ$337, 123, MATCH($B$3, resultados!$A$1:$ZZ$1, 0))</f>
        <v/>
      </c>
    </row>
    <row r="130">
      <c r="A130">
        <f>INDEX(resultados!$A$2:$ZZ$337, 124, MATCH($B$1, resultados!$A$1:$ZZ$1, 0))</f>
        <v/>
      </c>
      <c r="B130">
        <f>INDEX(resultados!$A$2:$ZZ$337, 124, MATCH($B$2, resultados!$A$1:$ZZ$1, 0))</f>
        <v/>
      </c>
      <c r="C130">
        <f>INDEX(resultados!$A$2:$ZZ$337, 124, MATCH($B$3, resultados!$A$1:$ZZ$1, 0))</f>
        <v/>
      </c>
    </row>
    <row r="131">
      <c r="A131">
        <f>INDEX(resultados!$A$2:$ZZ$337, 125, MATCH($B$1, resultados!$A$1:$ZZ$1, 0))</f>
        <v/>
      </c>
      <c r="B131">
        <f>INDEX(resultados!$A$2:$ZZ$337, 125, MATCH($B$2, resultados!$A$1:$ZZ$1, 0))</f>
        <v/>
      </c>
      <c r="C131">
        <f>INDEX(resultados!$A$2:$ZZ$337, 125, MATCH($B$3, resultados!$A$1:$ZZ$1, 0))</f>
        <v/>
      </c>
    </row>
    <row r="132">
      <c r="A132">
        <f>INDEX(resultados!$A$2:$ZZ$337, 126, MATCH($B$1, resultados!$A$1:$ZZ$1, 0))</f>
        <v/>
      </c>
      <c r="B132">
        <f>INDEX(resultados!$A$2:$ZZ$337, 126, MATCH($B$2, resultados!$A$1:$ZZ$1, 0))</f>
        <v/>
      </c>
      <c r="C132">
        <f>INDEX(resultados!$A$2:$ZZ$337, 126, MATCH($B$3, resultados!$A$1:$ZZ$1, 0))</f>
        <v/>
      </c>
    </row>
    <row r="133">
      <c r="A133">
        <f>INDEX(resultados!$A$2:$ZZ$337, 127, MATCH($B$1, resultados!$A$1:$ZZ$1, 0))</f>
        <v/>
      </c>
      <c r="B133">
        <f>INDEX(resultados!$A$2:$ZZ$337, 127, MATCH($B$2, resultados!$A$1:$ZZ$1, 0))</f>
        <v/>
      </c>
      <c r="C133">
        <f>INDEX(resultados!$A$2:$ZZ$337, 127, MATCH($B$3, resultados!$A$1:$ZZ$1, 0))</f>
        <v/>
      </c>
    </row>
    <row r="134">
      <c r="A134">
        <f>INDEX(resultados!$A$2:$ZZ$337, 128, MATCH($B$1, resultados!$A$1:$ZZ$1, 0))</f>
        <v/>
      </c>
      <c r="B134">
        <f>INDEX(resultados!$A$2:$ZZ$337, 128, MATCH($B$2, resultados!$A$1:$ZZ$1, 0))</f>
        <v/>
      </c>
      <c r="C134">
        <f>INDEX(resultados!$A$2:$ZZ$337, 128, MATCH($B$3, resultados!$A$1:$ZZ$1, 0))</f>
        <v/>
      </c>
    </row>
    <row r="135">
      <c r="A135">
        <f>INDEX(resultados!$A$2:$ZZ$337, 129, MATCH($B$1, resultados!$A$1:$ZZ$1, 0))</f>
        <v/>
      </c>
      <c r="B135">
        <f>INDEX(resultados!$A$2:$ZZ$337, 129, MATCH($B$2, resultados!$A$1:$ZZ$1, 0))</f>
        <v/>
      </c>
      <c r="C135">
        <f>INDEX(resultados!$A$2:$ZZ$337, 129, MATCH($B$3, resultados!$A$1:$ZZ$1, 0))</f>
        <v/>
      </c>
    </row>
    <row r="136">
      <c r="A136">
        <f>INDEX(resultados!$A$2:$ZZ$337, 130, MATCH($B$1, resultados!$A$1:$ZZ$1, 0))</f>
        <v/>
      </c>
      <c r="B136">
        <f>INDEX(resultados!$A$2:$ZZ$337, 130, MATCH($B$2, resultados!$A$1:$ZZ$1, 0))</f>
        <v/>
      </c>
      <c r="C136">
        <f>INDEX(resultados!$A$2:$ZZ$337, 130, MATCH($B$3, resultados!$A$1:$ZZ$1, 0))</f>
        <v/>
      </c>
    </row>
    <row r="137">
      <c r="A137">
        <f>INDEX(resultados!$A$2:$ZZ$337, 131, MATCH($B$1, resultados!$A$1:$ZZ$1, 0))</f>
        <v/>
      </c>
      <c r="B137">
        <f>INDEX(resultados!$A$2:$ZZ$337, 131, MATCH($B$2, resultados!$A$1:$ZZ$1, 0))</f>
        <v/>
      </c>
      <c r="C137">
        <f>INDEX(resultados!$A$2:$ZZ$337, 131, MATCH($B$3, resultados!$A$1:$ZZ$1, 0))</f>
        <v/>
      </c>
    </row>
    <row r="138">
      <c r="A138">
        <f>INDEX(resultados!$A$2:$ZZ$337, 132, MATCH($B$1, resultados!$A$1:$ZZ$1, 0))</f>
        <v/>
      </c>
      <c r="B138">
        <f>INDEX(resultados!$A$2:$ZZ$337, 132, MATCH($B$2, resultados!$A$1:$ZZ$1, 0))</f>
        <v/>
      </c>
      <c r="C138">
        <f>INDEX(resultados!$A$2:$ZZ$337, 132, MATCH($B$3, resultados!$A$1:$ZZ$1, 0))</f>
        <v/>
      </c>
    </row>
    <row r="139">
      <c r="A139">
        <f>INDEX(resultados!$A$2:$ZZ$337, 133, MATCH($B$1, resultados!$A$1:$ZZ$1, 0))</f>
        <v/>
      </c>
      <c r="B139">
        <f>INDEX(resultados!$A$2:$ZZ$337, 133, MATCH($B$2, resultados!$A$1:$ZZ$1, 0))</f>
        <v/>
      </c>
      <c r="C139">
        <f>INDEX(resultados!$A$2:$ZZ$337, 133, MATCH($B$3, resultados!$A$1:$ZZ$1, 0))</f>
        <v/>
      </c>
    </row>
    <row r="140">
      <c r="A140">
        <f>INDEX(resultados!$A$2:$ZZ$337, 134, MATCH($B$1, resultados!$A$1:$ZZ$1, 0))</f>
        <v/>
      </c>
      <c r="B140">
        <f>INDEX(resultados!$A$2:$ZZ$337, 134, MATCH($B$2, resultados!$A$1:$ZZ$1, 0))</f>
        <v/>
      </c>
      <c r="C140">
        <f>INDEX(resultados!$A$2:$ZZ$337, 134, MATCH($B$3, resultados!$A$1:$ZZ$1, 0))</f>
        <v/>
      </c>
    </row>
    <row r="141">
      <c r="A141">
        <f>INDEX(resultados!$A$2:$ZZ$337, 135, MATCH($B$1, resultados!$A$1:$ZZ$1, 0))</f>
        <v/>
      </c>
      <c r="B141">
        <f>INDEX(resultados!$A$2:$ZZ$337, 135, MATCH($B$2, resultados!$A$1:$ZZ$1, 0))</f>
        <v/>
      </c>
      <c r="C141">
        <f>INDEX(resultados!$A$2:$ZZ$337, 135, MATCH($B$3, resultados!$A$1:$ZZ$1, 0))</f>
        <v/>
      </c>
    </row>
    <row r="142">
      <c r="A142">
        <f>INDEX(resultados!$A$2:$ZZ$337, 136, MATCH($B$1, resultados!$A$1:$ZZ$1, 0))</f>
        <v/>
      </c>
      <c r="B142">
        <f>INDEX(resultados!$A$2:$ZZ$337, 136, MATCH($B$2, resultados!$A$1:$ZZ$1, 0))</f>
        <v/>
      </c>
      <c r="C142">
        <f>INDEX(resultados!$A$2:$ZZ$337, 136, MATCH($B$3, resultados!$A$1:$ZZ$1, 0))</f>
        <v/>
      </c>
    </row>
    <row r="143">
      <c r="A143">
        <f>INDEX(resultados!$A$2:$ZZ$337, 137, MATCH($B$1, resultados!$A$1:$ZZ$1, 0))</f>
        <v/>
      </c>
      <c r="B143">
        <f>INDEX(resultados!$A$2:$ZZ$337, 137, MATCH($B$2, resultados!$A$1:$ZZ$1, 0))</f>
        <v/>
      </c>
      <c r="C143">
        <f>INDEX(resultados!$A$2:$ZZ$337, 137, MATCH($B$3, resultados!$A$1:$ZZ$1, 0))</f>
        <v/>
      </c>
    </row>
    <row r="144">
      <c r="A144">
        <f>INDEX(resultados!$A$2:$ZZ$337, 138, MATCH($B$1, resultados!$A$1:$ZZ$1, 0))</f>
        <v/>
      </c>
      <c r="B144">
        <f>INDEX(resultados!$A$2:$ZZ$337, 138, MATCH($B$2, resultados!$A$1:$ZZ$1, 0))</f>
        <v/>
      </c>
      <c r="C144">
        <f>INDEX(resultados!$A$2:$ZZ$337, 138, MATCH($B$3, resultados!$A$1:$ZZ$1, 0))</f>
        <v/>
      </c>
    </row>
    <row r="145">
      <c r="A145">
        <f>INDEX(resultados!$A$2:$ZZ$337, 139, MATCH($B$1, resultados!$A$1:$ZZ$1, 0))</f>
        <v/>
      </c>
      <c r="B145">
        <f>INDEX(resultados!$A$2:$ZZ$337, 139, MATCH($B$2, resultados!$A$1:$ZZ$1, 0))</f>
        <v/>
      </c>
      <c r="C145">
        <f>INDEX(resultados!$A$2:$ZZ$337, 139, MATCH($B$3, resultados!$A$1:$ZZ$1, 0))</f>
        <v/>
      </c>
    </row>
    <row r="146">
      <c r="A146">
        <f>INDEX(resultados!$A$2:$ZZ$337, 140, MATCH($B$1, resultados!$A$1:$ZZ$1, 0))</f>
        <v/>
      </c>
      <c r="B146">
        <f>INDEX(resultados!$A$2:$ZZ$337, 140, MATCH($B$2, resultados!$A$1:$ZZ$1, 0))</f>
        <v/>
      </c>
      <c r="C146">
        <f>INDEX(resultados!$A$2:$ZZ$337, 140, MATCH($B$3, resultados!$A$1:$ZZ$1, 0))</f>
        <v/>
      </c>
    </row>
    <row r="147">
      <c r="A147">
        <f>INDEX(resultados!$A$2:$ZZ$337, 141, MATCH($B$1, resultados!$A$1:$ZZ$1, 0))</f>
        <v/>
      </c>
      <c r="B147">
        <f>INDEX(resultados!$A$2:$ZZ$337, 141, MATCH($B$2, resultados!$A$1:$ZZ$1, 0))</f>
        <v/>
      </c>
      <c r="C147">
        <f>INDEX(resultados!$A$2:$ZZ$337, 141, MATCH($B$3, resultados!$A$1:$ZZ$1, 0))</f>
        <v/>
      </c>
    </row>
    <row r="148">
      <c r="A148">
        <f>INDEX(resultados!$A$2:$ZZ$337, 142, MATCH($B$1, resultados!$A$1:$ZZ$1, 0))</f>
        <v/>
      </c>
      <c r="B148">
        <f>INDEX(resultados!$A$2:$ZZ$337, 142, MATCH($B$2, resultados!$A$1:$ZZ$1, 0))</f>
        <v/>
      </c>
      <c r="C148">
        <f>INDEX(resultados!$A$2:$ZZ$337, 142, MATCH($B$3, resultados!$A$1:$ZZ$1, 0))</f>
        <v/>
      </c>
    </row>
    <row r="149">
      <c r="A149">
        <f>INDEX(resultados!$A$2:$ZZ$337, 143, MATCH($B$1, resultados!$A$1:$ZZ$1, 0))</f>
        <v/>
      </c>
      <c r="B149">
        <f>INDEX(resultados!$A$2:$ZZ$337, 143, MATCH($B$2, resultados!$A$1:$ZZ$1, 0))</f>
        <v/>
      </c>
      <c r="C149">
        <f>INDEX(resultados!$A$2:$ZZ$337, 143, MATCH($B$3, resultados!$A$1:$ZZ$1, 0))</f>
        <v/>
      </c>
    </row>
    <row r="150">
      <c r="A150">
        <f>INDEX(resultados!$A$2:$ZZ$337, 144, MATCH($B$1, resultados!$A$1:$ZZ$1, 0))</f>
        <v/>
      </c>
      <c r="B150">
        <f>INDEX(resultados!$A$2:$ZZ$337, 144, MATCH($B$2, resultados!$A$1:$ZZ$1, 0))</f>
        <v/>
      </c>
      <c r="C150">
        <f>INDEX(resultados!$A$2:$ZZ$337, 144, MATCH($B$3, resultados!$A$1:$ZZ$1, 0))</f>
        <v/>
      </c>
    </row>
    <row r="151">
      <c r="A151">
        <f>INDEX(resultados!$A$2:$ZZ$337, 145, MATCH($B$1, resultados!$A$1:$ZZ$1, 0))</f>
        <v/>
      </c>
      <c r="B151">
        <f>INDEX(resultados!$A$2:$ZZ$337, 145, MATCH($B$2, resultados!$A$1:$ZZ$1, 0))</f>
        <v/>
      </c>
      <c r="C151">
        <f>INDEX(resultados!$A$2:$ZZ$337, 145, MATCH($B$3, resultados!$A$1:$ZZ$1, 0))</f>
        <v/>
      </c>
    </row>
    <row r="152">
      <c r="A152">
        <f>INDEX(resultados!$A$2:$ZZ$337, 146, MATCH($B$1, resultados!$A$1:$ZZ$1, 0))</f>
        <v/>
      </c>
      <c r="B152">
        <f>INDEX(resultados!$A$2:$ZZ$337, 146, MATCH($B$2, resultados!$A$1:$ZZ$1, 0))</f>
        <v/>
      </c>
      <c r="C152">
        <f>INDEX(resultados!$A$2:$ZZ$337, 146, MATCH($B$3, resultados!$A$1:$ZZ$1, 0))</f>
        <v/>
      </c>
    </row>
    <row r="153">
      <c r="A153">
        <f>INDEX(resultados!$A$2:$ZZ$337, 147, MATCH($B$1, resultados!$A$1:$ZZ$1, 0))</f>
        <v/>
      </c>
      <c r="B153">
        <f>INDEX(resultados!$A$2:$ZZ$337, 147, MATCH($B$2, resultados!$A$1:$ZZ$1, 0))</f>
        <v/>
      </c>
      <c r="C153">
        <f>INDEX(resultados!$A$2:$ZZ$337, 147, MATCH($B$3, resultados!$A$1:$ZZ$1, 0))</f>
        <v/>
      </c>
    </row>
    <row r="154">
      <c r="A154">
        <f>INDEX(resultados!$A$2:$ZZ$337, 148, MATCH($B$1, resultados!$A$1:$ZZ$1, 0))</f>
        <v/>
      </c>
      <c r="B154">
        <f>INDEX(resultados!$A$2:$ZZ$337, 148, MATCH($B$2, resultados!$A$1:$ZZ$1, 0))</f>
        <v/>
      </c>
      <c r="C154">
        <f>INDEX(resultados!$A$2:$ZZ$337, 148, MATCH($B$3, resultados!$A$1:$ZZ$1, 0))</f>
        <v/>
      </c>
    </row>
    <row r="155">
      <c r="A155">
        <f>INDEX(resultados!$A$2:$ZZ$337, 149, MATCH($B$1, resultados!$A$1:$ZZ$1, 0))</f>
        <v/>
      </c>
      <c r="B155">
        <f>INDEX(resultados!$A$2:$ZZ$337, 149, MATCH($B$2, resultados!$A$1:$ZZ$1, 0))</f>
        <v/>
      </c>
      <c r="C155">
        <f>INDEX(resultados!$A$2:$ZZ$337, 149, MATCH($B$3, resultados!$A$1:$ZZ$1, 0))</f>
        <v/>
      </c>
    </row>
    <row r="156">
      <c r="A156">
        <f>INDEX(resultados!$A$2:$ZZ$337, 150, MATCH($B$1, resultados!$A$1:$ZZ$1, 0))</f>
        <v/>
      </c>
      <c r="B156">
        <f>INDEX(resultados!$A$2:$ZZ$337, 150, MATCH($B$2, resultados!$A$1:$ZZ$1, 0))</f>
        <v/>
      </c>
      <c r="C156">
        <f>INDEX(resultados!$A$2:$ZZ$337, 150, MATCH($B$3, resultados!$A$1:$ZZ$1, 0))</f>
        <v/>
      </c>
    </row>
    <row r="157">
      <c r="A157">
        <f>INDEX(resultados!$A$2:$ZZ$337, 151, MATCH($B$1, resultados!$A$1:$ZZ$1, 0))</f>
        <v/>
      </c>
      <c r="B157">
        <f>INDEX(resultados!$A$2:$ZZ$337, 151, MATCH($B$2, resultados!$A$1:$ZZ$1, 0))</f>
        <v/>
      </c>
      <c r="C157">
        <f>INDEX(resultados!$A$2:$ZZ$337, 151, MATCH($B$3, resultados!$A$1:$ZZ$1, 0))</f>
        <v/>
      </c>
    </row>
    <row r="158">
      <c r="A158">
        <f>INDEX(resultados!$A$2:$ZZ$337, 152, MATCH($B$1, resultados!$A$1:$ZZ$1, 0))</f>
        <v/>
      </c>
      <c r="B158">
        <f>INDEX(resultados!$A$2:$ZZ$337, 152, MATCH($B$2, resultados!$A$1:$ZZ$1, 0))</f>
        <v/>
      </c>
      <c r="C158">
        <f>INDEX(resultados!$A$2:$ZZ$337, 152, MATCH($B$3, resultados!$A$1:$ZZ$1, 0))</f>
        <v/>
      </c>
    </row>
    <row r="159">
      <c r="A159">
        <f>INDEX(resultados!$A$2:$ZZ$337, 153, MATCH($B$1, resultados!$A$1:$ZZ$1, 0))</f>
        <v/>
      </c>
      <c r="B159">
        <f>INDEX(resultados!$A$2:$ZZ$337, 153, MATCH($B$2, resultados!$A$1:$ZZ$1, 0))</f>
        <v/>
      </c>
      <c r="C159">
        <f>INDEX(resultados!$A$2:$ZZ$337, 153, MATCH($B$3, resultados!$A$1:$ZZ$1, 0))</f>
        <v/>
      </c>
    </row>
    <row r="160">
      <c r="A160">
        <f>INDEX(resultados!$A$2:$ZZ$337, 154, MATCH($B$1, resultados!$A$1:$ZZ$1, 0))</f>
        <v/>
      </c>
      <c r="B160">
        <f>INDEX(resultados!$A$2:$ZZ$337, 154, MATCH($B$2, resultados!$A$1:$ZZ$1, 0))</f>
        <v/>
      </c>
      <c r="C160">
        <f>INDEX(resultados!$A$2:$ZZ$337, 154, MATCH($B$3, resultados!$A$1:$ZZ$1, 0))</f>
        <v/>
      </c>
    </row>
    <row r="161">
      <c r="A161">
        <f>INDEX(resultados!$A$2:$ZZ$337, 155, MATCH($B$1, resultados!$A$1:$ZZ$1, 0))</f>
        <v/>
      </c>
      <c r="B161">
        <f>INDEX(resultados!$A$2:$ZZ$337, 155, MATCH($B$2, resultados!$A$1:$ZZ$1, 0))</f>
        <v/>
      </c>
      <c r="C161">
        <f>INDEX(resultados!$A$2:$ZZ$337, 155, MATCH($B$3, resultados!$A$1:$ZZ$1, 0))</f>
        <v/>
      </c>
    </row>
    <row r="162">
      <c r="A162">
        <f>INDEX(resultados!$A$2:$ZZ$337, 156, MATCH($B$1, resultados!$A$1:$ZZ$1, 0))</f>
        <v/>
      </c>
      <c r="B162">
        <f>INDEX(resultados!$A$2:$ZZ$337, 156, MATCH($B$2, resultados!$A$1:$ZZ$1, 0))</f>
        <v/>
      </c>
      <c r="C162">
        <f>INDEX(resultados!$A$2:$ZZ$337, 156, MATCH($B$3, resultados!$A$1:$ZZ$1, 0))</f>
        <v/>
      </c>
    </row>
    <row r="163">
      <c r="A163">
        <f>INDEX(resultados!$A$2:$ZZ$337, 157, MATCH($B$1, resultados!$A$1:$ZZ$1, 0))</f>
        <v/>
      </c>
      <c r="B163">
        <f>INDEX(resultados!$A$2:$ZZ$337, 157, MATCH($B$2, resultados!$A$1:$ZZ$1, 0))</f>
        <v/>
      </c>
      <c r="C163">
        <f>INDEX(resultados!$A$2:$ZZ$337, 157, MATCH($B$3, resultados!$A$1:$ZZ$1, 0))</f>
        <v/>
      </c>
    </row>
    <row r="164">
      <c r="A164">
        <f>INDEX(resultados!$A$2:$ZZ$337, 158, MATCH($B$1, resultados!$A$1:$ZZ$1, 0))</f>
        <v/>
      </c>
      <c r="B164">
        <f>INDEX(resultados!$A$2:$ZZ$337, 158, MATCH($B$2, resultados!$A$1:$ZZ$1, 0))</f>
        <v/>
      </c>
      <c r="C164">
        <f>INDEX(resultados!$A$2:$ZZ$337, 158, MATCH($B$3, resultados!$A$1:$ZZ$1, 0))</f>
        <v/>
      </c>
    </row>
    <row r="165">
      <c r="A165">
        <f>INDEX(resultados!$A$2:$ZZ$337, 159, MATCH($B$1, resultados!$A$1:$ZZ$1, 0))</f>
        <v/>
      </c>
      <c r="B165">
        <f>INDEX(resultados!$A$2:$ZZ$337, 159, MATCH($B$2, resultados!$A$1:$ZZ$1, 0))</f>
        <v/>
      </c>
      <c r="C165">
        <f>INDEX(resultados!$A$2:$ZZ$337, 159, MATCH($B$3, resultados!$A$1:$ZZ$1, 0))</f>
        <v/>
      </c>
    </row>
    <row r="166">
      <c r="A166">
        <f>INDEX(resultados!$A$2:$ZZ$337, 160, MATCH($B$1, resultados!$A$1:$ZZ$1, 0))</f>
        <v/>
      </c>
      <c r="B166">
        <f>INDEX(resultados!$A$2:$ZZ$337, 160, MATCH($B$2, resultados!$A$1:$ZZ$1, 0))</f>
        <v/>
      </c>
      <c r="C166">
        <f>INDEX(resultados!$A$2:$ZZ$337, 160, MATCH($B$3, resultados!$A$1:$ZZ$1, 0))</f>
        <v/>
      </c>
    </row>
    <row r="167">
      <c r="A167">
        <f>INDEX(resultados!$A$2:$ZZ$337, 161, MATCH($B$1, resultados!$A$1:$ZZ$1, 0))</f>
        <v/>
      </c>
      <c r="B167">
        <f>INDEX(resultados!$A$2:$ZZ$337, 161, MATCH($B$2, resultados!$A$1:$ZZ$1, 0))</f>
        <v/>
      </c>
      <c r="C167">
        <f>INDEX(resultados!$A$2:$ZZ$337, 161, MATCH($B$3, resultados!$A$1:$ZZ$1, 0))</f>
        <v/>
      </c>
    </row>
    <row r="168">
      <c r="A168">
        <f>INDEX(resultados!$A$2:$ZZ$337, 162, MATCH($B$1, resultados!$A$1:$ZZ$1, 0))</f>
        <v/>
      </c>
      <c r="B168">
        <f>INDEX(resultados!$A$2:$ZZ$337, 162, MATCH($B$2, resultados!$A$1:$ZZ$1, 0))</f>
        <v/>
      </c>
      <c r="C168">
        <f>INDEX(resultados!$A$2:$ZZ$337, 162, MATCH($B$3, resultados!$A$1:$ZZ$1, 0))</f>
        <v/>
      </c>
    </row>
    <row r="169">
      <c r="A169">
        <f>INDEX(resultados!$A$2:$ZZ$337, 163, MATCH($B$1, resultados!$A$1:$ZZ$1, 0))</f>
        <v/>
      </c>
      <c r="B169">
        <f>INDEX(resultados!$A$2:$ZZ$337, 163, MATCH($B$2, resultados!$A$1:$ZZ$1, 0))</f>
        <v/>
      </c>
      <c r="C169">
        <f>INDEX(resultados!$A$2:$ZZ$337, 163, MATCH($B$3, resultados!$A$1:$ZZ$1, 0))</f>
        <v/>
      </c>
    </row>
    <row r="170">
      <c r="A170">
        <f>INDEX(resultados!$A$2:$ZZ$337, 164, MATCH($B$1, resultados!$A$1:$ZZ$1, 0))</f>
        <v/>
      </c>
      <c r="B170">
        <f>INDEX(resultados!$A$2:$ZZ$337, 164, MATCH($B$2, resultados!$A$1:$ZZ$1, 0))</f>
        <v/>
      </c>
      <c r="C170">
        <f>INDEX(resultados!$A$2:$ZZ$337, 164, MATCH($B$3, resultados!$A$1:$ZZ$1, 0))</f>
        <v/>
      </c>
    </row>
    <row r="171">
      <c r="A171">
        <f>INDEX(resultados!$A$2:$ZZ$337, 165, MATCH($B$1, resultados!$A$1:$ZZ$1, 0))</f>
        <v/>
      </c>
      <c r="B171">
        <f>INDEX(resultados!$A$2:$ZZ$337, 165, MATCH($B$2, resultados!$A$1:$ZZ$1, 0))</f>
        <v/>
      </c>
      <c r="C171">
        <f>INDEX(resultados!$A$2:$ZZ$337, 165, MATCH($B$3, resultados!$A$1:$ZZ$1, 0))</f>
        <v/>
      </c>
    </row>
    <row r="172">
      <c r="A172">
        <f>INDEX(resultados!$A$2:$ZZ$337, 166, MATCH($B$1, resultados!$A$1:$ZZ$1, 0))</f>
        <v/>
      </c>
      <c r="B172">
        <f>INDEX(resultados!$A$2:$ZZ$337, 166, MATCH($B$2, resultados!$A$1:$ZZ$1, 0))</f>
        <v/>
      </c>
      <c r="C172">
        <f>INDEX(resultados!$A$2:$ZZ$337, 166, MATCH($B$3, resultados!$A$1:$ZZ$1, 0))</f>
        <v/>
      </c>
    </row>
    <row r="173">
      <c r="A173">
        <f>INDEX(resultados!$A$2:$ZZ$337, 167, MATCH($B$1, resultados!$A$1:$ZZ$1, 0))</f>
        <v/>
      </c>
      <c r="B173">
        <f>INDEX(resultados!$A$2:$ZZ$337, 167, MATCH($B$2, resultados!$A$1:$ZZ$1, 0))</f>
        <v/>
      </c>
      <c r="C173">
        <f>INDEX(resultados!$A$2:$ZZ$337, 167, MATCH($B$3, resultados!$A$1:$ZZ$1, 0))</f>
        <v/>
      </c>
    </row>
    <row r="174">
      <c r="A174">
        <f>INDEX(resultados!$A$2:$ZZ$337, 168, MATCH($B$1, resultados!$A$1:$ZZ$1, 0))</f>
        <v/>
      </c>
      <c r="B174">
        <f>INDEX(resultados!$A$2:$ZZ$337, 168, MATCH($B$2, resultados!$A$1:$ZZ$1, 0))</f>
        <v/>
      </c>
      <c r="C174">
        <f>INDEX(resultados!$A$2:$ZZ$337, 168, MATCH($B$3, resultados!$A$1:$ZZ$1, 0))</f>
        <v/>
      </c>
    </row>
    <row r="175">
      <c r="A175">
        <f>INDEX(resultados!$A$2:$ZZ$337, 169, MATCH($B$1, resultados!$A$1:$ZZ$1, 0))</f>
        <v/>
      </c>
      <c r="B175">
        <f>INDEX(resultados!$A$2:$ZZ$337, 169, MATCH($B$2, resultados!$A$1:$ZZ$1, 0))</f>
        <v/>
      </c>
      <c r="C175">
        <f>INDEX(resultados!$A$2:$ZZ$337, 169, MATCH($B$3, resultados!$A$1:$ZZ$1, 0))</f>
        <v/>
      </c>
    </row>
    <row r="176">
      <c r="A176">
        <f>INDEX(resultados!$A$2:$ZZ$337, 170, MATCH($B$1, resultados!$A$1:$ZZ$1, 0))</f>
        <v/>
      </c>
      <c r="B176">
        <f>INDEX(resultados!$A$2:$ZZ$337, 170, MATCH($B$2, resultados!$A$1:$ZZ$1, 0))</f>
        <v/>
      </c>
      <c r="C176">
        <f>INDEX(resultados!$A$2:$ZZ$337, 170, MATCH($B$3, resultados!$A$1:$ZZ$1, 0))</f>
        <v/>
      </c>
    </row>
    <row r="177">
      <c r="A177">
        <f>INDEX(resultados!$A$2:$ZZ$337, 171, MATCH($B$1, resultados!$A$1:$ZZ$1, 0))</f>
        <v/>
      </c>
      <c r="B177">
        <f>INDEX(resultados!$A$2:$ZZ$337, 171, MATCH($B$2, resultados!$A$1:$ZZ$1, 0))</f>
        <v/>
      </c>
      <c r="C177">
        <f>INDEX(resultados!$A$2:$ZZ$337, 171, MATCH($B$3, resultados!$A$1:$ZZ$1, 0))</f>
        <v/>
      </c>
    </row>
    <row r="178">
      <c r="A178">
        <f>INDEX(resultados!$A$2:$ZZ$337, 172, MATCH($B$1, resultados!$A$1:$ZZ$1, 0))</f>
        <v/>
      </c>
      <c r="B178">
        <f>INDEX(resultados!$A$2:$ZZ$337, 172, MATCH($B$2, resultados!$A$1:$ZZ$1, 0))</f>
        <v/>
      </c>
      <c r="C178">
        <f>INDEX(resultados!$A$2:$ZZ$337, 172, MATCH($B$3, resultados!$A$1:$ZZ$1, 0))</f>
        <v/>
      </c>
    </row>
    <row r="179">
      <c r="A179">
        <f>INDEX(resultados!$A$2:$ZZ$337, 173, MATCH($B$1, resultados!$A$1:$ZZ$1, 0))</f>
        <v/>
      </c>
      <c r="B179">
        <f>INDEX(resultados!$A$2:$ZZ$337, 173, MATCH($B$2, resultados!$A$1:$ZZ$1, 0))</f>
        <v/>
      </c>
      <c r="C179">
        <f>INDEX(resultados!$A$2:$ZZ$337, 173, MATCH($B$3, resultados!$A$1:$ZZ$1, 0))</f>
        <v/>
      </c>
    </row>
    <row r="180">
      <c r="A180">
        <f>INDEX(resultados!$A$2:$ZZ$337, 174, MATCH($B$1, resultados!$A$1:$ZZ$1, 0))</f>
        <v/>
      </c>
      <c r="B180">
        <f>INDEX(resultados!$A$2:$ZZ$337, 174, MATCH($B$2, resultados!$A$1:$ZZ$1, 0))</f>
        <v/>
      </c>
      <c r="C180">
        <f>INDEX(resultados!$A$2:$ZZ$337, 174, MATCH($B$3, resultados!$A$1:$ZZ$1, 0))</f>
        <v/>
      </c>
    </row>
    <row r="181">
      <c r="A181">
        <f>INDEX(resultados!$A$2:$ZZ$337, 175, MATCH($B$1, resultados!$A$1:$ZZ$1, 0))</f>
        <v/>
      </c>
      <c r="B181">
        <f>INDEX(resultados!$A$2:$ZZ$337, 175, MATCH($B$2, resultados!$A$1:$ZZ$1, 0))</f>
        <v/>
      </c>
      <c r="C181">
        <f>INDEX(resultados!$A$2:$ZZ$337, 175, MATCH($B$3, resultados!$A$1:$ZZ$1, 0))</f>
        <v/>
      </c>
    </row>
    <row r="182">
      <c r="A182">
        <f>INDEX(resultados!$A$2:$ZZ$337, 176, MATCH($B$1, resultados!$A$1:$ZZ$1, 0))</f>
        <v/>
      </c>
      <c r="B182">
        <f>INDEX(resultados!$A$2:$ZZ$337, 176, MATCH($B$2, resultados!$A$1:$ZZ$1, 0))</f>
        <v/>
      </c>
      <c r="C182">
        <f>INDEX(resultados!$A$2:$ZZ$337, 176, MATCH($B$3, resultados!$A$1:$ZZ$1, 0))</f>
        <v/>
      </c>
    </row>
    <row r="183">
      <c r="A183">
        <f>INDEX(resultados!$A$2:$ZZ$337, 177, MATCH($B$1, resultados!$A$1:$ZZ$1, 0))</f>
        <v/>
      </c>
      <c r="B183">
        <f>INDEX(resultados!$A$2:$ZZ$337, 177, MATCH($B$2, resultados!$A$1:$ZZ$1, 0))</f>
        <v/>
      </c>
      <c r="C183">
        <f>INDEX(resultados!$A$2:$ZZ$337, 177, MATCH($B$3, resultados!$A$1:$ZZ$1, 0))</f>
        <v/>
      </c>
    </row>
    <row r="184">
      <c r="A184">
        <f>INDEX(resultados!$A$2:$ZZ$337, 178, MATCH($B$1, resultados!$A$1:$ZZ$1, 0))</f>
        <v/>
      </c>
      <c r="B184">
        <f>INDEX(resultados!$A$2:$ZZ$337, 178, MATCH($B$2, resultados!$A$1:$ZZ$1, 0))</f>
        <v/>
      </c>
      <c r="C184">
        <f>INDEX(resultados!$A$2:$ZZ$337, 178, MATCH($B$3, resultados!$A$1:$ZZ$1, 0))</f>
        <v/>
      </c>
    </row>
    <row r="185">
      <c r="A185">
        <f>INDEX(resultados!$A$2:$ZZ$337, 179, MATCH($B$1, resultados!$A$1:$ZZ$1, 0))</f>
        <v/>
      </c>
      <c r="B185">
        <f>INDEX(resultados!$A$2:$ZZ$337, 179, MATCH($B$2, resultados!$A$1:$ZZ$1, 0))</f>
        <v/>
      </c>
      <c r="C185">
        <f>INDEX(resultados!$A$2:$ZZ$337, 179, MATCH($B$3, resultados!$A$1:$ZZ$1, 0))</f>
        <v/>
      </c>
    </row>
    <row r="186">
      <c r="A186">
        <f>INDEX(resultados!$A$2:$ZZ$337, 180, MATCH($B$1, resultados!$A$1:$ZZ$1, 0))</f>
        <v/>
      </c>
      <c r="B186">
        <f>INDEX(resultados!$A$2:$ZZ$337, 180, MATCH($B$2, resultados!$A$1:$ZZ$1, 0))</f>
        <v/>
      </c>
      <c r="C186">
        <f>INDEX(resultados!$A$2:$ZZ$337, 180, MATCH($B$3, resultados!$A$1:$ZZ$1, 0))</f>
        <v/>
      </c>
    </row>
    <row r="187">
      <c r="A187">
        <f>INDEX(resultados!$A$2:$ZZ$337, 181, MATCH($B$1, resultados!$A$1:$ZZ$1, 0))</f>
        <v/>
      </c>
      <c r="B187">
        <f>INDEX(resultados!$A$2:$ZZ$337, 181, MATCH($B$2, resultados!$A$1:$ZZ$1, 0))</f>
        <v/>
      </c>
      <c r="C187">
        <f>INDEX(resultados!$A$2:$ZZ$337, 181, MATCH($B$3, resultados!$A$1:$ZZ$1, 0))</f>
        <v/>
      </c>
    </row>
    <row r="188">
      <c r="A188">
        <f>INDEX(resultados!$A$2:$ZZ$337, 182, MATCH($B$1, resultados!$A$1:$ZZ$1, 0))</f>
        <v/>
      </c>
      <c r="B188">
        <f>INDEX(resultados!$A$2:$ZZ$337, 182, MATCH($B$2, resultados!$A$1:$ZZ$1, 0))</f>
        <v/>
      </c>
      <c r="C188">
        <f>INDEX(resultados!$A$2:$ZZ$337, 182, MATCH($B$3, resultados!$A$1:$ZZ$1, 0))</f>
        <v/>
      </c>
    </row>
    <row r="189">
      <c r="A189">
        <f>INDEX(resultados!$A$2:$ZZ$337, 183, MATCH($B$1, resultados!$A$1:$ZZ$1, 0))</f>
        <v/>
      </c>
      <c r="B189">
        <f>INDEX(resultados!$A$2:$ZZ$337, 183, MATCH($B$2, resultados!$A$1:$ZZ$1, 0))</f>
        <v/>
      </c>
      <c r="C189">
        <f>INDEX(resultados!$A$2:$ZZ$337, 183, MATCH($B$3, resultados!$A$1:$ZZ$1, 0))</f>
        <v/>
      </c>
    </row>
    <row r="190">
      <c r="A190">
        <f>INDEX(resultados!$A$2:$ZZ$337, 184, MATCH($B$1, resultados!$A$1:$ZZ$1, 0))</f>
        <v/>
      </c>
      <c r="B190">
        <f>INDEX(resultados!$A$2:$ZZ$337, 184, MATCH($B$2, resultados!$A$1:$ZZ$1, 0))</f>
        <v/>
      </c>
      <c r="C190">
        <f>INDEX(resultados!$A$2:$ZZ$337, 184, MATCH($B$3, resultados!$A$1:$ZZ$1, 0))</f>
        <v/>
      </c>
    </row>
    <row r="191">
      <c r="A191">
        <f>INDEX(resultados!$A$2:$ZZ$337, 185, MATCH($B$1, resultados!$A$1:$ZZ$1, 0))</f>
        <v/>
      </c>
      <c r="B191">
        <f>INDEX(resultados!$A$2:$ZZ$337, 185, MATCH($B$2, resultados!$A$1:$ZZ$1, 0))</f>
        <v/>
      </c>
      <c r="C191">
        <f>INDEX(resultados!$A$2:$ZZ$337, 185, MATCH($B$3, resultados!$A$1:$ZZ$1, 0))</f>
        <v/>
      </c>
    </row>
    <row r="192">
      <c r="A192">
        <f>INDEX(resultados!$A$2:$ZZ$337, 186, MATCH($B$1, resultados!$A$1:$ZZ$1, 0))</f>
        <v/>
      </c>
      <c r="B192">
        <f>INDEX(resultados!$A$2:$ZZ$337, 186, MATCH($B$2, resultados!$A$1:$ZZ$1, 0))</f>
        <v/>
      </c>
      <c r="C192">
        <f>INDEX(resultados!$A$2:$ZZ$337, 186, MATCH($B$3, resultados!$A$1:$ZZ$1, 0))</f>
        <v/>
      </c>
    </row>
    <row r="193">
      <c r="A193">
        <f>INDEX(resultados!$A$2:$ZZ$337, 187, MATCH($B$1, resultados!$A$1:$ZZ$1, 0))</f>
        <v/>
      </c>
      <c r="B193">
        <f>INDEX(resultados!$A$2:$ZZ$337, 187, MATCH($B$2, resultados!$A$1:$ZZ$1, 0))</f>
        <v/>
      </c>
      <c r="C193">
        <f>INDEX(resultados!$A$2:$ZZ$337, 187, MATCH($B$3, resultados!$A$1:$ZZ$1, 0))</f>
        <v/>
      </c>
    </row>
    <row r="194">
      <c r="A194">
        <f>INDEX(resultados!$A$2:$ZZ$337, 188, MATCH($B$1, resultados!$A$1:$ZZ$1, 0))</f>
        <v/>
      </c>
      <c r="B194">
        <f>INDEX(resultados!$A$2:$ZZ$337, 188, MATCH($B$2, resultados!$A$1:$ZZ$1, 0))</f>
        <v/>
      </c>
      <c r="C194">
        <f>INDEX(resultados!$A$2:$ZZ$337, 188, MATCH($B$3, resultados!$A$1:$ZZ$1, 0))</f>
        <v/>
      </c>
    </row>
    <row r="195">
      <c r="A195">
        <f>INDEX(resultados!$A$2:$ZZ$337, 189, MATCH($B$1, resultados!$A$1:$ZZ$1, 0))</f>
        <v/>
      </c>
      <c r="B195">
        <f>INDEX(resultados!$A$2:$ZZ$337, 189, MATCH($B$2, resultados!$A$1:$ZZ$1, 0))</f>
        <v/>
      </c>
      <c r="C195">
        <f>INDEX(resultados!$A$2:$ZZ$337, 189, MATCH($B$3, resultados!$A$1:$ZZ$1, 0))</f>
        <v/>
      </c>
    </row>
    <row r="196">
      <c r="A196">
        <f>INDEX(resultados!$A$2:$ZZ$337, 190, MATCH($B$1, resultados!$A$1:$ZZ$1, 0))</f>
        <v/>
      </c>
      <c r="B196">
        <f>INDEX(resultados!$A$2:$ZZ$337, 190, MATCH($B$2, resultados!$A$1:$ZZ$1, 0))</f>
        <v/>
      </c>
      <c r="C196">
        <f>INDEX(resultados!$A$2:$ZZ$337, 190, MATCH($B$3, resultados!$A$1:$ZZ$1, 0))</f>
        <v/>
      </c>
    </row>
    <row r="197">
      <c r="A197">
        <f>INDEX(resultados!$A$2:$ZZ$337, 191, MATCH($B$1, resultados!$A$1:$ZZ$1, 0))</f>
        <v/>
      </c>
      <c r="B197">
        <f>INDEX(resultados!$A$2:$ZZ$337, 191, MATCH($B$2, resultados!$A$1:$ZZ$1, 0))</f>
        <v/>
      </c>
      <c r="C197">
        <f>INDEX(resultados!$A$2:$ZZ$337, 191, MATCH($B$3, resultados!$A$1:$ZZ$1, 0))</f>
        <v/>
      </c>
    </row>
    <row r="198">
      <c r="A198">
        <f>INDEX(resultados!$A$2:$ZZ$337, 192, MATCH($B$1, resultados!$A$1:$ZZ$1, 0))</f>
        <v/>
      </c>
      <c r="B198">
        <f>INDEX(resultados!$A$2:$ZZ$337, 192, MATCH($B$2, resultados!$A$1:$ZZ$1, 0))</f>
        <v/>
      </c>
      <c r="C198">
        <f>INDEX(resultados!$A$2:$ZZ$337, 192, MATCH($B$3, resultados!$A$1:$ZZ$1, 0))</f>
        <v/>
      </c>
    </row>
    <row r="199">
      <c r="A199">
        <f>INDEX(resultados!$A$2:$ZZ$337, 193, MATCH($B$1, resultados!$A$1:$ZZ$1, 0))</f>
        <v/>
      </c>
      <c r="B199">
        <f>INDEX(resultados!$A$2:$ZZ$337, 193, MATCH($B$2, resultados!$A$1:$ZZ$1, 0))</f>
        <v/>
      </c>
      <c r="C199">
        <f>INDEX(resultados!$A$2:$ZZ$337, 193, MATCH($B$3, resultados!$A$1:$ZZ$1, 0))</f>
        <v/>
      </c>
    </row>
    <row r="200">
      <c r="A200">
        <f>INDEX(resultados!$A$2:$ZZ$337, 194, MATCH($B$1, resultados!$A$1:$ZZ$1, 0))</f>
        <v/>
      </c>
      <c r="B200">
        <f>INDEX(resultados!$A$2:$ZZ$337, 194, MATCH($B$2, resultados!$A$1:$ZZ$1, 0))</f>
        <v/>
      </c>
      <c r="C200">
        <f>INDEX(resultados!$A$2:$ZZ$337, 194, MATCH($B$3, resultados!$A$1:$ZZ$1, 0))</f>
        <v/>
      </c>
    </row>
    <row r="201">
      <c r="A201">
        <f>INDEX(resultados!$A$2:$ZZ$337, 195, MATCH($B$1, resultados!$A$1:$ZZ$1, 0))</f>
        <v/>
      </c>
      <c r="B201">
        <f>INDEX(resultados!$A$2:$ZZ$337, 195, MATCH($B$2, resultados!$A$1:$ZZ$1, 0))</f>
        <v/>
      </c>
      <c r="C201">
        <f>INDEX(resultados!$A$2:$ZZ$337, 195, MATCH($B$3, resultados!$A$1:$ZZ$1, 0))</f>
        <v/>
      </c>
    </row>
    <row r="202">
      <c r="A202">
        <f>INDEX(resultados!$A$2:$ZZ$337, 196, MATCH($B$1, resultados!$A$1:$ZZ$1, 0))</f>
        <v/>
      </c>
      <c r="B202">
        <f>INDEX(resultados!$A$2:$ZZ$337, 196, MATCH($B$2, resultados!$A$1:$ZZ$1, 0))</f>
        <v/>
      </c>
      <c r="C202">
        <f>INDEX(resultados!$A$2:$ZZ$337, 196, MATCH($B$3, resultados!$A$1:$ZZ$1, 0))</f>
        <v/>
      </c>
    </row>
    <row r="203">
      <c r="A203">
        <f>INDEX(resultados!$A$2:$ZZ$337, 197, MATCH($B$1, resultados!$A$1:$ZZ$1, 0))</f>
        <v/>
      </c>
      <c r="B203">
        <f>INDEX(resultados!$A$2:$ZZ$337, 197, MATCH($B$2, resultados!$A$1:$ZZ$1, 0))</f>
        <v/>
      </c>
      <c r="C203">
        <f>INDEX(resultados!$A$2:$ZZ$337, 197, MATCH($B$3, resultados!$A$1:$ZZ$1, 0))</f>
        <v/>
      </c>
    </row>
    <row r="204">
      <c r="A204">
        <f>INDEX(resultados!$A$2:$ZZ$337, 198, MATCH($B$1, resultados!$A$1:$ZZ$1, 0))</f>
        <v/>
      </c>
      <c r="B204">
        <f>INDEX(resultados!$A$2:$ZZ$337, 198, MATCH($B$2, resultados!$A$1:$ZZ$1, 0))</f>
        <v/>
      </c>
      <c r="C204">
        <f>INDEX(resultados!$A$2:$ZZ$337, 198, MATCH($B$3, resultados!$A$1:$ZZ$1, 0))</f>
        <v/>
      </c>
    </row>
    <row r="205">
      <c r="A205">
        <f>INDEX(resultados!$A$2:$ZZ$337, 199, MATCH($B$1, resultados!$A$1:$ZZ$1, 0))</f>
        <v/>
      </c>
      <c r="B205">
        <f>INDEX(resultados!$A$2:$ZZ$337, 199, MATCH($B$2, resultados!$A$1:$ZZ$1, 0))</f>
        <v/>
      </c>
      <c r="C205">
        <f>INDEX(resultados!$A$2:$ZZ$337, 199, MATCH($B$3, resultados!$A$1:$ZZ$1, 0))</f>
        <v/>
      </c>
    </row>
    <row r="206">
      <c r="A206">
        <f>INDEX(resultados!$A$2:$ZZ$337, 200, MATCH($B$1, resultados!$A$1:$ZZ$1, 0))</f>
        <v/>
      </c>
      <c r="B206">
        <f>INDEX(resultados!$A$2:$ZZ$337, 200, MATCH($B$2, resultados!$A$1:$ZZ$1, 0))</f>
        <v/>
      </c>
      <c r="C206">
        <f>INDEX(resultados!$A$2:$ZZ$337, 200, MATCH($B$3, resultados!$A$1:$ZZ$1, 0))</f>
        <v/>
      </c>
    </row>
    <row r="207">
      <c r="A207">
        <f>INDEX(resultados!$A$2:$ZZ$337, 201, MATCH($B$1, resultados!$A$1:$ZZ$1, 0))</f>
        <v/>
      </c>
      <c r="B207">
        <f>INDEX(resultados!$A$2:$ZZ$337, 201, MATCH($B$2, resultados!$A$1:$ZZ$1, 0))</f>
        <v/>
      </c>
      <c r="C207">
        <f>INDEX(resultados!$A$2:$ZZ$337, 201, MATCH($B$3, resultados!$A$1:$ZZ$1, 0))</f>
        <v/>
      </c>
    </row>
    <row r="208">
      <c r="A208">
        <f>INDEX(resultados!$A$2:$ZZ$337, 202, MATCH($B$1, resultados!$A$1:$ZZ$1, 0))</f>
        <v/>
      </c>
      <c r="B208">
        <f>INDEX(resultados!$A$2:$ZZ$337, 202, MATCH($B$2, resultados!$A$1:$ZZ$1, 0))</f>
        <v/>
      </c>
      <c r="C208">
        <f>INDEX(resultados!$A$2:$ZZ$337, 202, MATCH($B$3, resultados!$A$1:$ZZ$1, 0))</f>
        <v/>
      </c>
    </row>
    <row r="209">
      <c r="A209">
        <f>INDEX(resultados!$A$2:$ZZ$337, 203, MATCH($B$1, resultados!$A$1:$ZZ$1, 0))</f>
        <v/>
      </c>
      <c r="B209">
        <f>INDEX(resultados!$A$2:$ZZ$337, 203, MATCH($B$2, resultados!$A$1:$ZZ$1, 0))</f>
        <v/>
      </c>
      <c r="C209">
        <f>INDEX(resultados!$A$2:$ZZ$337, 203, MATCH($B$3, resultados!$A$1:$ZZ$1, 0))</f>
        <v/>
      </c>
    </row>
    <row r="210">
      <c r="A210">
        <f>INDEX(resultados!$A$2:$ZZ$337, 204, MATCH($B$1, resultados!$A$1:$ZZ$1, 0))</f>
        <v/>
      </c>
      <c r="B210">
        <f>INDEX(resultados!$A$2:$ZZ$337, 204, MATCH($B$2, resultados!$A$1:$ZZ$1, 0))</f>
        <v/>
      </c>
      <c r="C210">
        <f>INDEX(resultados!$A$2:$ZZ$337, 204, MATCH($B$3, resultados!$A$1:$ZZ$1, 0))</f>
        <v/>
      </c>
    </row>
    <row r="211">
      <c r="A211">
        <f>INDEX(resultados!$A$2:$ZZ$337, 205, MATCH($B$1, resultados!$A$1:$ZZ$1, 0))</f>
        <v/>
      </c>
      <c r="B211">
        <f>INDEX(resultados!$A$2:$ZZ$337, 205, MATCH($B$2, resultados!$A$1:$ZZ$1, 0))</f>
        <v/>
      </c>
      <c r="C211">
        <f>INDEX(resultados!$A$2:$ZZ$337, 205, MATCH($B$3, resultados!$A$1:$ZZ$1, 0))</f>
        <v/>
      </c>
    </row>
    <row r="212">
      <c r="A212">
        <f>INDEX(resultados!$A$2:$ZZ$337, 206, MATCH($B$1, resultados!$A$1:$ZZ$1, 0))</f>
        <v/>
      </c>
      <c r="B212">
        <f>INDEX(resultados!$A$2:$ZZ$337, 206, MATCH($B$2, resultados!$A$1:$ZZ$1, 0))</f>
        <v/>
      </c>
      <c r="C212">
        <f>INDEX(resultados!$A$2:$ZZ$337, 206, MATCH($B$3, resultados!$A$1:$ZZ$1, 0))</f>
        <v/>
      </c>
    </row>
    <row r="213">
      <c r="A213">
        <f>INDEX(resultados!$A$2:$ZZ$337, 207, MATCH($B$1, resultados!$A$1:$ZZ$1, 0))</f>
        <v/>
      </c>
      <c r="B213">
        <f>INDEX(resultados!$A$2:$ZZ$337, 207, MATCH($B$2, resultados!$A$1:$ZZ$1, 0))</f>
        <v/>
      </c>
      <c r="C213">
        <f>INDEX(resultados!$A$2:$ZZ$337, 207, MATCH($B$3, resultados!$A$1:$ZZ$1, 0))</f>
        <v/>
      </c>
    </row>
    <row r="214">
      <c r="A214">
        <f>INDEX(resultados!$A$2:$ZZ$337, 208, MATCH($B$1, resultados!$A$1:$ZZ$1, 0))</f>
        <v/>
      </c>
      <c r="B214">
        <f>INDEX(resultados!$A$2:$ZZ$337, 208, MATCH($B$2, resultados!$A$1:$ZZ$1, 0))</f>
        <v/>
      </c>
      <c r="C214">
        <f>INDEX(resultados!$A$2:$ZZ$337, 208, MATCH($B$3, resultados!$A$1:$ZZ$1, 0))</f>
        <v/>
      </c>
    </row>
    <row r="215">
      <c r="A215">
        <f>INDEX(resultados!$A$2:$ZZ$337, 209, MATCH($B$1, resultados!$A$1:$ZZ$1, 0))</f>
        <v/>
      </c>
      <c r="B215">
        <f>INDEX(resultados!$A$2:$ZZ$337, 209, MATCH($B$2, resultados!$A$1:$ZZ$1, 0))</f>
        <v/>
      </c>
      <c r="C215">
        <f>INDEX(resultados!$A$2:$ZZ$337, 209, MATCH($B$3, resultados!$A$1:$ZZ$1, 0))</f>
        <v/>
      </c>
    </row>
    <row r="216">
      <c r="A216">
        <f>INDEX(resultados!$A$2:$ZZ$337, 210, MATCH($B$1, resultados!$A$1:$ZZ$1, 0))</f>
        <v/>
      </c>
      <c r="B216">
        <f>INDEX(resultados!$A$2:$ZZ$337, 210, MATCH($B$2, resultados!$A$1:$ZZ$1, 0))</f>
        <v/>
      </c>
      <c r="C216">
        <f>INDEX(resultados!$A$2:$ZZ$337, 210, MATCH($B$3, resultados!$A$1:$ZZ$1, 0))</f>
        <v/>
      </c>
    </row>
    <row r="217">
      <c r="A217">
        <f>INDEX(resultados!$A$2:$ZZ$337, 211, MATCH($B$1, resultados!$A$1:$ZZ$1, 0))</f>
        <v/>
      </c>
      <c r="B217">
        <f>INDEX(resultados!$A$2:$ZZ$337, 211, MATCH($B$2, resultados!$A$1:$ZZ$1, 0))</f>
        <v/>
      </c>
      <c r="C217">
        <f>INDEX(resultados!$A$2:$ZZ$337, 211, MATCH($B$3, resultados!$A$1:$ZZ$1, 0))</f>
        <v/>
      </c>
    </row>
    <row r="218">
      <c r="A218">
        <f>INDEX(resultados!$A$2:$ZZ$337, 212, MATCH($B$1, resultados!$A$1:$ZZ$1, 0))</f>
        <v/>
      </c>
      <c r="B218">
        <f>INDEX(resultados!$A$2:$ZZ$337, 212, MATCH($B$2, resultados!$A$1:$ZZ$1, 0))</f>
        <v/>
      </c>
      <c r="C218">
        <f>INDEX(resultados!$A$2:$ZZ$337, 212, MATCH($B$3, resultados!$A$1:$ZZ$1, 0))</f>
        <v/>
      </c>
    </row>
    <row r="219">
      <c r="A219">
        <f>INDEX(resultados!$A$2:$ZZ$337, 213, MATCH($B$1, resultados!$A$1:$ZZ$1, 0))</f>
        <v/>
      </c>
      <c r="B219">
        <f>INDEX(resultados!$A$2:$ZZ$337, 213, MATCH($B$2, resultados!$A$1:$ZZ$1, 0))</f>
        <v/>
      </c>
      <c r="C219">
        <f>INDEX(resultados!$A$2:$ZZ$337, 213, MATCH($B$3, resultados!$A$1:$ZZ$1, 0))</f>
        <v/>
      </c>
    </row>
    <row r="220">
      <c r="A220">
        <f>INDEX(resultados!$A$2:$ZZ$337, 214, MATCH($B$1, resultados!$A$1:$ZZ$1, 0))</f>
        <v/>
      </c>
      <c r="B220">
        <f>INDEX(resultados!$A$2:$ZZ$337, 214, MATCH($B$2, resultados!$A$1:$ZZ$1, 0))</f>
        <v/>
      </c>
      <c r="C220">
        <f>INDEX(resultados!$A$2:$ZZ$337, 214, MATCH($B$3, resultados!$A$1:$ZZ$1, 0))</f>
        <v/>
      </c>
    </row>
    <row r="221">
      <c r="A221">
        <f>INDEX(resultados!$A$2:$ZZ$337, 215, MATCH($B$1, resultados!$A$1:$ZZ$1, 0))</f>
        <v/>
      </c>
      <c r="B221">
        <f>INDEX(resultados!$A$2:$ZZ$337, 215, MATCH($B$2, resultados!$A$1:$ZZ$1, 0))</f>
        <v/>
      </c>
      <c r="C221">
        <f>INDEX(resultados!$A$2:$ZZ$337, 215, MATCH($B$3, resultados!$A$1:$ZZ$1, 0))</f>
        <v/>
      </c>
    </row>
    <row r="222">
      <c r="A222">
        <f>INDEX(resultados!$A$2:$ZZ$337, 216, MATCH($B$1, resultados!$A$1:$ZZ$1, 0))</f>
        <v/>
      </c>
      <c r="B222">
        <f>INDEX(resultados!$A$2:$ZZ$337, 216, MATCH($B$2, resultados!$A$1:$ZZ$1, 0))</f>
        <v/>
      </c>
      <c r="C222">
        <f>INDEX(resultados!$A$2:$ZZ$337, 216, MATCH($B$3, resultados!$A$1:$ZZ$1, 0))</f>
        <v/>
      </c>
    </row>
    <row r="223">
      <c r="A223">
        <f>INDEX(resultados!$A$2:$ZZ$337, 217, MATCH($B$1, resultados!$A$1:$ZZ$1, 0))</f>
        <v/>
      </c>
      <c r="B223">
        <f>INDEX(resultados!$A$2:$ZZ$337, 217, MATCH($B$2, resultados!$A$1:$ZZ$1, 0))</f>
        <v/>
      </c>
      <c r="C223">
        <f>INDEX(resultados!$A$2:$ZZ$337, 217, MATCH($B$3, resultados!$A$1:$ZZ$1, 0))</f>
        <v/>
      </c>
    </row>
    <row r="224">
      <c r="A224">
        <f>INDEX(resultados!$A$2:$ZZ$337, 218, MATCH($B$1, resultados!$A$1:$ZZ$1, 0))</f>
        <v/>
      </c>
      <c r="B224">
        <f>INDEX(resultados!$A$2:$ZZ$337, 218, MATCH($B$2, resultados!$A$1:$ZZ$1, 0))</f>
        <v/>
      </c>
      <c r="C224">
        <f>INDEX(resultados!$A$2:$ZZ$337, 218, MATCH($B$3, resultados!$A$1:$ZZ$1, 0))</f>
        <v/>
      </c>
    </row>
    <row r="225">
      <c r="A225">
        <f>INDEX(resultados!$A$2:$ZZ$337, 219, MATCH($B$1, resultados!$A$1:$ZZ$1, 0))</f>
        <v/>
      </c>
      <c r="B225">
        <f>INDEX(resultados!$A$2:$ZZ$337, 219, MATCH($B$2, resultados!$A$1:$ZZ$1, 0))</f>
        <v/>
      </c>
      <c r="C225">
        <f>INDEX(resultados!$A$2:$ZZ$337, 219, MATCH($B$3, resultados!$A$1:$ZZ$1, 0))</f>
        <v/>
      </c>
    </row>
    <row r="226">
      <c r="A226">
        <f>INDEX(resultados!$A$2:$ZZ$337, 220, MATCH($B$1, resultados!$A$1:$ZZ$1, 0))</f>
        <v/>
      </c>
      <c r="B226">
        <f>INDEX(resultados!$A$2:$ZZ$337, 220, MATCH($B$2, resultados!$A$1:$ZZ$1, 0))</f>
        <v/>
      </c>
      <c r="C226">
        <f>INDEX(resultados!$A$2:$ZZ$337, 220, MATCH($B$3, resultados!$A$1:$ZZ$1, 0))</f>
        <v/>
      </c>
    </row>
    <row r="227">
      <c r="A227">
        <f>INDEX(resultados!$A$2:$ZZ$337, 221, MATCH($B$1, resultados!$A$1:$ZZ$1, 0))</f>
        <v/>
      </c>
      <c r="B227">
        <f>INDEX(resultados!$A$2:$ZZ$337, 221, MATCH($B$2, resultados!$A$1:$ZZ$1, 0))</f>
        <v/>
      </c>
      <c r="C227">
        <f>INDEX(resultados!$A$2:$ZZ$337, 221, MATCH($B$3, resultados!$A$1:$ZZ$1, 0))</f>
        <v/>
      </c>
    </row>
    <row r="228">
      <c r="A228">
        <f>INDEX(resultados!$A$2:$ZZ$337, 222, MATCH($B$1, resultados!$A$1:$ZZ$1, 0))</f>
        <v/>
      </c>
      <c r="B228">
        <f>INDEX(resultados!$A$2:$ZZ$337, 222, MATCH($B$2, resultados!$A$1:$ZZ$1, 0))</f>
        <v/>
      </c>
      <c r="C228">
        <f>INDEX(resultados!$A$2:$ZZ$337, 222, MATCH($B$3, resultados!$A$1:$ZZ$1, 0))</f>
        <v/>
      </c>
    </row>
    <row r="229">
      <c r="A229">
        <f>INDEX(resultados!$A$2:$ZZ$337, 223, MATCH($B$1, resultados!$A$1:$ZZ$1, 0))</f>
        <v/>
      </c>
      <c r="B229">
        <f>INDEX(resultados!$A$2:$ZZ$337, 223, MATCH($B$2, resultados!$A$1:$ZZ$1, 0))</f>
        <v/>
      </c>
      <c r="C229">
        <f>INDEX(resultados!$A$2:$ZZ$337, 223, MATCH($B$3, resultados!$A$1:$ZZ$1, 0))</f>
        <v/>
      </c>
    </row>
    <row r="230">
      <c r="A230">
        <f>INDEX(resultados!$A$2:$ZZ$337, 224, MATCH($B$1, resultados!$A$1:$ZZ$1, 0))</f>
        <v/>
      </c>
      <c r="B230">
        <f>INDEX(resultados!$A$2:$ZZ$337, 224, MATCH($B$2, resultados!$A$1:$ZZ$1, 0))</f>
        <v/>
      </c>
      <c r="C230">
        <f>INDEX(resultados!$A$2:$ZZ$337, 224, MATCH($B$3, resultados!$A$1:$ZZ$1, 0))</f>
        <v/>
      </c>
    </row>
    <row r="231">
      <c r="A231">
        <f>INDEX(resultados!$A$2:$ZZ$337, 225, MATCH($B$1, resultados!$A$1:$ZZ$1, 0))</f>
        <v/>
      </c>
      <c r="B231">
        <f>INDEX(resultados!$A$2:$ZZ$337, 225, MATCH($B$2, resultados!$A$1:$ZZ$1, 0))</f>
        <v/>
      </c>
      <c r="C231">
        <f>INDEX(resultados!$A$2:$ZZ$337, 225, MATCH($B$3, resultados!$A$1:$ZZ$1, 0))</f>
        <v/>
      </c>
    </row>
    <row r="232">
      <c r="A232">
        <f>INDEX(resultados!$A$2:$ZZ$337, 226, MATCH($B$1, resultados!$A$1:$ZZ$1, 0))</f>
        <v/>
      </c>
      <c r="B232">
        <f>INDEX(resultados!$A$2:$ZZ$337, 226, MATCH($B$2, resultados!$A$1:$ZZ$1, 0))</f>
        <v/>
      </c>
      <c r="C232">
        <f>INDEX(resultados!$A$2:$ZZ$337, 226, MATCH($B$3, resultados!$A$1:$ZZ$1, 0))</f>
        <v/>
      </c>
    </row>
    <row r="233">
      <c r="A233">
        <f>INDEX(resultados!$A$2:$ZZ$337, 227, MATCH($B$1, resultados!$A$1:$ZZ$1, 0))</f>
        <v/>
      </c>
      <c r="B233">
        <f>INDEX(resultados!$A$2:$ZZ$337, 227, MATCH($B$2, resultados!$A$1:$ZZ$1, 0))</f>
        <v/>
      </c>
      <c r="C233">
        <f>INDEX(resultados!$A$2:$ZZ$337, 227, MATCH($B$3, resultados!$A$1:$ZZ$1, 0))</f>
        <v/>
      </c>
    </row>
    <row r="234">
      <c r="A234">
        <f>INDEX(resultados!$A$2:$ZZ$337, 228, MATCH($B$1, resultados!$A$1:$ZZ$1, 0))</f>
        <v/>
      </c>
      <c r="B234">
        <f>INDEX(resultados!$A$2:$ZZ$337, 228, MATCH($B$2, resultados!$A$1:$ZZ$1, 0))</f>
        <v/>
      </c>
      <c r="C234">
        <f>INDEX(resultados!$A$2:$ZZ$337, 228, MATCH($B$3, resultados!$A$1:$ZZ$1, 0))</f>
        <v/>
      </c>
    </row>
    <row r="235">
      <c r="A235">
        <f>INDEX(resultados!$A$2:$ZZ$337, 229, MATCH($B$1, resultados!$A$1:$ZZ$1, 0))</f>
        <v/>
      </c>
      <c r="B235">
        <f>INDEX(resultados!$A$2:$ZZ$337, 229, MATCH($B$2, resultados!$A$1:$ZZ$1, 0))</f>
        <v/>
      </c>
      <c r="C235">
        <f>INDEX(resultados!$A$2:$ZZ$337, 229, MATCH($B$3, resultados!$A$1:$ZZ$1, 0))</f>
        <v/>
      </c>
    </row>
    <row r="236">
      <c r="A236">
        <f>INDEX(resultados!$A$2:$ZZ$337, 230, MATCH($B$1, resultados!$A$1:$ZZ$1, 0))</f>
        <v/>
      </c>
      <c r="B236">
        <f>INDEX(resultados!$A$2:$ZZ$337, 230, MATCH($B$2, resultados!$A$1:$ZZ$1, 0))</f>
        <v/>
      </c>
      <c r="C236">
        <f>INDEX(resultados!$A$2:$ZZ$337, 230, MATCH($B$3, resultados!$A$1:$ZZ$1, 0))</f>
        <v/>
      </c>
    </row>
    <row r="237">
      <c r="A237">
        <f>INDEX(resultados!$A$2:$ZZ$337, 231, MATCH($B$1, resultados!$A$1:$ZZ$1, 0))</f>
        <v/>
      </c>
      <c r="B237">
        <f>INDEX(resultados!$A$2:$ZZ$337, 231, MATCH($B$2, resultados!$A$1:$ZZ$1, 0))</f>
        <v/>
      </c>
      <c r="C237">
        <f>INDEX(resultados!$A$2:$ZZ$337, 231, MATCH($B$3, resultados!$A$1:$ZZ$1, 0))</f>
        <v/>
      </c>
    </row>
    <row r="238">
      <c r="A238">
        <f>INDEX(resultados!$A$2:$ZZ$337, 232, MATCH($B$1, resultados!$A$1:$ZZ$1, 0))</f>
        <v/>
      </c>
      <c r="B238">
        <f>INDEX(resultados!$A$2:$ZZ$337, 232, MATCH($B$2, resultados!$A$1:$ZZ$1, 0))</f>
        <v/>
      </c>
      <c r="C238">
        <f>INDEX(resultados!$A$2:$ZZ$337, 232, MATCH($B$3, resultados!$A$1:$ZZ$1, 0))</f>
        <v/>
      </c>
    </row>
    <row r="239">
      <c r="A239">
        <f>INDEX(resultados!$A$2:$ZZ$337, 233, MATCH($B$1, resultados!$A$1:$ZZ$1, 0))</f>
        <v/>
      </c>
      <c r="B239">
        <f>INDEX(resultados!$A$2:$ZZ$337, 233, MATCH($B$2, resultados!$A$1:$ZZ$1, 0))</f>
        <v/>
      </c>
      <c r="C239">
        <f>INDEX(resultados!$A$2:$ZZ$337, 233, MATCH($B$3, resultados!$A$1:$ZZ$1, 0))</f>
        <v/>
      </c>
    </row>
    <row r="240">
      <c r="A240">
        <f>INDEX(resultados!$A$2:$ZZ$337, 234, MATCH($B$1, resultados!$A$1:$ZZ$1, 0))</f>
        <v/>
      </c>
      <c r="B240">
        <f>INDEX(resultados!$A$2:$ZZ$337, 234, MATCH($B$2, resultados!$A$1:$ZZ$1, 0))</f>
        <v/>
      </c>
      <c r="C240">
        <f>INDEX(resultados!$A$2:$ZZ$337, 234, MATCH($B$3, resultados!$A$1:$ZZ$1, 0))</f>
        <v/>
      </c>
    </row>
    <row r="241">
      <c r="A241">
        <f>INDEX(resultados!$A$2:$ZZ$337, 235, MATCH($B$1, resultados!$A$1:$ZZ$1, 0))</f>
        <v/>
      </c>
      <c r="B241">
        <f>INDEX(resultados!$A$2:$ZZ$337, 235, MATCH($B$2, resultados!$A$1:$ZZ$1, 0))</f>
        <v/>
      </c>
      <c r="C241">
        <f>INDEX(resultados!$A$2:$ZZ$337, 235, MATCH($B$3, resultados!$A$1:$ZZ$1, 0))</f>
        <v/>
      </c>
    </row>
    <row r="242">
      <c r="A242">
        <f>INDEX(resultados!$A$2:$ZZ$337, 236, MATCH($B$1, resultados!$A$1:$ZZ$1, 0))</f>
        <v/>
      </c>
      <c r="B242">
        <f>INDEX(resultados!$A$2:$ZZ$337, 236, MATCH($B$2, resultados!$A$1:$ZZ$1, 0))</f>
        <v/>
      </c>
      <c r="C242">
        <f>INDEX(resultados!$A$2:$ZZ$337, 236, MATCH($B$3, resultados!$A$1:$ZZ$1, 0))</f>
        <v/>
      </c>
    </row>
    <row r="243">
      <c r="A243">
        <f>INDEX(resultados!$A$2:$ZZ$337, 237, MATCH($B$1, resultados!$A$1:$ZZ$1, 0))</f>
        <v/>
      </c>
      <c r="B243">
        <f>INDEX(resultados!$A$2:$ZZ$337, 237, MATCH($B$2, resultados!$A$1:$ZZ$1, 0))</f>
        <v/>
      </c>
      <c r="C243">
        <f>INDEX(resultados!$A$2:$ZZ$337, 237, MATCH($B$3, resultados!$A$1:$ZZ$1, 0))</f>
        <v/>
      </c>
    </row>
    <row r="244">
      <c r="A244">
        <f>INDEX(resultados!$A$2:$ZZ$337, 238, MATCH($B$1, resultados!$A$1:$ZZ$1, 0))</f>
        <v/>
      </c>
      <c r="B244">
        <f>INDEX(resultados!$A$2:$ZZ$337, 238, MATCH($B$2, resultados!$A$1:$ZZ$1, 0))</f>
        <v/>
      </c>
      <c r="C244">
        <f>INDEX(resultados!$A$2:$ZZ$337, 238, MATCH($B$3, resultados!$A$1:$ZZ$1, 0))</f>
        <v/>
      </c>
    </row>
    <row r="245">
      <c r="A245">
        <f>INDEX(resultados!$A$2:$ZZ$337, 239, MATCH($B$1, resultados!$A$1:$ZZ$1, 0))</f>
        <v/>
      </c>
      <c r="B245">
        <f>INDEX(resultados!$A$2:$ZZ$337, 239, MATCH($B$2, resultados!$A$1:$ZZ$1, 0))</f>
        <v/>
      </c>
      <c r="C245">
        <f>INDEX(resultados!$A$2:$ZZ$337, 239, MATCH($B$3, resultados!$A$1:$ZZ$1, 0))</f>
        <v/>
      </c>
    </row>
    <row r="246">
      <c r="A246">
        <f>INDEX(resultados!$A$2:$ZZ$337, 240, MATCH($B$1, resultados!$A$1:$ZZ$1, 0))</f>
        <v/>
      </c>
      <c r="B246">
        <f>INDEX(resultados!$A$2:$ZZ$337, 240, MATCH($B$2, resultados!$A$1:$ZZ$1, 0))</f>
        <v/>
      </c>
      <c r="C246">
        <f>INDEX(resultados!$A$2:$ZZ$337, 240, MATCH($B$3, resultados!$A$1:$ZZ$1, 0))</f>
        <v/>
      </c>
    </row>
    <row r="247">
      <c r="A247">
        <f>INDEX(resultados!$A$2:$ZZ$337, 241, MATCH($B$1, resultados!$A$1:$ZZ$1, 0))</f>
        <v/>
      </c>
      <c r="B247">
        <f>INDEX(resultados!$A$2:$ZZ$337, 241, MATCH($B$2, resultados!$A$1:$ZZ$1, 0))</f>
        <v/>
      </c>
      <c r="C247">
        <f>INDEX(resultados!$A$2:$ZZ$337, 241, MATCH($B$3, resultados!$A$1:$ZZ$1, 0))</f>
        <v/>
      </c>
    </row>
    <row r="248">
      <c r="A248">
        <f>INDEX(resultados!$A$2:$ZZ$337, 242, MATCH($B$1, resultados!$A$1:$ZZ$1, 0))</f>
        <v/>
      </c>
      <c r="B248">
        <f>INDEX(resultados!$A$2:$ZZ$337, 242, MATCH($B$2, resultados!$A$1:$ZZ$1, 0))</f>
        <v/>
      </c>
      <c r="C248">
        <f>INDEX(resultados!$A$2:$ZZ$337, 242, MATCH($B$3, resultados!$A$1:$ZZ$1, 0))</f>
        <v/>
      </c>
    </row>
    <row r="249">
      <c r="A249">
        <f>INDEX(resultados!$A$2:$ZZ$337, 243, MATCH($B$1, resultados!$A$1:$ZZ$1, 0))</f>
        <v/>
      </c>
      <c r="B249">
        <f>INDEX(resultados!$A$2:$ZZ$337, 243, MATCH($B$2, resultados!$A$1:$ZZ$1, 0))</f>
        <v/>
      </c>
      <c r="C249">
        <f>INDEX(resultados!$A$2:$ZZ$337, 243, MATCH($B$3, resultados!$A$1:$ZZ$1, 0))</f>
        <v/>
      </c>
    </row>
    <row r="250">
      <c r="A250">
        <f>INDEX(resultados!$A$2:$ZZ$337, 244, MATCH($B$1, resultados!$A$1:$ZZ$1, 0))</f>
        <v/>
      </c>
      <c r="B250">
        <f>INDEX(resultados!$A$2:$ZZ$337, 244, MATCH($B$2, resultados!$A$1:$ZZ$1, 0))</f>
        <v/>
      </c>
      <c r="C250">
        <f>INDEX(resultados!$A$2:$ZZ$337, 244, MATCH($B$3, resultados!$A$1:$ZZ$1, 0))</f>
        <v/>
      </c>
    </row>
    <row r="251">
      <c r="A251">
        <f>INDEX(resultados!$A$2:$ZZ$337, 245, MATCH($B$1, resultados!$A$1:$ZZ$1, 0))</f>
        <v/>
      </c>
      <c r="B251">
        <f>INDEX(resultados!$A$2:$ZZ$337, 245, MATCH($B$2, resultados!$A$1:$ZZ$1, 0))</f>
        <v/>
      </c>
      <c r="C251">
        <f>INDEX(resultados!$A$2:$ZZ$337, 245, MATCH($B$3, resultados!$A$1:$ZZ$1, 0))</f>
        <v/>
      </c>
    </row>
    <row r="252">
      <c r="A252">
        <f>INDEX(resultados!$A$2:$ZZ$337, 246, MATCH($B$1, resultados!$A$1:$ZZ$1, 0))</f>
        <v/>
      </c>
      <c r="B252">
        <f>INDEX(resultados!$A$2:$ZZ$337, 246, MATCH($B$2, resultados!$A$1:$ZZ$1, 0))</f>
        <v/>
      </c>
      <c r="C252">
        <f>INDEX(resultados!$A$2:$ZZ$337, 246, MATCH($B$3, resultados!$A$1:$ZZ$1, 0))</f>
        <v/>
      </c>
    </row>
    <row r="253">
      <c r="A253">
        <f>INDEX(resultados!$A$2:$ZZ$337, 247, MATCH($B$1, resultados!$A$1:$ZZ$1, 0))</f>
        <v/>
      </c>
      <c r="B253">
        <f>INDEX(resultados!$A$2:$ZZ$337, 247, MATCH($B$2, resultados!$A$1:$ZZ$1, 0))</f>
        <v/>
      </c>
      <c r="C253">
        <f>INDEX(resultados!$A$2:$ZZ$337, 247, MATCH($B$3, resultados!$A$1:$ZZ$1, 0))</f>
        <v/>
      </c>
    </row>
    <row r="254">
      <c r="A254">
        <f>INDEX(resultados!$A$2:$ZZ$337, 248, MATCH($B$1, resultados!$A$1:$ZZ$1, 0))</f>
        <v/>
      </c>
      <c r="B254">
        <f>INDEX(resultados!$A$2:$ZZ$337, 248, MATCH($B$2, resultados!$A$1:$ZZ$1, 0))</f>
        <v/>
      </c>
      <c r="C254">
        <f>INDEX(resultados!$A$2:$ZZ$337, 248, MATCH($B$3, resultados!$A$1:$ZZ$1, 0))</f>
        <v/>
      </c>
    </row>
    <row r="255">
      <c r="A255">
        <f>INDEX(resultados!$A$2:$ZZ$337, 249, MATCH($B$1, resultados!$A$1:$ZZ$1, 0))</f>
        <v/>
      </c>
      <c r="B255">
        <f>INDEX(resultados!$A$2:$ZZ$337, 249, MATCH($B$2, resultados!$A$1:$ZZ$1, 0))</f>
        <v/>
      </c>
      <c r="C255">
        <f>INDEX(resultados!$A$2:$ZZ$337, 249, MATCH($B$3, resultados!$A$1:$ZZ$1, 0))</f>
        <v/>
      </c>
    </row>
    <row r="256">
      <c r="A256">
        <f>INDEX(resultados!$A$2:$ZZ$337, 250, MATCH($B$1, resultados!$A$1:$ZZ$1, 0))</f>
        <v/>
      </c>
      <c r="B256">
        <f>INDEX(resultados!$A$2:$ZZ$337, 250, MATCH($B$2, resultados!$A$1:$ZZ$1, 0))</f>
        <v/>
      </c>
      <c r="C256">
        <f>INDEX(resultados!$A$2:$ZZ$337, 250, MATCH($B$3, resultados!$A$1:$ZZ$1, 0))</f>
        <v/>
      </c>
    </row>
    <row r="257">
      <c r="A257">
        <f>INDEX(resultados!$A$2:$ZZ$337, 251, MATCH($B$1, resultados!$A$1:$ZZ$1, 0))</f>
        <v/>
      </c>
      <c r="B257">
        <f>INDEX(resultados!$A$2:$ZZ$337, 251, MATCH($B$2, resultados!$A$1:$ZZ$1, 0))</f>
        <v/>
      </c>
      <c r="C257">
        <f>INDEX(resultados!$A$2:$ZZ$337, 251, MATCH($B$3, resultados!$A$1:$ZZ$1, 0))</f>
        <v/>
      </c>
    </row>
    <row r="258">
      <c r="A258">
        <f>INDEX(resultados!$A$2:$ZZ$337, 252, MATCH($B$1, resultados!$A$1:$ZZ$1, 0))</f>
        <v/>
      </c>
      <c r="B258">
        <f>INDEX(resultados!$A$2:$ZZ$337, 252, MATCH($B$2, resultados!$A$1:$ZZ$1, 0))</f>
        <v/>
      </c>
      <c r="C258">
        <f>INDEX(resultados!$A$2:$ZZ$337, 252, MATCH($B$3, resultados!$A$1:$ZZ$1, 0))</f>
        <v/>
      </c>
    </row>
    <row r="259">
      <c r="A259">
        <f>INDEX(resultados!$A$2:$ZZ$337, 253, MATCH($B$1, resultados!$A$1:$ZZ$1, 0))</f>
        <v/>
      </c>
      <c r="B259">
        <f>INDEX(resultados!$A$2:$ZZ$337, 253, MATCH($B$2, resultados!$A$1:$ZZ$1, 0))</f>
        <v/>
      </c>
      <c r="C259">
        <f>INDEX(resultados!$A$2:$ZZ$337, 253, MATCH($B$3, resultados!$A$1:$ZZ$1, 0))</f>
        <v/>
      </c>
    </row>
    <row r="260">
      <c r="A260">
        <f>INDEX(resultados!$A$2:$ZZ$337, 254, MATCH($B$1, resultados!$A$1:$ZZ$1, 0))</f>
        <v/>
      </c>
      <c r="B260">
        <f>INDEX(resultados!$A$2:$ZZ$337, 254, MATCH($B$2, resultados!$A$1:$ZZ$1, 0))</f>
        <v/>
      </c>
      <c r="C260">
        <f>INDEX(resultados!$A$2:$ZZ$337, 254, MATCH($B$3, resultados!$A$1:$ZZ$1, 0))</f>
        <v/>
      </c>
    </row>
    <row r="261">
      <c r="A261">
        <f>INDEX(resultados!$A$2:$ZZ$337, 255, MATCH($B$1, resultados!$A$1:$ZZ$1, 0))</f>
        <v/>
      </c>
      <c r="B261">
        <f>INDEX(resultados!$A$2:$ZZ$337, 255, MATCH($B$2, resultados!$A$1:$ZZ$1, 0))</f>
        <v/>
      </c>
      <c r="C261">
        <f>INDEX(resultados!$A$2:$ZZ$337, 255, MATCH($B$3, resultados!$A$1:$ZZ$1, 0))</f>
        <v/>
      </c>
    </row>
    <row r="262">
      <c r="A262">
        <f>INDEX(resultados!$A$2:$ZZ$337, 256, MATCH($B$1, resultados!$A$1:$ZZ$1, 0))</f>
        <v/>
      </c>
      <c r="B262">
        <f>INDEX(resultados!$A$2:$ZZ$337, 256, MATCH($B$2, resultados!$A$1:$ZZ$1, 0))</f>
        <v/>
      </c>
      <c r="C262">
        <f>INDEX(resultados!$A$2:$ZZ$337, 256, MATCH($B$3, resultados!$A$1:$ZZ$1, 0))</f>
        <v/>
      </c>
    </row>
    <row r="263">
      <c r="A263">
        <f>INDEX(resultados!$A$2:$ZZ$337, 257, MATCH($B$1, resultados!$A$1:$ZZ$1, 0))</f>
        <v/>
      </c>
      <c r="B263">
        <f>INDEX(resultados!$A$2:$ZZ$337, 257, MATCH($B$2, resultados!$A$1:$ZZ$1, 0))</f>
        <v/>
      </c>
      <c r="C263">
        <f>INDEX(resultados!$A$2:$ZZ$337, 257, MATCH($B$3, resultados!$A$1:$ZZ$1, 0))</f>
        <v/>
      </c>
    </row>
    <row r="264">
      <c r="A264">
        <f>INDEX(resultados!$A$2:$ZZ$337, 258, MATCH($B$1, resultados!$A$1:$ZZ$1, 0))</f>
        <v/>
      </c>
      <c r="B264">
        <f>INDEX(resultados!$A$2:$ZZ$337, 258, MATCH($B$2, resultados!$A$1:$ZZ$1, 0))</f>
        <v/>
      </c>
      <c r="C264">
        <f>INDEX(resultados!$A$2:$ZZ$337, 258, MATCH($B$3, resultados!$A$1:$ZZ$1, 0))</f>
        <v/>
      </c>
    </row>
    <row r="265">
      <c r="A265">
        <f>INDEX(resultados!$A$2:$ZZ$337, 259, MATCH($B$1, resultados!$A$1:$ZZ$1, 0))</f>
        <v/>
      </c>
      <c r="B265">
        <f>INDEX(resultados!$A$2:$ZZ$337, 259, MATCH($B$2, resultados!$A$1:$ZZ$1, 0))</f>
        <v/>
      </c>
      <c r="C265">
        <f>INDEX(resultados!$A$2:$ZZ$337, 259, MATCH($B$3, resultados!$A$1:$ZZ$1, 0))</f>
        <v/>
      </c>
    </row>
    <row r="266">
      <c r="A266">
        <f>INDEX(resultados!$A$2:$ZZ$337, 260, MATCH($B$1, resultados!$A$1:$ZZ$1, 0))</f>
        <v/>
      </c>
      <c r="B266">
        <f>INDEX(resultados!$A$2:$ZZ$337, 260, MATCH($B$2, resultados!$A$1:$ZZ$1, 0))</f>
        <v/>
      </c>
      <c r="C266">
        <f>INDEX(resultados!$A$2:$ZZ$337, 260, MATCH($B$3, resultados!$A$1:$ZZ$1, 0))</f>
        <v/>
      </c>
    </row>
    <row r="267">
      <c r="A267">
        <f>INDEX(resultados!$A$2:$ZZ$337, 261, MATCH($B$1, resultados!$A$1:$ZZ$1, 0))</f>
        <v/>
      </c>
      <c r="B267">
        <f>INDEX(resultados!$A$2:$ZZ$337, 261, MATCH($B$2, resultados!$A$1:$ZZ$1, 0))</f>
        <v/>
      </c>
      <c r="C267">
        <f>INDEX(resultados!$A$2:$ZZ$337, 261, MATCH($B$3, resultados!$A$1:$ZZ$1, 0))</f>
        <v/>
      </c>
    </row>
    <row r="268">
      <c r="A268">
        <f>INDEX(resultados!$A$2:$ZZ$337, 262, MATCH($B$1, resultados!$A$1:$ZZ$1, 0))</f>
        <v/>
      </c>
      <c r="B268">
        <f>INDEX(resultados!$A$2:$ZZ$337, 262, MATCH($B$2, resultados!$A$1:$ZZ$1, 0))</f>
        <v/>
      </c>
      <c r="C268">
        <f>INDEX(resultados!$A$2:$ZZ$337, 262, MATCH($B$3, resultados!$A$1:$ZZ$1, 0))</f>
        <v/>
      </c>
    </row>
    <row r="269">
      <c r="A269">
        <f>INDEX(resultados!$A$2:$ZZ$337, 263, MATCH($B$1, resultados!$A$1:$ZZ$1, 0))</f>
        <v/>
      </c>
      <c r="B269">
        <f>INDEX(resultados!$A$2:$ZZ$337, 263, MATCH($B$2, resultados!$A$1:$ZZ$1, 0))</f>
        <v/>
      </c>
      <c r="C269">
        <f>INDEX(resultados!$A$2:$ZZ$337, 263, MATCH($B$3, resultados!$A$1:$ZZ$1, 0))</f>
        <v/>
      </c>
    </row>
    <row r="270">
      <c r="A270">
        <f>INDEX(resultados!$A$2:$ZZ$337, 264, MATCH($B$1, resultados!$A$1:$ZZ$1, 0))</f>
        <v/>
      </c>
      <c r="B270">
        <f>INDEX(resultados!$A$2:$ZZ$337, 264, MATCH($B$2, resultados!$A$1:$ZZ$1, 0))</f>
        <v/>
      </c>
      <c r="C270">
        <f>INDEX(resultados!$A$2:$ZZ$337, 264, MATCH($B$3, resultados!$A$1:$ZZ$1, 0))</f>
        <v/>
      </c>
    </row>
    <row r="271">
      <c r="A271">
        <f>INDEX(resultados!$A$2:$ZZ$337, 265, MATCH($B$1, resultados!$A$1:$ZZ$1, 0))</f>
        <v/>
      </c>
      <c r="B271">
        <f>INDEX(resultados!$A$2:$ZZ$337, 265, MATCH($B$2, resultados!$A$1:$ZZ$1, 0))</f>
        <v/>
      </c>
      <c r="C271">
        <f>INDEX(resultados!$A$2:$ZZ$337, 265, MATCH($B$3, resultados!$A$1:$ZZ$1, 0))</f>
        <v/>
      </c>
    </row>
    <row r="272">
      <c r="A272">
        <f>INDEX(resultados!$A$2:$ZZ$337, 266, MATCH($B$1, resultados!$A$1:$ZZ$1, 0))</f>
        <v/>
      </c>
      <c r="B272">
        <f>INDEX(resultados!$A$2:$ZZ$337, 266, MATCH($B$2, resultados!$A$1:$ZZ$1, 0))</f>
        <v/>
      </c>
      <c r="C272">
        <f>INDEX(resultados!$A$2:$ZZ$337, 266, MATCH($B$3, resultados!$A$1:$ZZ$1, 0))</f>
        <v/>
      </c>
    </row>
    <row r="273">
      <c r="A273">
        <f>INDEX(resultados!$A$2:$ZZ$337, 267, MATCH($B$1, resultados!$A$1:$ZZ$1, 0))</f>
        <v/>
      </c>
      <c r="B273">
        <f>INDEX(resultados!$A$2:$ZZ$337, 267, MATCH($B$2, resultados!$A$1:$ZZ$1, 0))</f>
        <v/>
      </c>
      <c r="C273">
        <f>INDEX(resultados!$A$2:$ZZ$337, 267, MATCH($B$3, resultados!$A$1:$ZZ$1, 0))</f>
        <v/>
      </c>
    </row>
    <row r="274">
      <c r="A274">
        <f>INDEX(resultados!$A$2:$ZZ$337, 268, MATCH($B$1, resultados!$A$1:$ZZ$1, 0))</f>
        <v/>
      </c>
      <c r="B274">
        <f>INDEX(resultados!$A$2:$ZZ$337, 268, MATCH($B$2, resultados!$A$1:$ZZ$1, 0))</f>
        <v/>
      </c>
      <c r="C274">
        <f>INDEX(resultados!$A$2:$ZZ$337, 268, MATCH($B$3, resultados!$A$1:$ZZ$1, 0))</f>
        <v/>
      </c>
    </row>
    <row r="275">
      <c r="A275">
        <f>INDEX(resultados!$A$2:$ZZ$337, 269, MATCH($B$1, resultados!$A$1:$ZZ$1, 0))</f>
        <v/>
      </c>
      <c r="B275">
        <f>INDEX(resultados!$A$2:$ZZ$337, 269, MATCH($B$2, resultados!$A$1:$ZZ$1, 0))</f>
        <v/>
      </c>
      <c r="C275">
        <f>INDEX(resultados!$A$2:$ZZ$337, 269, MATCH($B$3, resultados!$A$1:$ZZ$1, 0))</f>
        <v/>
      </c>
    </row>
    <row r="276">
      <c r="A276">
        <f>INDEX(resultados!$A$2:$ZZ$337, 270, MATCH($B$1, resultados!$A$1:$ZZ$1, 0))</f>
        <v/>
      </c>
      <c r="B276">
        <f>INDEX(resultados!$A$2:$ZZ$337, 270, MATCH($B$2, resultados!$A$1:$ZZ$1, 0))</f>
        <v/>
      </c>
      <c r="C276">
        <f>INDEX(resultados!$A$2:$ZZ$337, 270, MATCH($B$3, resultados!$A$1:$ZZ$1, 0))</f>
        <v/>
      </c>
    </row>
    <row r="277">
      <c r="A277">
        <f>INDEX(resultados!$A$2:$ZZ$337, 271, MATCH($B$1, resultados!$A$1:$ZZ$1, 0))</f>
        <v/>
      </c>
      <c r="B277">
        <f>INDEX(resultados!$A$2:$ZZ$337, 271, MATCH($B$2, resultados!$A$1:$ZZ$1, 0))</f>
        <v/>
      </c>
      <c r="C277">
        <f>INDEX(resultados!$A$2:$ZZ$337, 271, MATCH($B$3, resultados!$A$1:$ZZ$1, 0))</f>
        <v/>
      </c>
    </row>
    <row r="278">
      <c r="A278">
        <f>INDEX(resultados!$A$2:$ZZ$337, 272, MATCH($B$1, resultados!$A$1:$ZZ$1, 0))</f>
        <v/>
      </c>
      <c r="B278">
        <f>INDEX(resultados!$A$2:$ZZ$337, 272, MATCH($B$2, resultados!$A$1:$ZZ$1, 0))</f>
        <v/>
      </c>
      <c r="C278">
        <f>INDEX(resultados!$A$2:$ZZ$337, 272, MATCH($B$3, resultados!$A$1:$ZZ$1, 0))</f>
        <v/>
      </c>
    </row>
    <row r="279">
      <c r="A279">
        <f>INDEX(resultados!$A$2:$ZZ$337, 273, MATCH($B$1, resultados!$A$1:$ZZ$1, 0))</f>
        <v/>
      </c>
      <c r="B279">
        <f>INDEX(resultados!$A$2:$ZZ$337, 273, MATCH($B$2, resultados!$A$1:$ZZ$1, 0))</f>
        <v/>
      </c>
      <c r="C279">
        <f>INDEX(resultados!$A$2:$ZZ$337, 273, MATCH($B$3, resultados!$A$1:$ZZ$1, 0))</f>
        <v/>
      </c>
    </row>
    <row r="280">
      <c r="A280">
        <f>INDEX(resultados!$A$2:$ZZ$337, 274, MATCH($B$1, resultados!$A$1:$ZZ$1, 0))</f>
        <v/>
      </c>
      <c r="B280">
        <f>INDEX(resultados!$A$2:$ZZ$337, 274, MATCH($B$2, resultados!$A$1:$ZZ$1, 0))</f>
        <v/>
      </c>
      <c r="C280">
        <f>INDEX(resultados!$A$2:$ZZ$337, 274, MATCH($B$3, resultados!$A$1:$ZZ$1, 0))</f>
        <v/>
      </c>
    </row>
    <row r="281">
      <c r="A281">
        <f>INDEX(resultados!$A$2:$ZZ$337, 275, MATCH($B$1, resultados!$A$1:$ZZ$1, 0))</f>
        <v/>
      </c>
      <c r="B281">
        <f>INDEX(resultados!$A$2:$ZZ$337, 275, MATCH($B$2, resultados!$A$1:$ZZ$1, 0))</f>
        <v/>
      </c>
      <c r="C281">
        <f>INDEX(resultados!$A$2:$ZZ$337, 275, MATCH($B$3, resultados!$A$1:$ZZ$1, 0))</f>
        <v/>
      </c>
    </row>
    <row r="282">
      <c r="A282">
        <f>INDEX(resultados!$A$2:$ZZ$337, 276, MATCH($B$1, resultados!$A$1:$ZZ$1, 0))</f>
        <v/>
      </c>
      <c r="B282">
        <f>INDEX(resultados!$A$2:$ZZ$337, 276, MATCH($B$2, resultados!$A$1:$ZZ$1, 0))</f>
        <v/>
      </c>
      <c r="C282">
        <f>INDEX(resultados!$A$2:$ZZ$337, 276, MATCH($B$3, resultados!$A$1:$ZZ$1, 0))</f>
        <v/>
      </c>
    </row>
    <row r="283">
      <c r="A283">
        <f>INDEX(resultados!$A$2:$ZZ$337, 277, MATCH($B$1, resultados!$A$1:$ZZ$1, 0))</f>
        <v/>
      </c>
      <c r="B283">
        <f>INDEX(resultados!$A$2:$ZZ$337, 277, MATCH($B$2, resultados!$A$1:$ZZ$1, 0))</f>
        <v/>
      </c>
      <c r="C283">
        <f>INDEX(resultados!$A$2:$ZZ$337, 277, MATCH($B$3, resultados!$A$1:$ZZ$1, 0))</f>
        <v/>
      </c>
    </row>
    <row r="284">
      <c r="A284">
        <f>INDEX(resultados!$A$2:$ZZ$337, 278, MATCH($B$1, resultados!$A$1:$ZZ$1, 0))</f>
        <v/>
      </c>
      <c r="B284">
        <f>INDEX(resultados!$A$2:$ZZ$337, 278, MATCH($B$2, resultados!$A$1:$ZZ$1, 0))</f>
        <v/>
      </c>
      <c r="C284">
        <f>INDEX(resultados!$A$2:$ZZ$337, 278, MATCH($B$3, resultados!$A$1:$ZZ$1, 0))</f>
        <v/>
      </c>
    </row>
    <row r="285">
      <c r="A285">
        <f>INDEX(resultados!$A$2:$ZZ$337, 279, MATCH($B$1, resultados!$A$1:$ZZ$1, 0))</f>
        <v/>
      </c>
      <c r="B285">
        <f>INDEX(resultados!$A$2:$ZZ$337, 279, MATCH($B$2, resultados!$A$1:$ZZ$1, 0))</f>
        <v/>
      </c>
      <c r="C285">
        <f>INDEX(resultados!$A$2:$ZZ$337, 279, MATCH($B$3, resultados!$A$1:$ZZ$1, 0))</f>
        <v/>
      </c>
    </row>
    <row r="286">
      <c r="A286">
        <f>INDEX(resultados!$A$2:$ZZ$337, 280, MATCH($B$1, resultados!$A$1:$ZZ$1, 0))</f>
        <v/>
      </c>
      <c r="B286">
        <f>INDEX(resultados!$A$2:$ZZ$337, 280, MATCH($B$2, resultados!$A$1:$ZZ$1, 0))</f>
        <v/>
      </c>
      <c r="C286">
        <f>INDEX(resultados!$A$2:$ZZ$337, 280, MATCH($B$3, resultados!$A$1:$ZZ$1, 0))</f>
        <v/>
      </c>
    </row>
    <row r="287">
      <c r="A287">
        <f>INDEX(resultados!$A$2:$ZZ$337, 281, MATCH($B$1, resultados!$A$1:$ZZ$1, 0))</f>
        <v/>
      </c>
      <c r="B287">
        <f>INDEX(resultados!$A$2:$ZZ$337, 281, MATCH($B$2, resultados!$A$1:$ZZ$1, 0))</f>
        <v/>
      </c>
      <c r="C287">
        <f>INDEX(resultados!$A$2:$ZZ$337, 281, MATCH($B$3, resultados!$A$1:$ZZ$1, 0))</f>
        <v/>
      </c>
    </row>
    <row r="288">
      <c r="A288">
        <f>INDEX(resultados!$A$2:$ZZ$337, 282, MATCH($B$1, resultados!$A$1:$ZZ$1, 0))</f>
        <v/>
      </c>
      <c r="B288">
        <f>INDEX(resultados!$A$2:$ZZ$337, 282, MATCH($B$2, resultados!$A$1:$ZZ$1, 0))</f>
        <v/>
      </c>
      <c r="C288">
        <f>INDEX(resultados!$A$2:$ZZ$337, 282, MATCH($B$3, resultados!$A$1:$ZZ$1, 0))</f>
        <v/>
      </c>
    </row>
    <row r="289">
      <c r="A289">
        <f>INDEX(resultados!$A$2:$ZZ$337, 283, MATCH($B$1, resultados!$A$1:$ZZ$1, 0))</f>
        <v/>
      </c>
      <c r="B289">
        <f>INDEX(resultados!$A$2:$ZZ$337, 283, MATCH($B$2, resultados!$A$1:$ZZ$1, 0))</f>
        <v/>
      </c>
      <c r="C289">
        <f>INDEX(resultados!$A$2:$ZZ$337, 283, MATCH($B$3, resultados!$A$1:$ZZ$1, 0))</f>
        <v/>
      </c>
    </row>
    <row r="290">
      <c r="A290">
        <f>INDEX(resultados!$A$2:$ZZ$337, 284, MATCH($B$1, resultados!$A$1:$ZZ$1, 0))</f>
        <v/>
      </c>
      <c r="B290">
        <f>INDEX(resultados!$A$2:$ZZ$337, 284, MATCH($B$2, resultados!$A$1:$ZZ$1, 0))</f>
        <v/>
      </c>
      <c r="C290">
        <f>INDEX(resultados!$A$2:$ZZ$337, 284, MATCH($B$3, resultados!$A$1:$ZZ$1, 0))</f>
        <v/>
      </c>
    </row>
    <row r="291">
      <c r="A291">
        <f>INDEX(resultados!$A$2:$ZZ$337, 285, MATCH($B$1, resultados!$A$1:$ZZ$1, 0))</f>
        <v/>
      </c>
      <c r="B291">
        <f>INDEX(resultados!$A$2:$ZZ$337, 285, MATCH($B$2, resultados!$A$1:$ZZ$1, 0))</f>
        <v/>
      </c>
      <c r="C291">
        <f>INDEX(resultados!$A$2:$ZZ$337, 285, MATCH($B$3, resultados!$A$1:$ZZ$1, 0))</f>
        <v/>
      </c>
    </row>
    <row r="292">
      <c r="A292">
        <f>INDEX(resultados!$A$2:$ZZ$337, 286, MATCH($B$1, resultados!$A$1:$ZZ$1, 0))</f>
        <v/>
      </c>
      <c r="B292">
        <f>INDEX(resultados!$A$2:$ZZ$337, 286, MATCH($B$2, resultados!$A$1:$ZZ$1, 0))</f>
        <v/>
      </c>
      <c r="C292">
        <f>INDEX(resultados!$A$2:$ZZ$337, 286, MATCH($B$3, resultados!$A$1:$ZZ$1, 0))</f>
        <v/>
      </c>
    </row>
    <row r="293">
      <c r="A293">
        <f>INDEX(resultados!$A$2:$ZZ$337, 287, MATCH($B$1, resultados!$A$1:$ZZ$1, 0))</f>
        <v/>
      </c>
      <c r="B293">
        <f>INDEX(resultados!$A$2:$ZZ$337, 287, MATCH($B$2, resultados!$A$1:$ZZ$1, 0))</f>
        <v/>
      </c>
      <c r="C293">
        <f>INDEX(resultados!$A$2:$ZZ$337, 287, MATCH($B$3, resultados!$A$1:$ZZ$1, 0))</f>
        <v/>
      </c>
    </row>
    <row r="294">
      <c r="A294">
        <f>INDEX(resultados!$A$2:$ZZ$337, 288, MATCH($B$1, resultados!$A$1:$ZZ$1, 0))</f>
        <v/>
      </c>
      <c r="B294">
        <f>INDEX(resultados!$A$2:$ZZ$337, 288, MATCH($B$2, resultados!$A$1:$ZZ$1, 0))</f>
        <v/>
      </c>
      <c r="C294">
        <f>INDEX(resultados!$A$2:$ZZ$337, 288, MATCH($B$3, resultados!$A$1:$ZZ$1, 0))</f>
        <v/>
      </c>
    </row>
    <row r="295">
      <c r="A295">
        <f>INDEX(resultados!$A$2:$ZZ$337, 289, MATCH($B$1, resultados!$A$1:$ZZ$1, 0))</f>
        <v/>
      </c>
      <c r="B295">
        <f>INDEX(resultados!$A$2:$ZZ$337, 289, MATCH($B$2, resultados!$A$1:$ZZ$1, 0))</f>
        <v/>
      </c>
      <c r="C295">
        <f>INDEX(resultados!$A$2:$ZZ$337, 289, MATCH($B$3, resultados!$A$1:$ZZ$1, 0))</f>
        <v/>
      </c>
    </row>
    <row r="296">
      <c r="A296">
        <f>INDEX(resultados!$A$2:$ZZ$337, 290, MATCH($B$1, resultados!$A$1:$ZZ$1, 0))</f>
        <v/>
      </c>
      <c r="B296">
        <f>INDEX(resultados!$A$2:$ZZ$337, 290, MATCH($B$2, resultados!$A$1:$ZZ$1, 0))</f>
        <v/>
      </c>
      <c r="C296">
        <f>INDEX(resultados!$A$2:$ZZ$337, 290, MATCH($B$3, resultados!$A$1:$ZZ$1, 0))</f>
        <v/>
      </c>
    </row>
    <row r="297">
      <c r="A297">
        <f>INDEX(resultados!$A$2:$ZZ$337, 291, MATCH($B$1, resultados!$A$1:$ZZ$1, 0))</f>
        <v/>
      </c>
      <c r="B297">
        <f>INDEX(resultados!$A$2:$ZZ$337, 291, MATCH($B$2, resultados!$A$1:$ZZ$1, 0))</f>
        <v/>
      </c>
      <c r="C297">
        <f>INDEX(resultados!$A$2:$ZZ$337, 291, MATCH($B$3, resultados!$A$1:$ZZ$1, 0))</f>
        <v/>
      </c>
    </row>
    <row r="298">
      <c r="A298">
        <f>INDEX(resultados!$A$2:$ZZ$337, 292, MATCH($B$1, resultados!$A$1:$ZZ$1, 0))</f>
        <v/>
      </c>
      <c r="B298">
        <f>INDEX(resultados!$A$2:$ZZ$337, 292, MATCH($B$2, resultados!$A$1:$ZZ$1, 0))</f>
        <v/>
      </c>
      <c r="C298">
        <f>INDEX(resultados!$A$2:$ZZ$337, 292, MATCH($B$3, resultados!$A$1:$ZZ$1, 0))</f>
        <v/>
      </c>
    </row>
    <row r="299">
      <c r="A299">
        <f>INDEX(resultados!$A$2:$ZZ$337, 293, MATCH($B$1, resultados!$A$1:$ZZ$1, 0))</f>
        <v/>
      </c>
      <c r="B299">
        <f>INDEX(resultados!$A$2:$ZZ$337, 293, MATCH($B$2, resultados!$A$1:$ZZ$1, 0))</f>
        <v/>
      </c>
      <c r="C299">
        <f>INDEX(resultados!$A$2:$ZZ$337, 293, MATCH($B$3, resultados!$A$1:$ZZ$1, 0))</f>
        <v/>
      </c>
    </row>
    <row r="300">
      <c r="A300">
        <f>INDEX(resultados!$A$2:$ZZ$337, 294, MATCH($B$1, resultados!$A$1:$ZZ$1, 0))</f>
        <v/>
      </c>
      <c r="B300">
        <f>INDEX(resultados!$A$2:$ZZ$337, 294, MATCH($B$2, resultados!$A$1:$ZZ$1, 0))</f>
        <v/>
      </c>
      <c r="C300">
        <f>INDEX(resultados!$A$2:$ZZ$337, 294, MATCH($B$3, resultados!$A$1:$ZZ$1, 0))</f>
        <v/>
      </c>
    </row>
    <row r="301">
      <c r="A301">
        <f>INDEX(resultados!$A$2:$ZZ$337, 295, MATCH($B$1, resultados!$A$1:$ZZ$1, 0))</f>
        <v/>
      </c>
      <c r="B301">
        <f>INDEX(resultados!$A$2:$ZZ$337, 295, MATCH($B$2, resultados!$A$1:$ZZ$1, 0))</f>
        <v/>
      </c>
      <c r="C301">
        <f>INDEX(resultados!$A$2:$ZZ$337, 295, MATCH($B$3, resultados!$A$1:$ZZ$1, 0))</f>
        <v/>
      </c>
    </row>
    <row r="302">
      <c r="A302">
        <f>INDEX(resultados!$A$2:$ZZ$337, 296, MATCH($B$1, resultados!$A$1:$ZZ$1, 0))</f>
        <v/>
      </c>
      <c r="B302">
        <f>INDEX(resultados!$A$2:$ZZ$337, 296, MATCH($B$2, resultados!$A$1:$ZZ$1, 0))</f>
        <v/>
      </c>
      <c r="C302">
        <f>INDEX(resultados!$A$2:$ZZ$337, 296, MATCH($B$3, resultados!$A$1:$ZZ$1, 0))</f>
        <v/>
      </c>
    </row>
    <row r="303">
      <c r="A303">
        <f>INDEX(resultados!$A$2:$ZZ$337, 297, MATCH($B$1, resultados!$A$1:$ZZ$1, 0))</f>
        <v/>
      </c>
      <c r="B303">
        <f>INDEX(resultados!$A$2:$ZZ$337, 297, MATCH($B$2, resultados!$A$1:$ZZ$1, 0))</f>
        <v/>
      </c>
      <c r="C303">
        <f>INDEX(resultados!$A$2:$ZZ$337, 297, MATCH($B$3, resultados!$A$1:$ZZ$1, 0))</f>
        <v/>
      </c>
    </row>
    <row r="304">
      <c r="A304">
        <f>INDEX(resultados!$A$2:$ZZ$337, 298, MATCH($B$1, resultados!$A$1:$ZZ$1, 0))</f>
        <v/>
      </c>
      <c r="B304">
        <f>INDEX(resultados!$A$2:$ZZ$337, 298, MATCH($B$2, resultados!$A$1:$ZZ$1, 0))</f>
        <v/>
      </c>
      <c r="C304">
        <f>INDEX(resultados!$A$2:$ZZ$337, 298, MATCH($B$3, resultados!$A$1:$ZZ$1, 0))</f>
        <v/>
      </c>
    </row>
    <row r="305">
      <c r="A305">
        <f>INDEX(resultados!$A$2:$ZZ$337, 299, MATCH($B$1, resultados!$A$1:$ZZ$1, 0))</f>
        <v/>
      </c>
      <c r="B305">
        <f>INDEX(resultados!$A$2:$ZZ$337, 299, MATCH($B$2, resultados!$A$1:$ZZ$1, 0))</f>
        <v/>
      </c>
      <c r="C305">
        <f>INDEX(resultados!$A$2:$ZZ$337, 299, MATCH($B$3, resultados!$A$1:$ZZ$1, 0))</f>
        <v/>
      </c>
    </row>
    <row r="306">
      <c r="A306">
        <f>INDEX(resultados!$A$2:$ZZ$337, 300, MATCH($B$1, resultados!$A$1:$ZZ$1, 0))</f>
        <v/>
      </c>
      <c r="B306">
        <f>INDEX(resultados!$A$2:$ZZ$337, 300, MATCH($B$2, resultados!$A$1:$ZZ$1, 0))</f>
        <v/>
      </c>
      <c r="C306">
        <f>INDEX(resultados!$A$2:$ZZ$337, 300, MATCH($B$3, resultados!$A$1:$ZZ$1, 0))</f>
        <v/>
      </c>
    </row>
    <row r="307">
      <c r="A307">
        <f>INDEX(resultados!$A$2:$ZZ$337, 301, MATCH($B$1, resultados!$A$1:$ZZ$1, 0))</f>
        <v/>
      </c>
      <c r="B307">
        <f>INDEX(resultados!$A$2:$ZZ$337, 301, MATCH($B$2, resultados!$A$1:$ZZ$1, 0))</f>
        <v/>
      </c>
      <c r="C307">
        <f>INDEX(resultados!$A$2:$ZZ$337, 301, MATCH($B$3, resultados!$A$1:$ZZ$1, 0))</f>
        <v/>
      </c>
    </row>
    <row r="308">
      <c r="A308">
        <f>INDEX(resultados!$A$2:$ZZ$337, 302, MATCH($B$1, resultados!$A$1:$ZZ$1, 0))</f>
        <v/>
      </c>
      <c r="B308">
        <f>INDEX(resultados!$A$2:$ZZ$337, 302, MATCH($B$2, resultados!$A$1:$ZZ$1, 0))</f>
        <v/>
      </c>
      <c r="C308">
        <f>INDEX(resultados!$A$2:$ZZ$337, 302, MATCH($B$3, resultados!$A$1:$ZZ$1, 0))</f>
        <v/>
      </c>
    </row>
    <row r="309">
      <c r="A309">
        <f>INDEX(resultados!$A$2:$ZZ$337, 303, MATCH($B$1, resultados!$A$1:$ZZ$1, 0))</f>
        <v/>
      </c>
      <c r="B309">
        <f>INDEX(resultados!$A$2:$ZZ$337, 303, MATCH($B$2, resultados!$A$1:$ZZ$1, 0))</f>
        <v/>
      </c>
      <c r="C309">
        <f>INDEX(resultados!$A$2:$ZZ$337, 303, MATCH($B$3, resultados!$A$1:$ZZ$1, 0))</f>
        <v/>
      </c>
    </row>
    <row r="310">
      <c r="A310">
        <f>INDEX(resultados!$A$2:$ZZ$337, 304, MATCH($B$1, resultados!$A$1:$ZZ$1, 0))</f>
        <v/>
      </c>
      <c r="B310">
        <f>INDEX(resultados!$A$2:$ZZ$337, 304, MATCH($B$2, resultados!$A$1:$ZZ$1, 0))</f>
        <v/>
      </c>
      <c r="C310">
        <f>INDEX(resultados!$A$2:$ZZ$337, 304, MATCH($B$3, resultados!$A$1:$ZZ$1, 0))</f>
        <v/>
      </c>
    </row>
    <row r="311">
      <c r="A311">
        <f>INDEX(resultados!$A$2:$ZZ$337, 305, MATCH($B$1, resultados!$A$1:$ZZ$1, 0))</f>
        <v/>
      </c>
      <c r="B311">
        <f>INDEX(resultados!$A$2:$ZZ$337, 305, MATCH($B$2, resultados!$A$1:$ZZ$1, 0))</f>
        <v/>
      </c>
      <c r="C311">
        <f>INDEX(resultados!$A$2:$ZZ$337, 305, MATCH($B$3, resultados!$A$1:$ZZ$1, 0))</f>
        <v/>
      </c>
    </row>
    <row r="312">
      <c r="A312">
        <f>INDEX(resultados!$A$2:$ZZ$337, 306, MATCH($B$1, resultados!$A$1:$ZZ$1, 0))</f>
        <v/>
      </c>
      <c r="B312">
        <f>INDEX(resultados!$A$2:$ZZ$337, 306, MATCH($B$2, resultados!$A$1:$ZZ$1, 0))</f>
        <v/>
      </c>
      <c r="C312">
        <f>INDEX(resultados!$A$2:$ZZ$337, 306, MATCH($B$3, resultados!$A$1:$ZZ$1, 0))</f>
        <v/>
      </c>
    </row>
    <row r="313">
      <c r="A313">
        <f>INDEX(resultados!$A$2:$ZZ$337, 307, MATCH($B$1, resultados!$A$1:$ZZ$1, 0))</f>
        <v/>
      </c>
      <c r="B313">
        <f>INDEX(resultados!$A$2:$ZZ$337, 307, MATCH($B$2, resultados!$A$1:$ZZ$1, 0))</f>
        <v/>
      </c>
      <c r="C313">
        <f>INDEX(resultados!$A$2:$ZZ$337, 307, MATCH($B$3, resultados!$A$1:$ZZ$1, 0))</f>
        <v/>
      </c>
    </row>
    <row r="314">
      <c r="A314">
        <f>INDEX(resultados!$A$2:$ZZ$337, 308, MATCH($B$1, resultados!$A$1:$ZZ$1, 0))</f>
        <v/>
      </c>
      <c r="B314">
        <f>INDEX(resultados!$A$2:$ZZ$337, 308, MATCH($B$2, resultados!$A$1:$ZZ$1, 0))</f>
        <v/>
      </c>
      <c r="C314">
        <f>INDEX(resultados!$A$2:$ZZ$337, 308, MATCH($B$3, resultados!$A$1:$ZZ$1, 0))</f>
        <v/>
      </c>
    </row>
    <row r="315">
      <c r="A315">
        <f>INDEX(resultados!$A$2:$ZZ$337, 309, MATCH($B$1, resultados!$A$1:$ZZ$1, 0))</f>
        <v/>
      </c>
      <c r="B315">
        <f>INDEX(resultados!$A$2:$ZZ$337, 309, MATCH($B$2, resultados!$A$1:$ZZ$1, 0))</f>
        <v/>
      </c>
      <c r="C315">
        <f>INDEX(resultados!$A$2:$ZZ$337, 309, MATCH($B$3, resultados!$A$1:$ZZ$1, 0))</f>
        <v/>
      </c>
    </row>
    <row r="316">
      <c r="A316">
        <f>INDEX(resultados!$A$2:$ZZ$337, 310, MATCH($B$1, resultados!$A$1:$ZZ$1, 0))</f>
        <v/>
      </c>
      <c r="B316">
        <f>INDEX(resultados!$A$2:$ZZ$337, 310, MATCH($B$2, resultados!$A$1:$ZZ$1, 0))</f>
        <v/>
      </c>
      <c r="C316">
        <f>INDEX(resultados!$A$2:$ZZ$337, 310, MATCH($B$3, resultados!$A$1:$ZZ$1, 0))</f>
        <v/>
      </c>
    </row>
    <row r="317">
      <c r="A317">
        <f>INDEX(resultados!$A$2:$ZZ$337, 311, MATCH($B$1, resultados!$A$1:$ZZ$1, 0))</f>
        <v/>
      </c>
      <c r="B317">
        <f>INDEX(resultados!$A$2:$ZZ$337, 311, MATCH($B$2, resultados!$A$1:$ZZ$1, 0))</f>
        <v/>
      </c>
      <c r="C317">
        <f>INDEX(resultados!$A$2:$ZZ$337, 311, MATCH($B$3, resultados!$A$1:$ZZ$1, 0))</f>
        <v/>
      </c>
    </row>
    <row r="318">
      <c r="A318">
        <f>INDEX(resultados!$A$2:$ZZ$337, 312, MATCH($B$1, resultados!$A$1:$ZZ$1, 0))</f>
        <v/>
      </c>
      <c r="B318">
        <f>INDEX(resultados!$A$2:$ZZ$337, 312, MATCH($B$2, resultados!$A$1:$ZZ$1, 0))</f>
        <v/>
      </c>
      <c r="C318">
        <f>INDEX(resultados!$A$2:$ZZ$337, 312, MATCH($B$3, resultados!$A$1:$ZZ$1, 0))</f>
        <v/>
      </c>
    </row>
    <row r="319">
      <c r="A319">
        <f>INDEX(resultados!$A$2:$ZZ$337, 313, MATCH($B$1, resultados!$A$1:$ZZ$1, 0))</f>
        <v/>
      </c>
      <c r="B319">
        <f>INDEX(resultados!$A$2:$ZZ$337, 313, MATCH($B$2, resultados!$A$1:$ZZ$1, 0))</f>
        <v/>
      </c>
      <c r="C319">
        <f>INDEX(resultados!$A$2:$ZZ$337, 313, MATCH($B$3, resultados!$A$1:$ZZ$1, 0))</f>
        <v/>
      </c>
    </row>
    <row r="320">
      <c r="A320">
        <f>INDEX(resultados!$A$2:$ZZ$337, 314, MATCH($B$1, resultados!$A$1:$ZZ$1, 0))</f>
        <v/>
      </c>
      <c r="B320">
        <f>INDEX(resultados!$A$2:$ZZ$337, 314, MATCH($B$2, resultados!$A$1:$ZZ$1, 0))</f>
        <v/>
      </c>
      <c r="C320">
        <f>INDEX(resultados!$A$2:$ZZ$337, 314, MATCH($B$3, resultados!$A$1:$ZZ$1, 0))</f>
        <v/>
      </c>
    </row>
    <row r="321">
      <c r="A321">
        <f>INDEX(resultados!$A$2:$ZZ$337, 315, MATCH($B$1, resultados!$A$1:$ZZ$1, 0))</f>
        <v/>
      </c>
      <c r="B321">
        <f>INDEX(resultados!$A$2:$ZZ$337, 315, MATCH($B$2, resultados!$A$1:$ZZ$1, 0))</f>
        <v/>
      </c>
      <c r="C321">
        <f>INDEX(resultados!$A$2:$ZZ$337, 315, MATCH($B$3, resultados!$A$1:$ZZ$1, 0))</f>
        <v/>
      </c>
    </row>
    <row r="322">
      <c r="A322">
        <f>INDEX(resultados!$A$2:$ZZ$337, 316, MATCH($B$1, resultados!$A$1:$ZZ$1, 0))</f>
        <v/>
      </c>
      <c r="B322">
        <f>INDEX(resultados!$A$2:$ZZ$337, 316, MATCH($B$2, resultados!$A$1:$ZZ$1, 0))</f>
        <v/>
      </c>
      <c r="C322">
        <f>INDEX(resultados!$A$2:$ZZ$337, 316, MATCH($B$3, resultados!$A$1:$ZZ$1, 0))</f>
        <v/>
      </c>
    </row>
    <row r="323">
      <c r="A323">
        <f>INDEX(resultados!$A$2:$ZZ$337, 317, MATCH($B$1, resultados!$A$1:$ZZ$1, 0))</f>
        <v/>
      </c>
      <c r="B323">
        <f>INDEX(resultados!$A$2:$ZZ$337, 317, MATCH($B$2, resultados!$A$1:$ZZ$1, 0))</f>
        <v/>
      </c>
      <c r="C323">
        <f>INDEX(resultados!$A$2:$ZZ$337, 317, MATCH($B$3, resultados!$A$1:$ZZ$1, 0))</f>
        <v/>
      </c>
    </row>
    <row r="324">
      <c r="A324">
        <f>INDEX(resultados!$A$2:$ZZ$337, 318, MATCH($B$1, resultados!$A$1:$ZZ$1, 0))</f>
        <v/>
      </c>
      <c r="B324">
        <f>INDEX(resultados!$A$2:$ZZ$337, 318, MATCH($B$2, resultados!$A$1:$ZZ$1, 0))</f>
        <v/>
      </c>
      <c r="C324">
        <f>INDEX(resultados!$A$2:$ZZ$337, 318, MATCH($B$3, resultados!$A$1:$ZZ$1, 0))</f>
        <v/>
      </c>
    </row>
    <row r="325">
      <c r="A325">
        <f>INDEX(resultados!$A$2:$ZZ$337, 319, MATCH($B$1, resultados!$A$1:$ZZ$1, 0))</f>
        <v/>
      </c>
      <c r="B325">
        <f>INDEX(resultados!$A$2:$ZZ$337, 319, MATCH($B$2, resultados!$A$1:$ZZ$1, 0))</f>
        <v/>
      </c>
      <c r="C325">
        <f>INDEX(resultados!$A$2:$ZZ$337, 319, MATCH($B$3, resultados!$A$1:$ZZ$1, 0))</f>
        <v/>
      </c>
    </row>
    <row r="326">
      <c r="A326">
        <f>INDEX(resultados!$A$2:$ZZ$337, 320, MATCH($B$1, resultados!$A$1:$ZZ$1, 0))</f>
        <v/>
      </c>
      <c r="B326">
        <f>INDEX(resultados!$A$2:$ZZ$337, 320, MATCH($B$2, resultados!$A$1:$ZZ$1, 0))</f>
        <v/>
      </c>
      <c r="C326">
        <f>INDEX(resultados!$A$2:$ZZ$337, 320, MATCH($B$3, resultados!$A$1:$ZZ$1, 0))</f>
        <v/>
      </c>
    </row>
    <row r="327">
      <c r="A327">
        <f>INDEX(resultados!$A$2:$ZZ$337, 321, MATCH($B$1, resultados!$A$1:$ZZ$1, 0))</f>
        <v/>
      </c>
      <c r="B327">
        <f>INDEX(resultados!$A$2:$ZZ$337, 321, MATCH($B$2, resultados!$A$1:$ZZ$1, 0))</f>
        <v/>
      </c>
      <c r="C327">
        <f>INDEX(resultados!$A$2:$ZZ$337, 321, MATCH($B$3, resultados!$A$1:$ZZ$1, 0))</f>
        <v/>
      </c>
    </row>
    <row r="328">
      <c r="A328">
        <f>INDEX(resultados!$A$2:$ZZ$337, 322, MATCH($B$1, resultados!$A$1:$ZZ$1, 0))</f>
        <v/>
      </c>
      <c r="B328">
        <f>INDEX(resultados!$A$2:$ZZ$337, 322, MATCH($B$2, resultados!$A$1:$ZZ$1, 0))</f>
        <v/>
      </c>
      <c r="C328">
        <f>INDEX(resultados!$A$2:$ZZ$337, 322, MATCH($B$3, resultados!$A$1:$ZZ$1, 0))</f>
        <v/>
      </c>
    </row>
    <row r="329">
      <c r="A329">
        <f>INDEX(resultados!$A$2:$ZZ$337, 323, MATCH($B$1, resultados!$A$1:$ZZ$1, 0))</f>
        <v/>
      </c>
      <c r="B329">
        <f>INDEX(resultados!$A$2:$ZZ$337, 323, MATCH($B$2, resultados!$A$1:$ZZ$1, 0))</f>
        <v/>
      </c>
      <c r="C329">
        <f>INDEX(resultados!$A$2:$ZZ$337, 323, MATCH($B$3, resultados!$A$1:$ZZ$1, 0))</f>
        <v/>
      </c>
    </row>
    <row r="330">
      <c r="A330">
        <f>INDEX(resultados!$A$2:$ZZ$337, 324, MATCH($B$1, resultados!$A$1:$ZZ$1, 0))</f>
        <v/>
      </c>
      <c r="B330">
        <f>INDEX(resultados!$A$2:$ZZ$337, 324, MATCH($B$2, resultados!$A$1:$ZZ$1, 0))</f>
        <v/>
      </c>
      <c r="C330">
        <f>INDEX(resultados!$A$2:$ZZ$337, 324, MATCH($B$3, resultados!$A$1:$ZZ$1, 0))</f>
        <v/>
      </c>
    </row>
    <row r="331">
      <c r="A331">
        <f>INDEX(resultados!$A$2:$ZZ$337, 325, MATCH($B$1, resultados!$A$1:$ZZ$1, 0))</f>
        <v/>
      </c>
      <c r="B331">
        <f>INDEX(resultados!$A$2:$ZZ$337, 325, MATCH($B$2, resultados!$A$1:$ZZ$1, 0))</f>
        <v/>
      </c>
      <c r="C331">
        <f>INDEX(resultados!$A$2:$ZZ$337, 325, MATCH($B$3, resultados!$A$1:$ZZ$1, 0))</f>
        <v/>
      </c>
    </row>
    <row r="332">
      <c r="A332">
        <f>INDEX(resultados!$A$2:$ZZ$337, 326, MATCH($B$1, resultados!$A$1:$ZZ$1, 0))</f>
        <v/>
      </c>
      <c r="B332">
        <f>INDEX(resultados!$A$2:$ZZ$337, 326, MATCH($B$2, resultados!$A$1:$ZZ$1, 0))</f>
        <v/>
      </c>
      <c r="C332">
        <f>INDEX(resultados!$A$2:$ZZ$337, 326, MATCH($B$3, resultados!$A$1:$ZZ$1, 0))</f>
        <v/>
      </c>
    </row>
    <row r="333">
      <c r="A333">
        <f>INDEX(resultados!$A$2:$ZZ$337, 327, MATCH($B$1, resultados!$A$1:$ZZ$1, 0))</f>
        <v/>
      </c>
      <c r="B333">
        <f>INDEX(resultados!$A$2:$ZZ$337, 327, MATCH($B$2, resultados!$A$1:$ZZ$1, 0))</f>
        <v/>
      </c>
      <c r="C333">
        <f>INDEX(resultados!$A$2:$ZZ$337, 327, MATCH($B$3, resultados!$A$1:$ZZ$1, 0))</f>
        <v/>
      </c>
    </row>
    <row r="334">
      <c r="A334">
        <f>INDEX(resultados!$A$2:$ZZ$337, 328, MATCH($B$1, resultados!$A$1:$ZZ$1, 0))</f>
        <v/>
      </c>
      <c r="B334">
        <f>INDEX(resultados!$A$2:$ZZ$337, 328, MATCH($B$2, resultados!$A$1:$ZZ$1, 0))</f>
        <v/>
      </c>
      <c r="C334">
        <f>INDEX(resultados!$A$2:$ZZ$337, 328, MATCH($B$3, resultados!$A$1:$ZZ$1, 0))</f>
        <v/>
      </c>
    </row>
    <row r="335">
      <c r="A335">
        <f>INDEX(resultados!$A$2:$ZZ$337, 329, MATCH($B$1, resultados!$A$1:$ZZ$1, 0))</f>
        <v/>
      </c>
      <c r="B335">
        <f>INDEX(resultados!$A$2:$ZZ$337, 329, MATCH($B$2, resultados!$A$1:$ZZ$1, 0))</f>
        <v/>
      </c>
      <c r="C335">
        <f>INDEX(resultados!$A$2:$ZZ$337, 329, MATCH($B$3, resultados!$A$1:$ZZ$1, 0))</f>
        <v/>
      </c>
    </row>
    <row r="336">
      <c r="A336">
        <f>INDEX(resultados!$A$2:$ZZ$337, 330, MATCH($B$1, resultados!$A$1:$ZZ$1, 0))</f>
        <v/>
      </c>
      <c r="B336">
        <f>INDEX(resultados!$A$2:$ZZ$337, 330, MATCH($B$2, resultados!$A$1:$ZZ$1, 0))</f>
        <v/>
      </c>
      <c r="C336">
        <f>INDEX(resultados!$A$2:$ZZ$337, 330, MATCH($B$3, resultados!$A$1:$ZZ$1, 0))</f>
        <v/>
      </c>
    </row>
    <row r="337">
      <c r="A337">
        <f>INDEX(resultados!$A$2:$ZZ$337, 331, MATCH($B$1, resultados!$A$1:$ZZ$1, 0))</f>
        <v/>
      </c>
      <c r="B337">
        <f>INDEX(resultados!$A$2:$ZZ$337, 331, MATCH($B$2, resultados!$A$1:$ZZ$1, 0))</f>
        <v/>
      </c>
      <c r="C337">
        <f>INDEX(resultados!$A$2:$ZZ$337, 331, MATCH($B$3, resultados!$A$1:$ZZ$1, 0))</f>
        <v/>
      </c>
    </row>
    <row r="338">
      <c r="A338">
        <f>INDEX(resultados!$A$2:$ZZ$337, 332, MATCH($B$1, resultados!$A$1:$ZZ$1, 0))</f>
        <v/>
      </c>
      <c r="B338">
        <f>INDEX(resultados!$A$2:$ZZ$337, 332, MATCH($B$2, resultados!$A$1:$ZZ$1, 0))</f>
        <v/>
      </c>
      <c r="C338">
        <f>INDEX(resultados!$A$2:$ZZ$337, 332, MATCH($B$3, resultados!$A$1:$ZZ$1, 0))</f>
        <v/>
      </c>
    </row>
    <row r="339">
      <c r="A339">
        <f>INDEX(resultados!$A$2:$ZZ$337, 333, MATCH($B$1, resultados!$A$1:$ZZ$1, 0))</f>
        <v/>
      </c>
      <c r="B339">
        <f>INDEX(resultados!$A$2:$ZZ$337, 333, MATCH($B$2, resultados!$A$1:$ZZ$1, 0))</f>
        <v/>
      </c>
      <c r="C339">
        <f>INDEX(resultados!$A$2:$ZZ$337, 333, MATCH($B$3, resultados!$A$1:$ZZ$1, 0))</f>
        <v/>
      </c>
    </row>
    <row r="340">
      <c r="A340">
        <f>INDEX(resultados!$A$2:$ZZ$337, 334, MATCH($B$1, resultados!$A$1:$ZZ$1, 0))</f>
        <v/>
      </c>
      <c r="B340">
        <f>INDEX(resultados!$A$2:$ZZ$337, 334, MATCH($B$2, resultados!$A$1:$ZZ$1, 0))</f>
        <v/>
      </c>
      <c r="C340">
        <f>INDEX(resultados!$A$2:$ZZ$337, 334, MATCH($B$3, resultados!$A$1:$ZZ$1, 0))</f>
        <v/>
      </c>
    </row>
    <row r="341">
      <c r="A341">
        <f>INDEX(resultados!$A$2:$ZZ$337, 335, MATCH($B$1, resultados!$A$1:$ZZ$1, 0))</f>
        <v/>
      </c>
      <c r="B341">
        <f>INDEX(resultados!$A$2:$ZZ$337, 335, MATCH($B$2, resultados!$A$1:$ZZ$1, 0))</f>
        <v/>
      </c>
      <c r="C341">
        <f>INDEX(resultados!$A$2:$ZZ$337, 335, MATCH($B$3, resultados!$A$1:$ZZ$1, 0))</f>
        <v/>
      </c>
    </row>
    <row r="342">
      <c r="A342">
        <f>INDEX(resultados!$A$2:$ZZ$337, 336, MATCH($B$1, resultados!$A$1:$ZZ$1, 0))</f>
        <v/>
      </c>
      <c r="B342">
        <f>INDEX(resultados!$A$2:$ZZ$337, 336, MATCH($B$2, resultados!$A$1:$ZZ$1, 0))</f>
        <v/>
      </c>
      <c r="C342">
        <f>INDEX(resultados!$A$2:$ZZ$337, 336,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10.44</v>
      </c>
      <c r="G2" t="n">
        <v>5.31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162.99</v>
      </c>
      <c r="Q2" t="n">
        <v>1693.31</v>
      </c>
      <c r="R2" t="n">
        <v>103.39</v>
      </c>
      <c r="S2" t="n">
        <v>25.68</v>
      </c>
      <c r="T2" t="n">
        <v>37611.83</v>
      </c>
      <c r="U2" t="n">
        <v>0.25</v>
      </c>
      <c r="V2" t="n">
        <v>0.7</v>
      </c>
      <c r="W2" t="n">
        <v>1.4</v>
      </c>
      <c r="X2" t="n">
        <v>2.43</v>
      </c>
      <c r="Y2" t="n">
        <v>1</v>
      </c>
      <c r="Z2" t="n">
        <v>10</v>
      </c>
      <c r="AA2" t="n">
        <v>410.7004779598532</v>
      </c>
      <c r="AB2" t="n">
        <v>561.9385127709972</v>
      </c>
      <c r="AC2" t="n">
        <v>508.3078897977886</v>
      </c>
      <c r="AD2" t="n">
        <v>410700.4779598532</v>
      </c>
      <c r="AE2" t="n">
        <v>561938.5127709972</v>
      </c>
      <c r="AF2" t="n">
        <v>1.200049154505451e-06</v>
      </c>
      <c r="AG2" t="n">
        <v>17</v>
      </c>
      <c r="AH2" t="n">
        <v>508307.8897977886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5.9903</v>
      </c>
      <c r="E3" t="n">
        <v>16.69</v>
      </c>
      <c r="F3" t="n">
        <v>9.779999999999999</v>
      </c>
      <c r="G3" t="n">
        <v>6.67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151.02</v>
      </c>
      <c r="Q3" t="n">
        <v>1693.45</v>
      </c>
      <c r="R3" t="n">
        <v>82.79000000000001</v>
      </c>
      <c r="S3" t="n">
        <v>25.68</v>
      </c>
      <c r="T3" t="n">
        <v>27461.99</v>
      </c>
      <c r="U3" t="n">
        <v>0.31</v>
      </c>
      <c r="V3" t="n">
        <v>0.75</v>
      </c>
      <c r="W3" t="n">
        <v>1.35</v>
      </c>
      <c r="X3" t="n">
        <v>1.78</v>
      </c>
      <c r="Y3" t="n">
        <v>1</v>
      </c>
      <c r="Z3" t="n">
        <v>10</v>
      </c>
      <c r="AA3" t="n">
        <v>350.025825316016</v>
      </c>
      <c r="AB3" t="n">
        <v>478.9207762469419</v>
      </c>
      <c r="AC3" t="n">
        <v>433.2132495314641</v>
      </c>
      <c r="AD3" t="n">
        <v>350025.825316016</v>
      </c>
      <c r="AE3" t="n">
        <v>478920.7762469419</v>
      </c>
      <c r="AF3" t="n">
        <v>1.34901937588838e-06</v>
      </c>
      <c r="AG3" t="n">
        <v>15</v>
      </c>
      <c r="AH3" t="n">
        <v>433213.2495314641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6.4584</v>
      </c>
      <c r="E4" t="n">
        <v>15.48</v>
      </c>
      <c r="F4" t="n">
        <v>9.42</v>
      </c>
      <c r="G4" t="n">
        <v>8.08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144.01</v>
      </c>
      <c r="Q4" t="n">
        <v>1693.04</v>
      </c>
      <c r="R4" t="n">
        <v>71.64</v>
      </c>
      <c r="S4" t="n">
        <v>25.68</v>
      </c>
      <c r="T4" t="n">
        <v>21972.64</v>
      </c>
      <c r="U4" t="n">
        <v>0.36</v>
      </c>
      <c r="V4" t="n">
        <v>0.77</v>
      </c>
      <c r="W4" t="n">
        <v>1.32</v>
      </c>
      <c r="X4" t="n">
        <v>1.42</v>
      </c>
      <c r="Y4" t="n">
        <v>1</v>
      </c>
      <c r="Z4" t="n">
        <v>10</v>
      </c>
      <c r="AA4" t="n">
        <v>318.1439878657153</v>
      </c>
      <c r="AB4" t="n">
        <v>435.2986397200399</v>
      </c>
      <c r="AC4" t="n">
        <v>393.7543484906365</v>
      </c>
      <c r="AD4" t="n">
        <v>318143.9878657153</v>
      </c>
      <c r="AE4" t="n">
        <v>435298.6397200399</v>
      </c>
      <c r="AF4" t="n">
        <v>1.454435794073338e-06</v>
      </c>
      <c r="AG4" t="n">
        <v>14</v>
      </c>
      <c r="AH4" t="n">
        <v>393754.3484906364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6.825</v>
      </c>
      <c r="E5" t="n">
        <v>14.65</v>
      </c>
      <c r="F5" t="n">
        <v>9.16</v>
      </c>
      <c r="G5" t="n">
        <v>9.470000000000001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138.06</v>
      </c>
      <c r="Q5" t="n">
        <v>1693.16</v>
      </c>
      <c r="R5" t="n">
        <v>63.46</v>
      </c>
      <c r="S5" t="n">
        <v>25.68</v>
      </c>
      <c r="T5" t="n">
        <v>17946.01</v>
      </c>
      <c r="U5" t="n">
        <v>0.4</v>
      </c>
      <c r="V5" t="n">
        <v>0.8</v>
      </c>
      <c r="W5" t="n">
        <v>1.29</v>
      </c>
      <c r="X5" t="n">
        <v>1.15</v>
      </c>
      <c r="Y5" t="n">
        <v>1</v>
      </c>
      <c r="Z5" t="n">
        <v>10</v>
      </c>
      <c r="AA5" t="n">
        <v>292.5645737577403</v>
      </c>
      <c r="AB5" t="n">
        <v>400.2997568534025</v>
      </c>
      <c r="AC5" t="n">
        <v>362.0957098835503</v>
      </c>
      <c r="AD5" t="n">
        <v>292564.5737577403</v>
      </c>
      <c r="AE5" t="n">
        <v>400299.7568534025</v>
      </c>
      <c r="AF5" t="n">
        <v>1.536994347601655e-06</v>
      </c>
      <c r="AG5" t="n">
        <v>13</v>
      </c>
      <c r="AH5" t="n">
        <v>362095.7098835503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7.1121</v>
      </c>
      <c r="E6" t="n">
        <v>14.06</v>
      </c>
      <c r="F6" t="n">
        <v>8.99</v>
      </c>
      <c r="G6" t="n">
        <v>11.01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133.9</v>
      </c>
      <c r="Q6" t="n">
        <v>1693.08</v>
      </c>
      <c r="R6" t="n">
        <v>58.23</v>
      </c>
      <c r="S6" t="n">
        <v>25.68</v>
      </c>
      <c r="T6" t="n">
        <v>15373.35</v>
      </c>
      <c r="U6" t="n">
        <v>0.44</v>
      </c>
      <c r="V6" t="n">
        <v>0.8100000000000001</v>
      </c>
      <c r="W6" t="n">
        <v>1.28</v>
      </c>
      <c r="X6" t="n">
        <v>0.99</v>
      </c>
      <c r="Y6" t="n">
        <v>1</v>
      </c>
      <c r="Z6" t="n">
        <v>10</v>
      </c>
      <c r="AA6" t="n">
        <v>282.6154178543337</v>
      </c>
      <c r="AB6" t="n">
        <v>386.686882820581</v>
      </c>
      <c r="AC6" t="n">
        <v>349.7820294426326</v>
      </c>
      <c r="AD6" t="n">
        <v>282615.4178543337</v>
      </c>
      <c r="AE6" t="n">
        <v>386686.882820581</v>
      </c>
      <c r="AF6" t="n">
        <v>1.60164945048758e-06</v>
      </c>
      <c r="AG6" t="n">
        <v>13</v>
      </c>
      <c r="AH6" t="n">
        <v>349782.0294426326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7.3333</v>
      </c>
      <c r="E7" t="n">
        <v>13.64</v>
      </c>
      <c r="F7" t="n">
        <v>8.85</v>
      </c>
      <c r="G7" t="n">
        <v>12.35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130.32</v>
      </c>
      <c r="Q7" t="n">
        <v>1693.15</v>
      </c>
      <c r="R7" t="n">
        <v>53.97</v>
      </c>
      <c r="S7" t="n">
        <v>25.68</v>
      </c>
      <c r="T7" t="n">
        <v>13274.32</v>
      </c>
      <c r="U7" t="n">
        <v>0.48</v>
      </c>
      <c r="V7" t="n">
        <v>0.82</v>
      </c>
      <c r="W7" t="n">
        <v>1.27</v>
      </c>
      <c r="X7" t="n">
        <v>0.85</v>
      </c>
      <c r="Y7" t="n">
        <v>1</v>
      </c>
      <c r="Z7" t="n">
        <v>10</v>
      </c>
      <c r="AA7" t="n">
        <v>264.3124361184472</v>
      </c>
      <c r="AB7" t="n">
        <v>361.6439357389752</v>
      </c>
      <c r="AC7" t="n">
        <v>327.1291460824983</v>
      </c>
      <c r="AD7" t="n">
        <v>264312.4361184472</v>
      </c>
      <c r="AE7" t="n">
        <v>361643.9357389752</v>
      </c>
      <c r="AF7" t="n">
        <v>1.651463831394464e-06</v>
      </c>
      <c r="AG7" t="n">
        <v>12</v>
      </c>
      <c r="AH7" t="n">
        <v>327129.1460824983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7.5127</v>
      </c>
      <c r="E8" t="n">
        <v>13.31</v>
      </c>
      <c r="F8" t="n">
        <v>8.76</v>
      </c>
      <c r="G8" t="n">
        <v>13.83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127.35</v>
      </c>
      <c r="Q8" t="n">
        <v>1693.02</v>
      </c>
      <c r="R8" t="n">
        <v>50.99</v>
      </c>
      <c r="S8" t="n">
        <v>25.68</v>
      </c>
      <c r="T8" t="n">
        <v>11808.03</v>
      </c>
      <c r="U8" t="n">
        <v>0.5</v>
      </c>
      <c r="V8" t="n">
        <v>0.83</v>
      </c>
      <c r="W8" t="n">
        <v>1.27</v>
      </c>
      <c r="X8" t="n">
        <v>0.76</v>
      </c>
      <c r="Y8" t="n">
        <v>1</v>
      </c>
      <c r="Z8" t="n">
        <v>10</v>
      </c>
      <c r="AA8" t="n">
        <v>258.6383094139903</v>
      </c>
      <c r="AB8" t="n">
        <v>353.8803452571344</v>
      </c>
      <c r="AC8" t="n">
        <v>320.1065017799766</v>
      </c>
      <c r="AD8" t="n">
        <v>258638.3094139904</v>
      </c>
      <c r="AE8" t="n">
        <v>353880.3452571344</v>
      </c>
      <c r="AF8" t="n">
        <v>1.691864825674279e-06</v>
      </c>
      <c r="AG8" t="n">
        <v>12</v>
      </c>
      <c r="AH8" t="n">
        <v>320106.5017799766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8.67</v>
      </c>
      <c r="G9" t="n">
        <v>15.3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124.59</v>
      </c>
      <c r="Q9" t="n">
        <v>1693.05</v>
      </c>
      <c r="R9" t="n">
        <v>48</v>
      </c>
      <c r="S9" t="n">
        <v>25.68</v>
      </c>
      <c r="T9" t="n">
        <v>10333.04</v>
      </c>
      <c r="U9" t="n">
        <v>0.53</v>
      </c>
      <c r="V9" t="n">
        <v>0.84</v>
      </c>
      <c r="W9" t="n">
        <v>1.26</v>
      </c>
      <c r="X9" t="n">
        <v>0.67</v>
      </c>
      <c r="Y9" t="n">
        <v>1</v>
      </c>
      <c r="Z9" t="n">
        <v>10</v>
      </c>
      <c r="AA9" t="n">
        <v>253.6627980719098</v>
      </c>
      <c r="AB9" t="n">
        <v>347.0726311346672</v>
      </c>
      <c r="AC9" t="n">
        <v>313.9485063387752</v>
      </c>
      <c r="AD9" t="n">
        <v>253662.7980719098</v>
      </c>
      <c r="AE9" t="n">
        <v>347072.6311346672</v>
      </c>
      <c r="AF9" t="n">
        <v>1.728212208487892e-06</v>
      </c>
      <c r="AG9" t="n">
        <v>12</v>
      </c>
      <c r="AH9" t="n">
        <v>313948.5063387753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7.7755</v>
      </c>
      <c r="E10" t="n">
        <v>12.86</v>
      </c>
      <c r="F10" t="n">
        <v>8.640000000000001</v>
      </c>
      <c r="G10" t="n">
        <v>16.72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122.68</v>
      </c>
      <c r="Q10" t="n">
        <v>1693.07</v>
      </c>
      <c r="R10" t="n">
        <v>47</v>
      </c>
      <c r="S10" t="n">
        <v>25.68</v>
      </c>
      <c r="T10" t="n">
        <v>9848.690000000001</v>
      </c>
      <c r="U10" t="n">
        <v>0.55</v>
      </c>
      <c r="V10" t="n">
        <v>0.84</v>
      </c>
      <c r="W10" t="n">
        <v>1.27</v>
      </c>
      <c r="X10" t="n">
        <v>0.64</v>
      </c>
      <c r="Y10" t="n">
        <v>1</v>
      </c>
      <c r="Z10" t="n">
        <v>10</v>
      </c>
      <c r="AA10" t="n">
        <v>250.6208994130609</v>
      </c>
      <c r="AB10" t="n">
        <v>342.9105711905345</v>
      </c>
      <c r="AC10" t="n">
        <v>310.1836675542216</v>
      </c>
      <c r="AD10" t="n">
        <v>250620.8994130609</v>
      </c>
      <c r="AE10" t="n">
        <v>342910.5711905346</v>
      </c>
      <c r="AF10" t="n">
        <v>1.751047553080831e-06</v>
      </c>
      <c r="AG10" t="n">
        <v>12</v>
      </c>
      <c r="AH10" t="n">
        <v>310183.6675542216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7.9213</v>
      </c>
      <c r="E11" t="n">
        <v>12.62</v>
      </c>
      <c r="F11" t="n">
        <v>8.539999999999999</v>
      </c>
      <c r="G11" t="n">
        <v>18.31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118.93</v>
      </c>
      <c r="Q11" t="n">
        <v>1693.19</v>
      </c>
      <c r="R11" t="n">
        <v>44.52</v>
      </c>
      <c r="S11" t="n">
        <v>25.68</v>
      </c>
      <c r="T11" t="n">
        <v>8626.040000000001</v>
      </c>
      <c r="U11" t="n">
        <v>0.58</v>
      </c>
      <c r="V11" t="n">
        <v>0.85</v>
      </c>
      <c r="W11" t="n">
        <v>1.25</v>
      </c>
      <c r="X11" t="n">
        <v>0.54</v>
      </c>
      <c r="Y11" t="n">
        <v>1</v>
      </c>
      <c r="Z11" t="n">
        <v>10</v>
      </c>
      <c r="AA11" t="n">
        <v>234.6264458276911</v>
      </c>
      <c r="AB11" t="n">
        <v>321.0262541695511</v>
      </c>
      <c r="AC11" t="n">
        <v>290.3879590348819</v>
      </c>
      <c r="AD11" t="n">
        <v>234626.4458276911</v>
      </c>
      <c r="AE11" t="n">
        <v>321026.2541695511</v>
      </c>
      <c r="AF11" t="n">
        <v>1.783881805957068e-06</v>
      </c>
      <c r="AG11" t="n">
        <v>11</v>
      </c>
      <c r="AH11" t="n">
        <v>290387.9590348819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8.0463</v>
      </c>
      <c r="E12" t="n">
        <v>12.43</v>
      </c>
      <c r="F12" t="n">
        <v>8.49</v>
      </c>
      <c r="G12" t="n">
        <v>20.38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116.29</v>
      </c>
      <c r="Q12" t="n">
        <v>1693.06</v>
      </c>
      <c r="R12" t="n">
        <v>42.21</v>
      </c>
      <c r="S12" t="n">
        <v>25.68</v>
      </c>
      <c r="T12" t="n">
        <v>7487.26</v>
      </c>
      <c r="U12" t="n">
        <v>0.61</v>
      </c>
      <c r="V12" t="n">
        <v>0.86</v>
      </c>
      <c r="W12" t="n">
        <v>1.26</v>
      </c>
      <c r="X12" t="n">
        <v>0.49</v>
      </c>
      <c r="Y12" t="n">
        <v>1</v>
      </c>
      <c r="Z12" t="n">
        <v>10</v>
      </c>
      <c r="AA12" t="n">
        <v>230.8887014579178</v>
      </c>
      <c r="AB12" t="n">
        <v>315.912107425186</v>
      </c>
      <c r="AC12" t="n">
        <v>285.7618992780474</v>
      </c>
      <c r="AD12" t="n">
        <v>230888.7014579177</v>
      </c>
      <c r="AE12" t="n">
        <v>315912.107425186</v>
      </c>
      <c r="AF12" t="n">
        <v>1.812031885583472e-06</v>
      </c>
      <c r="AG12" t="n">
        <v>11</v>
      </c>
      <c r="AH12" t="n">
        <v>285761.8992780474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8.140599999999999</v>
      </c>
      <c r="E13" t="n">
        <v>12.28</v>
      </c>
      <c r="F13" t="n">
        <v>8.44</v>
      </c>
      <c r="G13" t="n">
        <v>22.02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</v>
      </c>
      <c r="Q13" t="n">
        <v>1692.94</v>
      </c>
      <c r="R13" t="n">
        <v>40.9</v>
      </c>
      <c r="S13" t="n">
        <v>25.68</v>
      </c>
      <c r="T13" t="n">
        <v>6838.27</v>
      </c>
      <c r="U13" t="n">
        <v>0.63</v>
      </c>
      <c r="V13" t="n">
        <v>0.86</v>
      </c>
      <c r="W13" t="n">
        <v>1.25</v>
      </c>
      <c r="X13" t="n">
        <v>0.44</v>
      </c>
      <c r="Y13" t="n">
        <v>1</v>
      </c>
      <c r="Z13" t="n">
        <v>10</v>
      </c>
      <c r="AA13" t="n">
        <v>227.9005758333088</v>
      </c>
      <c r="AB13" t="n">
        <v>311.8236221187994</v>
      </c>
      <c r="AC13" t="n">
        <v>282.0636132710758</v>
      </c>
      <c r="AD13" t="n">
        <v>227900.5758333088</v>
      </c>
      <c r="AE13" t="n">
        <v>311823.6221187994</v>
      </c>
      <c r="AF13" t="n">
        <v>1.833268305653631e-06</v>
      </c>
      <c r="AG13" t="n">
        <v>11</v>
      </c>
      <c r="AH13" t="n">
        <v>282063.6132710758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8.1813</v>
      </c>
      <c r="E14" t="n">
        <v>12.22</v>
      </c>
      <c r="F14" t="n">
        <v>8.43</v>
      </c>
      <c r="G14" t="n">
        <v>22.98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112.72</v>
      </c>
      <c r="Q14" t="n">
        <v>1692.9</v>
      </c>
      <c r="R14" t="n">
        <v>40.73</v>
      </c>
      <c r="S14" t="n">
        <v>25.68</v>
      </c>
      <c r="T14" t="n">
        <v>6759.89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226.4802889739455</v>
      </c>
      <c r="AB14" t="n">
        <v>309.8803229791854</v>
      </c>
      <c r="AC14" t="n">
        <v>280.3057798739085</v>
      </c>
      <c r="AD14" t="n">
        <v>226480.2889739455</v>
      </c>
      <c r="AE14" t="n">
        <v>309880.3229791854</v>
      </c>
      <c r="AF14" t="n">
        <v>1.842433971579988e-06</v>
      </c>
      <c r="AG14" t="n">
        <v>11</v>
      </c>
      <c r="AH14" t="n">
        <v>280305.7798739085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8.2858</v>
      </c>
      <c r="E15" t="n">
        <v>12.07</v>
      </c>
      <c r="F15" t="n">
        <v>8.369999999999999</v>
      </c>
      <c r="G15" t="n">
        <v>25.1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109.01</v>
      </c>
      <c r="Q15" t="n">
        <v>1693.06</v>
      </c>
      <c r="R15" t="n">
        <v>38.88</v>
      </c>
      <c r="S15" t="n">
        <v>25.68</v>
      </c>
      <c r="T15" t="n">
        <v>5846.12</v>
      </c>
      <c r="U15" t="n">
        <v>0.66</v>
      </c>
      <c r="V15" t="n">
        <v>0.87</v>
      </c>
      <c r="W15" t="n">
        <v>1.23</v>
      </c>
      <c r="X15" t="n">
        <v>0.36</v>
      </c>
      <c r="Y15" t="n">
        <v>1</v>
      </c>
      <c r="Z15" t="n">
        <v>10</v>
      </c>
      <c r="AA15" t="n">
        <v>222.496150692319</v>
      </c>
      <c r="AB15" t="n">
        <v>304.4290492144909</v>
      </c>
      <c r="AC15" t="n">
        <v>275.374768026404</v>
      </c>
      <c r="AD15" t="n">
        <v>222496.150692319</v>
      </c>
      <c r="AE15" t="n">
        <v>304429.0492144909</v>
      </c>
      <c r="AF15" t="n">
        <v>1.865967438147662e-06</v>
      </c>
      <c r="AG15" t="n">
        <v>11</v>
      </c>
      <c r="AH15" t="n">
        <v>275374.768026404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8.375400000000001</v>
      </c>
      <c r="E16" t="n">
        <v>11.94</v>
      </c>
      <c r="F16" t="n">
        <v>8.33</v>
      </c>
      <c r="G16" t="n">
        <v>27.78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105.95</v>
      </c>
      <c r="Q16" t="n">
        <v>1692.88</v>
      </c>
      <c r="R16" t="n">
        <v>37.73</v>
      </c>
      <c r="S16" t="n">
        <v>25.68</v>
      </c>
      <c r="T16" t="n">
        <v>5281.6</v>
      </c>
      <c r="U16" t="n">
        <v>0.68</v>
      </c>
      <c r="V16" t="n">
        <v>0.88</v>
      </c>
      <c r="W16" t="n">
        <v>1.23</v>
      </c>
      <c r="X16" t="n">
        <v>0.33</v>
      </c>
      <c r="Y16" t="n">
        <v>1</v>
      </c>
      <c r="Z16" t="n">
        <v>10</v>
      </c>
      <c r="AA16" t="n">
        <v>219.2785240759497</v>
      </c>
      <c r="AB16" t="n">
        <v>300.0265505263087</v>
      </c>
      <c r="AC16" t="n">
        <v>271.3924376340748</v>
      </c>
      <c r="AD16" t="n">
        <v>219278.5240759497</v>
      </c>
      <c r="AE16" t="n">
        <v>300026.5505263087</v>
      </c>
      <c r="AF16" t="n">
        <v>1.886145415223869e-06</v>
      </c>
      <c r="AG16" t="n">
        <v>11</v>
      </c>
      <c r="AH16" t="n">
        <v>271392.4376340748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8.411199999999999</v>
      </c>
      <c r="E17" t="n">
        <v>11.89</v>
      </c>
      <c r="F17" t="n">
        <v>8.33</v>
      </c>
      <c r="G17" t="n">
        <v>29.4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104.39</v>
      </c>
      <c r="Q17" t="n">
        <v>1692.92</v>
      </c>
      <c r="R17" t="n">
        <v>37.59</v>
      </c>
      <c r="S17" t="n">
        <v>25.68</v>
      </c>
      <c r="T17" t="n">
        <v>5213.14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217.8503157041532</v>
      </c>
      <c r="AB17" t="n">
        <v>298.0724128239112</v>
      </c>
      <c r="AC17" t="n">
        <v>269.6248000913441</v>
      </c>
      <c r="AD17" t="n">
        <v>217850.3157041532</v>
      </c>
      <c r="AE17" t="n">
        <v>298072.4128239112</v>
      </c>
      <c r="AF17" t="n">
        <v>1.89420759802887e-06</v>
      </c>
      <c r="AG17" t="n">
        <v>11</v>
      </c>
      <c r="AH17" t="n">
        <v>269624.800091344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8.395300000000001</v>
      </c>
      <c r="E18" t="n">
        <v>11.91</v>
      </c>
      <c r="F18" t="n">
        <v>8.35</v>
      </c>
      <c r="G18" t="n">
        <v>29.48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10</v>
      </c>
      <c r="N18" t="n">
        <v>61.27</v>
      </c>
      <c r="O18" t="n">
        <v>31036.22</v>
      </c>
      <c r="P18" t="n">
        <v>103.82</v>
      </c>
      <c r="Q18" t="n">
        <v>1693.05</v>
      </c>
      <c r="R18" t="n">
        <v>38.08</v>
      </c>
      <c r="S18" t="n">
        <v>25.68</v>
      </c>
      <c r="T18" t="n">
        <v>5461.07</v>
      </c>
      <c r="U18" t="n">
        <v>0.67</v>
      </c>
      <c r="V18" t="n">
        <v>0.87</v>
      </c>
      <c r="W18" t="n">
        <v>1.24</v>
      </c>
      <c r="X18" t="n">
        <v>0.35</v>
      </c>
      <c r="Y18" t="n">
        <v>1</v>
      </c>
      <c r="Z18" t="n">
        <v>10</v>
      </c>
      <c r="AA18" t="n">
        <v>217.7353825263814</v>
      </c>
      <c r="AB18" t="n">
        <v>297.91515617959</v>
      </c>
      <c r="AC18" t="n">
        <v>269.4825518004457</v>
      </c>
      <c r="AD18" t="n">
        <v>217735.3825263814</v>
      </c>
      <c r="AE18" t="n">
        <v>297915.15617959</v>
      </c>
      <c r="AF18" t="n">
        <v>1.890626907900392e-06</v>
      </c>
      <c r="AG18" t="n">
        <v>11</v>
      </c>
      <c r="AH18" t="n">
        <v>269482.5518004457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8.4551</v>
      </c>
      <c r="E19" t="n">
        <v>11.83</v>
      </c>
      <c r="F19" t="n">
        <v>8.31</v>
      </c>
      <c r="G19" t="n">
        <v>31.18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6</v>
      </c>
      <c r="N19" t="n">
        <v>61.47</v>
      </c>
      <c r="O19" t="n">
        <v>31091.59</v>
      </c>
      <c r="P19" t="n">
        <v>101.62</v>
      </c>
      <c r="Q19" t="n">
        <v>1692.98</v>
      </c>
      <c r="R19" t="n">
        <v>36.88</v>
      </c>
      <c r="S19" t="n">
        <v>25.68</v>
      </c>
      <c r="T19" t="n">
        <v>4864.64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215.4935066534634</v>
      </c>
      <c r="AB19" t="n">
        <v>294.847722705682</v>
      </c>
      <c r="AC19" t="n">
        <v>266.7078698721165</v>
      </c>
      <c r="AD19" t="n">
        <v>215493.5066534634</v>
      </c>
      <c r="AE19" t="n">
        <v>294847.722705682</v>
      </c>
      <c r="AF19" t="n">
        <v>1.904093905993664e-06</v>
      </c>
      <c r="AG19" t="n">
        <v>11</v>
      </c>
      <c r="AH19" t="n">
        <v>266707.8698721165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8.4954</v>
      </c>
      <c r="E20" t="n">
        <v>11.77</v>
      </c>
      <c r="F20" t="n">
        <v>8.31</v>
      </c>
      <c r="G20" t="n">
        <v>33.22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4</v>
      </c>
      <c r="N20" t="n">
        <v>61.67</v>
      </c>
      <c r="O20" t="n">
        <v>31147.02</v>
      </c>
      <c r="P20" t="n">
        <v>100.06</v>
      </c>
      <c r="Q20" t="n">
        <v>1693.17</v>
      </c>
      <c r="R20" t="n">
        <v>36.69</v>
      </c>
      <c r="S20" t="n">
        <v>25.68</v>
      </c>
      <c r="T20" t="n">
        <v>4776.1</v>
      </c>
      <c r="U20" t="n">
        <v>0.7</v>
      </c>
      <c r="V20" t="n">
        <v>0.88</v>
      </c>
      <c r="W20" t="n">
        <v>1.24</v>
      </c>
      <c r="X20" t="n">
        <v>0.3</v>
      </c>
      <c r="Y20" t="n">
        <v>1</v>
      </c>
      <c r="Z20" t="n">
        <v>10</v>
      </c>
      <c r="AA20" t="n">
        <v>214.0452750275704</v>
      </c>
      <c r="AB20" t="n">
        <v>292.8661883036661</v>
      </c>
      <c r="AC20" t="n">
        <v>264.9154503323274</v>
      </c>
      <c r="AD20" t="n">
        <v>214045.2750275704</v>
      </c>
      <c r="AE20" t="n">
        <v>292866.1883036661</v>
      </c>
      <c r="AF20" t="n">
        <v>1.913169491665216e-06</v>
      </c>
      <c r="AG20" t="n">
        <v>11</v>
      </c>
      <c r="AH20" t="n">
        <v>264915.4503323274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8.490600000000001</v>
      </c>
      <c r="E21" t="n">
        <v>11.78</v>
      </c>
      <c r="F21" t="n">
        <v>8.31</v>
      </c>
      <c r="G21" t="n">
        <v>33.25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2</v>
      </c>
      <c r="N21" t="n">
        <v>61.87</v>
      </c>
      <c r="O21" t="n">
        <v>31202.53</v>
      </c>
      <c r="P21" t="n">
        <v>100.64</v>
      </c>
      <c r="Q21" t="n">
        <v>1692.88</v>
      </c>
      <c r="R21" t="n">
        <v>36.66</v>
      </c>
      <c r="S21" t="n">
        <v>25.68</v>
      </c>
      <c r="T21" t="n">
        <v>4759.2</v>
      </c>
      <c r="U21" t="n">
        <v>0.7</v>
      </c>
      <c r="V21" t="n">
        <v>0.88</v>
      </c>
      <c r="W21" t="n">
        <v>1.25</v>
      </c>
      <c r="X21" t="n">
        <v>0.31</v>
      </c>
      <c r="Y21" t="n">
        <v>1</v>
      </c>
      <c r="Z21" t="n">
        <v>10</v>
      </c>
      <c r="AA21" t="n">
        <v>214.4697020095598</v>
      </c>
      <c r="AB21" t="n">
        <v>293.4469080248206</v>
      </c>
      <c r="AC21" t="n">
        <v>265.4407469783403</v>
      </c>
      <c r="AD21" t="n">
        <v>214469.7020095598</v>
      </c>
      <c r="AE21" t="n">
        <v>293446.9080248206</v>
      </c>
      <c r="AF21" t="n">
        <v>1.912088528607563e-06</v>
      </c>
      <c r="AG21" t="n">
        <v>11</v>
      </c>
      <c r="AH21" t="n">
        <v>265440.7469783403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8.486800000000001</v>
      </c>
      <c r="E22" t="n">
        <v>11.78</v>
      </c>
      <c r="F22" t="n">
        <v>8.32</v>
      </c>
      <c r="G22" t="n">
        <v>33.27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0</v>
      </c>
      <c r="N22" t="n">
        <v>62.07</v>
      </c>
      <c r="O22" t="n">
        <v>31258.11</v>
      </c>
      <c r="P22" t="n">
        <v>101.02</v>
      </c>
      <c r="Q22" t="n">
        <v>1693.08</v>
      </c>
      <c r="R22" t="n">
        <v>36.72</v>
      </c>
      <c r="S22" t="n">
        <v>25.68</v>
      </c>
      <c r="T22" t="n">
        <v>4789.74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214.790327517741</v>
      </c>
      <c r="AB22" t="n">
        <v>293.885601990113</v>
      </c>
      <c r="AC22" t="n">
        <v>265.8375726072962</v>
      </c>
      <c r="AD22" t="n">
        <v>214790.327517741</v>
      </c>
      <c r="AE22" t="n">
        <v>293885.601990113</v>
      </c>
      <c r="AF22" t="n">
        <v>1.91123276618692e-06</v>
      </c>
      <c r="AG22" t="n">
        <v>11</v>
      </c>
      <c r="AH22" t="n">
        <v>265837.5726072962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8.346299999999999</v>
      </c>
      <c r="E2" t="n">
        <v>11.98</v>
      </c>
      <c r="F2" t="n">
        <v>9.24</v>
      </c>
      <c r="G2" t="n">
        <v>9.550000000000001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53.12</v>
      </c>
      <c r="Q2" t="n">
        <v>1693.58</v>
      </c>
      <c r="R2" t="n">
        <v>63.36</v>
      </c>
      <c r="S2" t="n">
        <v>25.68</v>
      </c>
      <c r="T2" t="n">
        <v>17895.79</v>
      </c>
      <c r="U2" t="n">
        <v>0.41</v>
      </c>
      <c r="V2" t="n">
        <v>0.79</v>
      </c>
      <c r="W2" t="n">
        <v>1.38</v>
      </c>
      <c r="X2" t="n">
        <v>1.23</v>
      </c>
      <c r="Y2" t="n">
        <v>1</v>
      </c>
      <c r="Z2" t="n">
        <v>10</v>
      </c>
      <c r="AA2" t="n">
        <v>154.1847940983329</v>
      </c>
      <c r="AB2" t="n">
        <v>210.9624374382882</v>
      </c>
      <c r="AC2" t="n">
        <v>190.8284784968787</v>
      </c>
      <c r="AD2" t="n">
        <v>154184.7940983329</v>
      </c>
      <c r="AE2" t="n">
        <v>210962.4374382882</v>
      </c>
      <c r="AF2" t="n">
        <v>2.289219478199338e-06</v>
      </c>
      <c r="AG2" t="n">
        <v>11</v>
      </c>
      <c r="AH2" t="n">
        <v>190828.4784968788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7.4619</v>
      </c>
      <c r="E2" t="n">
        <v>13.4</v>
      </c>
      <c r="F2" t="n">
        <v>10.44</v>
      </c>
      <c r="G2" t="n">
        <v>5.49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41.23</v>
      </c>
      <c r="Q2" t="n">
        <v>1693.81</v>
      </c>
      <c r="R2" t="n">
        <v>98.56999999999999</v>
      </c>
      <c r="S2" t="n">
        <v>25.68</v>
      </c>
      <c r="T2" t="n">
        <v>35220.18</v>
      </c>
      <c r="U2" t="n">
        <v>0.26</v>
      </c>
      <c r="V2" t="n">
        <v>0.7</v>
      </c>
      <c r="W2" t="n">
        <v>1.54</v>
      </c>
      <c r="X2" t="n">
        <v>2.43</v>
      </c>
      <c r="Y2" t="n">
        <v>1</v>
      </c>
      <c r="Z2" t="n">
        <v>10</v>
      </c>
      <c r="AA2" t="n">
        <v>151.0701278809485</v>
      </c>
      <c r="AB2" t="n">
        <v>206.7008137102894</v>
      </c>
      <c r="AC2" t="n">
        <v>186.9735781562523</v>
      </c>
      <c r="AD2" t="n">
        <v>151070.1278809485</v>
      </c>
      <c r="AE2" t="n">
        <v>206700.8137102894</v>
      </c>
      <c r="AF2" t="n">
        <v>2.196676174282851e-06</v>
      </c>
      <c r="AG2" t="n">
        <v>12</v>
      </c>
      <c r="AH2" t="n">
        <v>186973.5781562523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7.2524</v>
      </c>
      <c r="E2" t="n">
        <v>13.79</v>
      </c>
      <c r="F2" t="n">
        <v>9.48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99.06</v>
      </c>
      <c r="Q2" t="n">
        <v>1693.53</v>
      </c>
      <c r="R2" t="n">
        <v>73.3</v>
      </c>
      <c r="S2" t="n">
        <v>25.68</v>
      </c>
      <c r="T2" t="n">
        <v>22794.23</v>
      </c>
      <c r="U2" t="n">
        <v>0.35</v>
      </c>
      <c r="V2" t="n">
        <v>0.77</v>
      </c>
      <c r="W2" t="n">
        <v>1.33</v>
      </c>
      <c r="X2" t="n">
        <v>1.47</v>
      </c>
      <c r="Y2" t="n">
        <v>1</v>
      </c>
      <c r="Z2" t="n">
        <v>10</v>
      </c>
      <c r="AA2" t="n">
        <v>226.5071011360384</v>
      </c>
      <c r="AB2" t="n">
        <v>309.91700856223</v>
      </c>
      <c r="AC2" t="n">
        <v>280.338964236396</v>
      </c>
      <c r="AD2" t="n">
        <v>226507.1011360384</v>
      </c>
      <c r="AE2" t="n">
        <v>309917.00856223</v>
      </c>
      <c r="AF2" t="n">
        <v>1.785479784392874e-06</v>
      </c>
      <c r="AG2" t="n">
        <v>12</v>
      </c>
      <c r="AH2" t="n">
        <v>280338.964236396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7.7698</v>
      </c>
      <c r="E3" t="n">
        <v>12.87</v>
      </c>
      <c r="F3" t="n">
        <v>9.08</v>
      </c>
      <c r="G3" t="n">
        <v>10.09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91.75</v>
      </c>
      <c r="Q3" t="n">
        <v>1693.04</v>
      </c>
      <c r="R3" t="n">
        <v>60.84</v>
      </c>
      <c r="S3" t="n">
        <v>25.68</v>
      </c>
      <c r="T3" t="n">
        <v>16655.93</v>
      </c>
      <c r="U3" t="n">
        <v>0.42</v>
      </c>
      <c r="V3" t="n">
        <v>0.8</v>
      </c>
      <c r="W3" t="n">
        <v>1.3</v>
      </c>
      <c r="X3" t="n">
        <v>1.08</v>
      </c>
      <c r="Y3" t="n">
        <v>1</v>
      </c>
      <c r="Z3" t="n">
        <v>10</v>
      </c>
      <c r="AA3" t="n">
        <v>213.1766263282264</v>
      </c>
      <c r="AB3" t="n">
        <v>291.6776648311483</v>
      </c>
      <c r="AC3" t="n">
        <v>263.8403578719231</v>
      </c>
      <c r="AD3" t="n">
        <v>213176.6263282264</v>
      </c>
      <c r="AE3" t="n">
        <v>291677.6648311483</v>
      </c>
      <c r="AF3" t="n">
        <v>1.912859305716143e-06</v>
      </c>
      <c r="AG3" t="n">
        <v>12</v>
      </c>
      <c r="AH3" t="n">
        <v>263840.3578719231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8.104799999999999</v>
      </c>
      <c r="E4" t="n">
        <v>12.34</v>
      </c>
      <c r="F4" t="n">
        <v>8.869999999999999</v>
      </c>
      <c r="G4" t="n">
        <v>12.37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86.51000000000001</v>
      </c>
      <c r="Q4" t="n">
        <v>1693.08</v>
      </c>
      <c r="R4" t="n">
        <v>54.13</v>
      </c>
      <c r="S4" t="n">
        <v>25.68</v>
      </c>
      <c r="T4" t="n">
        <v>13354.85</v>
      </c>
      <c r="U4" t="n">
        <v>0.47</v>
      </c>
      <c r="V4" t="n">
        <v>0.82</v>
      </c>
      <c r="W4" t="n">
        <v>1.28</v>
      </c>
      <c r="X4" t="n">
        <v>0.86</v>
      </c>
      <c r="Y4" t="n">
        <v>1</v>
      </c>
      <c r="Z4" t="n">
        <v>10</v>
      </c>
      <c r="AA4" t="n">
        <v>195.2597730946607</v>
      </c>
      <c r="AB4" t="n">
        <v>267.1630358012174</v>
      </c>
      <c r="AC4" t="n">
        <v>241.6653706301031</v>
      </c>
      <c r="AD4" t="n">
        <v>195259.7730946607</v>
      </c>
      <c r="AE4" t="n">
        <v>267163.0358012174</v>
      </c>
      <c r="AF4" t="n">
        <v>1.995333483611958e-06</v>
      </c>
      <c r="AG4" t="n">
        <v>11</v>
      </c>
      <c r="AH4" t="n">
        <v>241665.3706301031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8.3696</v>
      </c>
      <c r="E5" t="n">
        <v>11.95</v>
      </c>
      <c r="F5" t="n">
        <v>8.710000000000001</v>
      </c>
      <c r="G5" t="n">
        <v>14.93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81.22</v>
      </c>
      <c r="Q5" t="n">
        <v>1692.95</v>
      </c>
      <c r="R5" t="n">
        <v>49.17</v>
      </c>
      <c r="S5" t="n">
        <v>25.68</v>
      </c>
      <c r="T5" t="n">
        <v>10916.82</v>
      </c>
      <c r="U5" t="n">
        <v>0.52</v>
      </c>
      <c r="V5" t="n">
        <v>0.84</v>
      </c>
      <c r="W5" t="n">
        <v>1.27</v>
      </c>
      <c r="X5" t="n">
        <v>0.71</v>
      </c>
      <c r="Y5" t="n">
        <v>1</v>
      </c>
      <c r="Z5" t="n">
        <v>10</v>
      </c>
      <c r="AA5" t="n">
        <v>188.7173807842266</v>
      </c>
      <c r="AB5" t="n">
        <v>258.2114460121077</v>
      </c>
      <c r="AC5" t="n">
        <v>233.5681080068281</v>
      </c>
      <c r="AD5" t="n">
        <v>188717.3807842266</v>
      </c>
      <c r="AE5" t="n">
        <v>258211.4460121077</v>
      </c>
      <c r="AF5" t="n">
        <v>2.060525012886024e-06</v>
      </c>
      <c r="AG5" t="n">
        <v>11</v>
      </c>
      <c r="AH5" t="n">
        <v>233568.1080068281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8.588800000000001</v>
      </c>
      <c r="E6" t="n">
        <v>11.64</v>
      </c>
      <c r="F6" t="n">
        <v>8.58</v>
      </c>
      <c r="G6" t="n">
        <v>17.75</v>
      </c>
      <c r="H6" t="n">
        <v>0.25</v>
      </c>
      <c r="I6" t="n">
        <v>29</v>
      </c>
      <c r="J6" t="n">
        <v>143.17</v>
      </c>
      <c r="K6" t="n">
        <v>47.83</v>
      </c>
      <c r="L6" t="n">
        <v>2</v>
      </c>
      <c r="M6" t="n">
        <v>19</v>
      </c>
      <c r="N6" t="n">
        <v>23.34</v>
      </c>
      <c r="O6" t="n">
        <v>17891.86</v>
      </c>
      <c r="P6" t="n">
        <v>76.36</v>
      </c>
      <c r="Q6" t="n">
        <v>1693.04</v>
      </c>
      <c r="R6" t="n">
        <v>45.02</v>
      </c>
      <c r="S6" t="n">
        <v>25.68</v>
      </c>
      <c r="T6" t="n">
        <v>8871.33</v>
      </c>
      <c r="U6" t="n">
        <v>0.57</v>
      </c>
      <c r="V6" t="n">
        <v>0.85</v>
      </c>
      <c r="W6" t="n">
        <v>1.26</v>
      </c>
      <c r="X6" t="n">
        <v>0.57</v>
      </c>
      <c r="Y6" t="n">
        <v>1</v>
      </c>
      <c r="Z6" t="n">
        <v>10</v>
      </c>
      <c r="AA6" t="n">
        <v>183.308776081379</v>
      </c>
      <c r="AB6" t="n">
        <v>250.8111544468761</v>
      </c>
      <c r="AC6" t="n">
        <v>226.8740898822054</v>
      </c>
      <c r="AD6" t="n">
        <v>183308.776081379</v>
      </c>
      <c r="AE6" t="n">
        <v>250811.1544468761</v>
      </c>
      <c r="AF6" t="n">
        <v>2.114490206303226e-06</v>
      </c>
      <c r="AG6" t="n">
        <v>11</v>
      </c>
      <c r="AH6" t="n">
        <v>226874.0898822054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8.6952</v>
      </c>
      <c r="E7" t="n">
        <v>11.5</v>
      </c>
      <c r="F7" t="n">
        <v>8.52</v>
      </c>
      <c r="G7" t="n">
        <v>19.66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9</v>
      </c>
      <c r="N7" t="n">
        <v>23.44</v>
      </c>
      <c r="O7" t="n">
        <v>17934.06</v>
      </c>
      <c r="P7" t="n">
        <v>73.92</v>
      </c>
      <c r="Q7" t="n">
        <v>1693.05</v>
      </c>
      <c r="R7" t="n">
        <v>43.01</v>
      </c>
      <c r="S7" t="n">
        <v>25.68</v>
      </c>
      <c r="T7" t="n">
        <v>7879.12</v>
      </c>
      <c r="U7" t="n">
        <v>0.6</v>
      </c>
      <c r="V7" t="n">
        <v>0.86</v>
      </c>
      <c r="W7" t="n">
        <v>1.26</v>
      </c>
      <c r="X7" t="n">
        <v>0.52</v>
      </c>
      <c r="Y7" t="n">
        <v>1</v>
      </c>
      <c r="Z7" t="n">
        <v>10</v>
      </c>
      <c r="AA7" t="n">
        <v>170.7440876404116</v>
      </c>
      <c r="AB7" t="n">
        <v>233.6195934070208</v>
      </c>
      <c r="AC7" t="n">
        <v>211.3232672994809</v>
      </c>
      <c r="AD7" t="n">
        <v>170744.0876404116</v>
      </c>
      <c r="AE7" t="n">
        <v>233619.5934070208</v>
      </c>
      <c r="AF7" t="n">
        <v>2.14068498996924e-06</v>
      </c>
      <c r="AG7" t="n">
        <v>10</v>
      </c>
      <c r="AH7" t="n">
        <v>211323.2672994809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8.678900000000001</v>
      </c>
      <c r="E8" t="n">
        <v>11.52</v>
      </c>
      <c r="F8" t="n">
        <v>8.539999999999999</v>
      </c>
      <c r="G8" t="n">
        <v>19.71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1</v>
      </c>
      <c r="N8" t="n">
        <v>23.53</v>
      </c>
      <c r="O8" t="n">
        <v>17976.29</v>
      </c>
      <c r="P8" t="n">
        <v>73.48999999999999</v>
      </c>
      <c r="Q8" t="n">
        <v>1693.18</v>
      </c>
      <c r="R8" t="n">
        <v>43.37</v>
      </c>
      <c r="S8" t="n">
        <v>25.68</v>
      </c>
      <c r="T8" t="n">
        <v>8062.35</v>
      </c>
      <c r="U8" t="n">
        <v>0.59</v>
      </c>
      <c r="V8" t="n">
        <v>0.85</v>
      </c>
      <c r="W8" t="n">
        <v>1.27</v>
      </c>
      <c r="X8" t="n">
        <v>0.54</v>
      </c>
      <c r="Y8" t="n">
        <v>1</v>
      </c>
      <c r="Z8" t="n">
        <v>10</v>
      </c>
      <c r="AA8" t="n">
        <v>170.6589134193805</v>
      </c>
      <c r="AB8" t="n">
        <v>233.5030542801847</v>
      </c>
      <c r="AC8" t="n">
        <v>211.2178505033463</v>
      </c>
      <c r="AD8" t="n">
        <v>170658.9134193805</v>
      </c>
      <c r="AE8" t="n">
        <v>233503.0542801847</v>
      </c>
      <c r="AF8" t="n">
        <v>2.136672067283563e-06</v>
      </c>
      <c r="AG8" t="n">
        <v>10</v>
      </c>
      <c r="AH8" t="n">
        <v>211217.8505033462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8.679500000000001</v>
      </c>
      <c r="E9" t="n">
        <v>11.52</v>
      </c>
      <c r="F9" t="n">
        <v>8.539999999999999</v>
      </c>
      <c r="G9" t="n">
        <v>19.71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73.63</v>
      </c>
      <c r="Q9" t="n">
        <v>1693.15</v>
      </c>
      <c r="R9" t="n">
        <v>43.34</v>
      </c>
      <c r="S9" t="n">
        <v>25.68</v>
      </c>
      <c r="T9" t="n">
        <v>8045.34</v>
      </c>
      <c r="U9" t="n">
        <v>0.59</v>
      </c>
      <c r="V9" t="n">
        <v>0.85</v>
      </c>
      <c r="W9" t="n">
        <v>1.28</v>
      </c>
      <c r="X9" t="n">
        <v>0.54</v>
      </c>
      <c r="Y9" t="n">
        <v>1</v>
      </c>
      <c r="Z9" t="n">
        <v>10</v>
      </c>
      <c r="AA9" t="n">
        <v>170.7419053554927</v>
      </c>
      <c r="AB9" t="n">
        <v>233.6166075085191</v>
      </c>
      <c r="AC9" t="n">
        <v>211.3205663709415</v>
      </c>
      <c r="AD9" t="n">
        <v>170741.9053554927</v>
      </c>
      <c r="AE9" t="n">
        <v>233616.6075085191</v>
      </c>
      <c r="AF9" t="n">
        <v>2.136819782229048e-06</v>
      </c>
      <c r="AG9" t="n">
        <v>10</v>
      </c>
      <c r="AH9" t="n">
        <v>211320.5663709415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6.4939</v>
      </c>
      <c r="E2" t="n">
        <v>15.4</v>
      </c>
      <c r="F2" t="n">
        <v>9.81</v>
      </c>
      <c r="G2" t="n">
        <v>6.62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122.19</v>
      </c>
      <c r="Q2" t="n">
        <v>1693.39</v>
      </c>
      <c r="R2" t="n">
        <v>83.69</v>
      </c>
      <c r="S2" t="n">
        <v>25.68</v>
      </c>
      <c r="T2" t="n">
        <v>27903.36</v>
      </c>
      <c r="U2" t="n">
        <v>0.31</v>
      </c>
      <c r="V2" t="n">
        <v>0.74</v>
      </c>
      <c r="W2" t="n">
        <v>1.35</v>
      </c>
      <c r="X2" t="n">
        <v>1.81</v>
      </c>
      <c r="Y2" t="n">
        <v>1</v>
      </c>
      <c r="Z2" t="n">
        <v>10</v>
      </c>
      <c r="AA2" t="n">
        <v>288.0144110389047</v>
      </c>
      <c r="AB2" t="n">
        <v>394.07402348248</v>
      </c>
      <c r="AC2" t="n">
        <v>356.4641517676769</v>
      </c>
      <c r="AD2" t="n">
        <v>288014.4110389047</v>
      </c>
      <c r="AE2" t="n">
        <v>394074.02348248</v>
      </c>
      <c r="AF2" t="n">
        <v>1.540600086387641e-06</v>
      </c>
      <c r="AG2" t="n">
        <v>14</v>
      </c>
      <c r="AH2" t="n">
        <v>356464.1517676769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7.0623</v>
      </c>
      <c r="E3" t="n">
        <v>14.16</v>
      </c>
      <c r="F3" t="n">
        <v>9.359999999999999</v>
      </c>
      <c r="G3" t="n">
        <v>8.380000000000001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113.85</v>
      </c>
      <c r="Q3" t="n">
        <v>1693.42</v>
      </c>
      <c r="R3" t="n">
        <v>69.84999999999999</v>
      </c>
      <c r="S3" t="n">
        <v>25.68</v>
      </c>
      <c r="T3" t="n">
        <v>21094.85</v>
      </c>
      <c r="U3" t="n">
        <v>0.37</v>
      </c>
      <c r="V3" t="n">
        <v>0.78</v>
      </c>
      <c r="W3" t="n">
        <v>1.31</v>
      </c>
      <c r="X3" t="n">
        <v>1.35</v>
      </c>
      <c r="Y3" t="n">
        <v>1</v>
      </c>
      <c r="Z3" t="n">
        <v>10</v>
      </c>
      <c r="AA3" t="n">
        <v>258.1764490238835</v>
      </c>
      <c r="AB3" t="n">
        <v>353.2484074955477</v>
      </c>
      <c r="AC3" t="n">
        <v>319.5348752714257</v>
      </c>
      <c r="AD3" t="n">
        <v>258176.4490238835</v>
      </c>
      <c r="AE3" t="n">
        <v>353248.4074955477</v>
      </c>
      <c r="AF3" t="n">
        <v>1.675446186435799e-06</v>
      </c>
      <c r="AG3" t="n">
        <v>13</v>
      </c>
      <c r="AH3" t="n">
        <v>319534.8752714257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7.472</v>
      </c>
      <c r="E4" t="n">
        <v>13.38</v>
      </c>
      <c r="F4" t="n">
        <v>9.08</v>
      </c>
      <c r="G4" t="n">
        <v>10.28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108.3</v>
      </c>
      <c r="Q4" t="n">
        <v>1693.01</v>
      </c>
      <c r="R4" t="n">
        <v>60.77</v>
      </c>
      <c r="S4" t="n">
        <v>25.68</v>
      </c>
      <c r="T4" t="n">
        <v>16625.27</v>
      </c>
      <c r="U4" t="n">
        <v>0.42</v>
      </c>
      <c r="V4" t="n">
        <v>0.8</v>
      </c>
      <c r="W4" t="n">
        <v>1.3</v>
      </c>
      <c r="X4" t="n">
        <v>1.08</v>
      </c>
      <c r="Y4" t="n">
        <v>1</v>
      </c>
      <c r="Z4" t="n">
        <v>10</v>
      </c>
      <c r="AA4" t="n">
        <v>236.1116824528064</v>
      </c>
      <c r="AB4" t="n">
        <v>323.0584204440482</v>
      </c>
      <c r="AC4" t="n">
        <v>292.2261782123051</v>
      </c>
      <c r="AD4" t="n">
        <v>236111.6824528064</v>
      </c>
      <c r="AE4" t="n">
        <v>323058.4204440482</v>
      </c>
      <c r="AF4" t="n">
        <v>1.772642610063052e-06</v>
      </c>
      <c r="AG4" t="n">
        <v>12</v>
      </c>
      <c r="AH4" t="n">
        <v>292226.1782123051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7.7784</v>
      </c>
      <c r="E5" t="n">
        <v>12.86</v>
      </c>
      <c r="F5" t="n">
        <v>8.869999999999999</v>
      </c>
      <c r="G5" t="n">
        <v>12.1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</v>
      </c>
      <c r="Q5" t="n">
        <v>1693.05</v>
      </c>
      <c r="R5" t="n">
        <v>54.48</v>
      </c>
      <c r="S5" t="n">
        <v>25.68</v>
      </c>
      <c r="T5" t="n">
        <v>13522.53</v>
      </c>
      <c r="U5" t="n">
        <v>0.47</v>
      </c>
      <c r="V5" t="n">
        <v>0.82</v>
      </c>
      <c r="W5" t="n">
        <v>1.28</v>
      </c>
      <c r="X5" t="n">
        <v>0.87</v>
      </c>
      <c r="Y5" t="n">
        <v>1</v>
      </c>
      <c r="Z5" t="n">
        <v>10</v>
      </c>
      <c r="AA5" t="n">
        <v>227.6262177021673</v>
      </c>
      <c r="AB5" t="n">
        <v>311.4482332199452</v>
      </c>
      <c r="AC5" t="n">
        <v>281.7240509618666</v>
      </c>
      <c r="AD5" t="n">
        <v>227626.2177021673</v>
      </c>
      <c r="AE5" t="n">
        <v>311448.2332199452</v>
      </c>
      <c r="AF5" t="n">
        <v>1.845332344501398e-06</v>
      </c>
      <c r="AG5" t="n">
        <v>12</v>
      </c>
      <c r="AH5" t="n">
        <v>281724.0509618666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8.0191</v>
      </c>
      <c r="E6" t="n">
        <v>12.47</v>
      </c>
      <c r="F6" t="n">
        <v>8.73</v>
      </c>
      <c r="G6" t="n">
        <v>14.16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99.3</v>
      </c>
      <c r="Q6" t="n">
        <v>1693.14</v>
      </c>
      <c r="R6" t="n">
        <v>50.33</v>
      </c>
      <c r="S6" t="n">
        <v>25.68</v>
      </c>
      <c r="T6" t="n">
        <v>11485.03</v>
      </c>
      <c r="U6" t="n">
        <v>0.51</v>
      </c>
      <c r="V6" t="n">
        <v>0.84</v>
      </c>
      <c r="W6" t="n">
        <v>1.26</v>
      </c>
      <c r="X6" t="n">
        <v>0.73</v>
      </c>
      <c r="Y6" t="n">
        <v>1</v>
      </c>
      <c r="Z6" t="n">
        <v>10</v>
      </c>
      <c r="AA6" t="n">
        <v>210.9829642030624</v>
      </c>
      <c r="AB6" t="n">
        <v>288.6761995339576</v>
      </c>
      <c r="AC6" t="n">
        <v>261.1253482101124</v>
      </c>
      <c r="AD6" t="n">
        <v>210982.9642030624</v>
      </c>
      <c r="AE6" t="n">
        <v>288676.1995339576</v>
      </c>
      <c r="AF6" t="n">
        <v>1.902435539929954e-06</v>
      </c>
      <c r="AG6" t="n">
        <v>11</v>
      </c>
      <c r="AH6" t="n">
        <v>261125.3482101124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8.2049</v>
      </c>
      <c r="E7" t="n">
        <v>12.19</v>
      </c>
      <c r="F7" t="n">
        <v>8.630000000000001</v>
      </c>
      <c r="G7" t="n">
        <v>16.18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1693.25</v>
      </c>
      <c r="R7" t="n">
        <v>46.8</v>
      </c>
      <c r="S7" t="n">
        <v>25.68</v>
      </c>
      <c r="T7" t="n">
        <v>9744.51</v>
      </c>
      <c r="U7" t="n">
        <v>0.55</v>
      </c>
      <c r="V7" t="n">
        <v>0.85</v>
      </c>
      <c r="W7" t="n">
        <v>1.26</v>
      </c>
      <c r="X7" t="n">
        <v>0.63</v>
      </c>
      <c r="Y7" t="n">
        <v>1</v>
      </c>
      <c r="Z7" t="n">
        <v>10</v>
      </c>
      <c r="AA7" t="n">
        <v>206.2156729646974</v>
      </c>
      <c r="AB7" t="n">
        <v>282.1533813435839</v>
      </c>
      <c r="AC7" t="n">
        <v>255.2250586329931</v>
      </c>
      <c r="AD7" t="n">
        <v>206215.6729646974</v>
      </c>
      <c r="AE7" t="n">
        <v>282153.3813435839</v>
      </c>
      <c r="AF7" t="n">
        <v>1.946514367144852e-06</v>
      </c>
      <c r="AG7" t="n">
        <v>11</v>
      </c>
      <c r="AH7" t="n">
        <v>255225.0586329931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8.3476</v>
      </c>
      <c r="E8" t="n">
        <v>11.98</v>
      </c>
      <c r="F8" t="n">
        <v>8.56</v>
      </c>
      <c r="G8" t="n">
        <v>18.35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91.68000000000001</v>
      </c>
      <c r="Q8" t="n">
        <v>1692.88</v>
      </c>
      <c r="R8" t="n">
        <v>44.74</v>
      </c>
      <c r="S8" t="n">
        <v>25.68</v>
      </c>
      <c r="T8" t="n">
        <v>8734.110000000001</v>
      </c>
      <c r="U8" t="n">
        <v>0.57</v>
      </c>
      <c r="V8" t="n">
        <v>0.85</v>
      </c>
      <c r="W8" t="n">
        <v>1.26</v>
      </c>
      <c r="X8" t="n">
        <v>0.5600000000000001</v>
      </c>
      <c r="Y8" t="n">
        <v>1</v>
      </c>
      <c r="Z8" t="n">
        <v>10</v>
      </c>
      <c r="AA8" t="n">
        <v>201.7169303800397</v>
      </c>
      <c r="AB8" t="n">
        <v>275.9980032687429</v>
      </c>
      <c r="AC8" t="n">
        <v>249.6571412024855</v>
      </c>
      <c r="AD8" t="n">
        <v>201716.9303800397</v>
      </c>
      <c r="AE8" t="n">
        <v>275998.0032687429</v>
      </c>
      <c r="AF8" t="n">
        <v>1.980368234978898e-06</v>
      </c>
      <c r="AG8" t="n">
        <v>11</v>
      </c>
      <c r="AH8" t="n">
        <v>249657.1412024855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8.509600000000001</v>
      </c>
      <c r="E9" t="n">
        <v>11.75</v>
      </c>
      <c r="F9" t="n">
        <v>8.48</v>
      </c>
      <c r="G9" t="n">
        <v>21.19</v>
      </c>
      <c r="H9" t="n">
        <v>0.27</v>
      </c>
      <c r="I9" t="n">
        <v>24</v>
      </c>
      <c r="J9" t="n">
        <v>179.33</v>
      </c>
      <c r="K9" t="n">
        <v>52.44</v>
      </c>
      <c r="L9" t="n">
        <v>2.75</v>
      </c>
      <c r="M9" t="n">
        <v>19</v>
      </c>
      <c r="N9" t="n">
        <v>34.14</v>
      </c>
      <c r="O9" t="n">
        <v>22351.34</v>
      </c>
      <c r="P9" t="n">
        <v>88.05</v>
      </c>
      <c r="Q9" t="n">
        <v>1692.96</v>
      </c>
      <c r="R9" t="n">
        <v>42.08</v>
      </c>
      <c r="S9" t="n">
        <v>25.68</v>
      </c>
      <c r="T9" t="n">
        <v>7424.06</v>
      </c>
      <c r="U9" t="n">
        <v>0.61</v>
      </c>
      <c r="V9" t="n">
        <v>0.86</v>
      </c>
      <c r="W9" t="n">
        <v>1.25</v>
      </c>
      <c r="X9" t="n">
        <v>0.47</v>
      </c>
      <c r="Y9" t="n">
        <v>1</v>
      </c>
      <c r="Z9" t="n">
        <v>10</v>
      </c>
      <c r="AA9" t="n">
        <v>197.5042482043048</v>
      </c>
      <c r="AB9" t="n">
        <v>270.2340256654844</v>
      </c>
      <c r="AC9" t="n">
        <v>244.4432695318868</v>
      </c>
      <c r="AD9" t="n">
        <v>197504.2482043048</v>
      </c>
      <c r="AE9" t="n">
        <v>270234.0256654844</v>
      </c>
      <c r="AF9" t="n">
        <v>2.018800796920844e-06</v>
      </c>
      <c r="AG9" t="n">
        <v>11</v>
      </c>
      <c r="AH9" t="n">
        <v>244443.2695318868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8.593299999999999</v>
      </c>
      <c r="E10" t="n">
        <v>11.64</v>
      </c>
      <c r="F10" t="n">
        <v>8.43</v>
      </c>
      <c r="G10" t="n">
        <v>23</v>
      </c>
      <c r="H10" t="n">
        <v>0.3</v>
      </c>
      <c r="I10" t="n">
        <v>22</v>
      </c>
      <c r="J10" t="n">
        <v>179.7</v>
      </c>
      <c r="K10" t="n">
        <v>52.44</v>
      </c>
      <c r="L10" t="n">
        <v>3</v>
      </c>
      <c r="M10" t="n">
        <v>13</v>
      </c>
      <c r="N10" t="n">
        <v>34.26</v>
      </c>
      <c r="O10" t="n">
        <v>22397.24</v>
      </c>
      <c r="P10" t="n">
        <v>84.45999999999999</v>
      </c>
      <c r="Q10" t="n">
        <v>1693.16</v>
      </c>
      <c r="R10" t="n">
        <v>40.46</v>
      </c>
      <c r="S10" t="n">
        <v>25.68</v>
      </c>
      <c r="T10" t="n">
        <v>6623.31</v>
      </c>
      <c r="U10" t="n">
        <v>0.63</v>
      </c>
      <c r="V10" t="n">
        <v>0.87</v>
      </c>
      <c r="W10" t="n">
        <v>1.25</v>
      </c>
      <c r="X10" t="n">
        <v>0.43</v>
      </c>
      <c r="Y10" t="n">
        <v>1</v>
      </c>
      <c r="Z10" t="n">
        <v>10</v>
      </c>
      <c r="AA10" t="n">
        <v>194.2778979525818</v>
      </c>
      <c r="AB10" t="n">
        <v>265.8195909145517</v>
      </c>
      <c r="AC10" t="n">
        <v>240.4501422378836</v>
      </c>
      <c r="AD10" t="n">
        <v>194277.8979525818</v>
      </c>
      <c r="AE10" t="n">
        <v>265819.5909145517</v>
      </c>
      <c r="AF10" t="n">
        <v>2.038657620590849e-06</v>
      </c>
      <c r="AG10" t="n">
        <v>11</v>
      </c>
      <c r="AH10" t="n">
        <v>240450.1422378836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8.628500000000001</v>
      </c>
      <c r="E11" t="n">
        <v>11.59</v>
      </c>
      <c r="F11" t="n">
        <v>8.42</v>
      </c>
      <c r="G11" t="n">
        <v>24.06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7</v>
      </c>
      <c r="N11" t="n">
        <v>34.38</v>
      </c>
      <c r="O11" t="n">
        <v>22443.18</v>
      </c>
      <c r="P11" t="n">
        <v>84.31999999999999</v>
      </c>
      <c r="Q11" t="n">
        <v>1693.16</v>
      </c>
      <c r="R11" t="n">
        <v>39.81</v>
      </c>
      <c r="S11" t="n">
        <v>25.68</v>
      </c>
      <c r="T11" t="n">
        <v>6305.77</v>
      </c>
      <c r="U11" t="n">
        <v>0.64</v>
      </c>
      <c r="V11" t="n">
        <v>0.87</v>
      </c>
      <c r="W11" t="n">
        <v>1.26</v>
      </c>
      <c r="X11" t="n">
        <v>0.42</v>
      </c>
      <c r="Y11" t="n">
        <v>1</v>
      </c>
      <c r="Z11" t="n">
        <v>10</v>
      </c>
      <c r="AA11" t="n">
        <v>193.8369578247733</v>
      </c>
      <c r="AB11" t="n">
        <v>265.2162771787789</v>
      </c>
      <c r="AC11" t="n">
        <v>239.9044079182966</v>
      </c>
      <c r="AD11" t="n">
        <v>193836.9578247733</v>
      </c>
      <c r="AE11" t="n">
        <v>265216.2771787789</v>
      </c>
      <c r="AF11" t="n">
        <v>2.047008399481939e-06</v>
      </c>
      <c r="AG11" t="n">
        <v>11</v>
      </c>
      <c r="AH11" t="n">
        <v>239904.4079182966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8.6676</v>
      </c>
      <c r="E12" t="n">
        <v>11.54</v>
      </c>
      <c r="F12" t="n">
        <v>8.41</v>
      </c>
      <c r="G12" t="n">
        <v>25.22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3</v>
      </c>
      <c r="N12" t="n">
        <v>34.51</v>
      </c>
      <c r="O12" t="n">
        <v>22489.16</v>
      </c>
      <c r="P12" t="n">
        <v>82.78</v>
      </c>
      <c r="Q12" t="n">
        <v>1693.18</v>
      </c>
      <c r="R12" t="n">
        <v>39.18</v>
      </c>
      <c r="S12" t="n">
        <v>25.68</v>
      </c>
      <c r="T12" t="n">
        <v>5995</v>
      </c>
      <c r="U12" t="n">
        <v>0.66</v>
      </c>
      <c r="V12" t="n">
        <v>0.87</v>
      </c>
      <c r="W12" t="n">
        <v>1.26</v>
      </c>
      <c r="X12" t="n">
        <v>0.4</v>
      </c>
      <c r="Y12" t="n">
        <v>1</v>
      </c>
      <c r="Z12" t="n">
        <v>10</v>
      </c>
      <c r="AA12" t="n">
        <v>192.4854399152449</v>
      </c>
      <c r="AB12" t="n">
        <v>263.367070750201</v>
      </c>
      <c r="AC12" t="n">
        <v>238.2316871558841</v>
      </c>
      <c r="AD12" t="n">
        <v>192485.4399152449</v>
      </c>
      <c r="AE12" t="n">
        <v>263367.070750201</v>
      </c>
      <c r="AF12" t="n">
        <v>2.056284406716075e-06</v>
      </c>
      <c r="AG12" t="n">
        <v>11</v>
      </c>
      <c r="AH12" t="n">
        <v>238231.6871558841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8.41</v>
      </c>
      <c r="G13" t="n">
        <v>25.24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82.81</v>
      </c>
      <c r="Q13" t="n">
        <v>1693.14</v>
      </c>
      <c r="R13" t="n">
        <v>39.41</v>
      </c>
      <c r="S13" t="n">
        <v>25.68</v>
      </c>
      <c r="T13" t="n">
        <v>6108.63</v>
      </c>
      <c r="U13" t="n">
        <v>0.65</v>
      </c>
      <c r="V13" t="n">
        <v>0.87</v>
      </c>
      <c r="W13" t="n">
        <v>1.26</v>
      </c>
      <c r="X13" t="n">
        <v>0.41</v>
      </c>
      <c r="Y13" t="n">
        <v>1</v>
      </c>
      <c r="Z13" t="n">
        <v>10</v>
      </c>
      <c r="AA13" t="n">
        <v>192.5542295444918</v>
      </c>
      <c r="AB13" t="n">
        <v>263.4611917557209</v>
      </c>
      <c r="AC13" t="n">
        <v>238.3168253847368</v>
      </c>
      <c r="AD13" t="n">
        <v>192554.2295444918</v>
      </c>
      <c r="AE13" t="n">
        <v>263461.1917557209</v>
      </c>
      <c r="AF13" t="n">
        <v>2.054955873710674e-06</v>
      </c>
      <c r="AG13" t="n">
        <v>11</v>
      </c>
      <c r="AH13" t="n">
        <v>238316.8253847368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5.8153</v>
      </c>
      <c r="E2" t="n">
        <v>17.2</v>
      </c>
      <c r="F2" t="n">
        <v>10.15</v>
      </c>
      <c r="G2" t="n">
        <v>5.8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144.89</v>
      </c>
      <c r="Q2" t="n">
        <v>1693.57</v>
      </c>
      <c r="R2" t="n">
        <v>94.58</v>
      </c>
      <c r="S2" t="n">
        <v>25.68</v>
      </c>
      <c r="T2" t="n">
        <v>33268.96</v>
      </c>
      <c r="U2" t="n">
        <v>0.27</v>
      </c>
      <c r="V2" t="n">
        <v>0.72</v>
      </c>
      <c r="W2" t="n">
        <v>1.37</v>
      </c>
      <c r="X2" t="n">
        <v>2.14</v>
      </c>
      <c r="Y2" t="n">
        <v>1</v>
      </c>
      <c r="Z2" t="n">
        <v>10</v>
      </c>
      <c r="AA2" t="n">
        <v>346.0586506956524</v>
      </c>
      <c r="AB2" t="n">
        <v>473.4927129119683</v>
      </c>
      <c r="AC2" t="n">
        <v>428.3032329428457</v>
      </c>
      <c r="AD2" t="n">
        <v>346058.6506956524</v>
      </c>
      <c r="AE2" t="n">
        <v>473492.7129119684</v>
      </c>
      <c r="AF2" t="n">
        <v>1.33708298257639e-06</v>
      </c>
      <c r="AG2" t="n">
        <v>15</v>
      </c>
      <c r="AH2" t="n">
        <v>428303.2329428457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6.4295</v>
      </c>
      <c r="E3" t="n">
        <v>15.55</v>
      </c>
      <c r="F3" t="n">
        <v>9.609999999999999</v>
      </c>
      <c r="G3" t="n">
        <v>7.29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135.3</v>
      </c>
      <c r="Q3" t="n">
        <v>1693.38</v>
      </c>
      <c r="R3" t="n">
        <v>77.23999999999999</v>
      </c>
      <c r="S3" t="n">
        <v>25.68</v>
      </c>
      <c r="T3" t="n">
        <v>24730.16</v>
      </c>
      <c r="U3" t="n">
        <v>0.33</v>
      </c>
      <c r="V3" t="n">
        <v>0.76</v>
      </c>
      <c r="W3" t="n">
        <v>1.34</v>
      </c>
      <c r="X3" t="n">
        <v>1.6</v>
      </c>
      <c r="Y3" t="n">
        <v>1</v>
      </c>
      <c r="Z3" t="n">
        <v>10</v>
      </c>
      <c r="AA3" t="n">
        <v>307.2599390045692</v>
      </c>
      <c r="AB3" t="n">
        <v>420.4066038978727</v>
      </c>
      <c r="AC3" t="n">
        <v>380.2835876662334</v>
      </c>
      <c r="AD3" t="n">
        <v>307259.9390045691</v>
      </c>
      <c r="AE3" t="n">
        <v>420406.6038978727</v>
      </c>
      <c r="AF3" t="n">
        <v>1.478302931314791e-06</v>
      </c>
      <c r="AG3" t="n">
        <v>14</v>
      </c>
      <c r="AH3" t="n">
        <v>380283.5876662334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6.8834</v>
      </c>
      <c r="E4" t="n">
        <v>14.53</v>
      </c>
      <c r="F4" t="n">
        <v>9.26</v>
      </c>
      <c r="G4" t="n">
        <v>8.81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128.35</v>
      </c>
      <c r="Q4" t="n">
        <v>1692.98</v>
      </c>
      <c r="R4" t="n">
        <v>66.62</v>
      </c>
      <c r="S4" t="n">
        <v>25.68</v>
      </c>
      <c r="T4" t="n">
        <v>19502.13</v>
      </c>
      <c r="U4" t="n">
        <v>0.39</v>
      </c>
      <c r="V4" t="n">
        <v>0.79</v>
      </c>
      <c r="W4" t="n">
        <v>1.3</v>
      </c>
      <c r="X4" t="n">
        <v>1.25</v>
      </c>
      <c r="Y4" t="n">
        <v>1</v>
      </c>
      <c r="Z4" t="n">
        <v>10</v>
      </c>
      <c r="AA4" t="n">
        <v>279.3464549516793</v>
      </c>
      <c r="AB4" t="n">
        <v>382.2141435607043</v>
      </c>
      <c r="AC4" t="n">
        <v>345.7361621401895</v>
      </c>
      <c r="AD4" t="n">
        <v>279346.4549516793</v>
      </c>
      <c r="AE4" t="n">
        <v>382214.1435607043</v>
      </c>
      <c r="AF4" t="n">
        <v>1.582665898967607e-06</v>
      </c>
      <c r="AG4" t="n">
        <v>13</v>
      </c>
      <c r="AH4" t="n">
        <v>345736.1621401896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7.2195</v>
      </c>
      <c r="E5" t="n">
        <v>13.85</v>
      </c>
      <c r="F5" t="n">
        <v>9.039999999999999</v>
      </c>
      <c r="G5" t="n">
        <v>10.43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123.67</v>
      </c>
      <c r="Q5" t="n">
        <v>1693.32</v>
      </c>
      <c r="R5" t="n">
        <v>59.72</v>
      </c>
      <c r="S5" t="n">
        <v>25.68</v>
      </c>
      <c r="T5" t="n">
        <v>16103.19</v>
      </c>
      <c r="U5" t="n">
        <v>0.43</v>
      </c>
      <c r="V5" t="n">
        <v>0.8100000000000001</v>
      </c>
      <c r="W5" t="n">
        <v>1.29</v>
      </c>
      <c r="X5" t="n">
        <v>1.04</v>
      </c>
      <c r="Y5" t="n">
        <v>1</v>
      </c>
      <c r="Z5" t="n">
        <v>10</v>
      </c>
      <c r="AA5" t="n">
        <v>268.4649593980222</v>
      </c>
      <c r="AB5" t="n">
        <v>367.3256012864876</v>
      </c>
      <c r="AC5" t="n">
        <v>332.2685614444238</v>
      </c>
      <c r="AD5" t="n">
        <v>268464.9593980222</v>
      </c>
      <c r="AE5" t="n">
        <v>367325.6012864876</v>
      </c>
      <c r="AF5" t="n">
        <v>1.659943698985478e-06</v>
      </c>
      <c r="AG5" t="n">
        <v>13</v>
      </c>
      <c r="AH5" t="n">
        <v>332268.5614444237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7.4914</v>
      </c>
      <c r="E6" t="n">
        <v>13.35</v>
      </c>
      <c r="F6" t="n">
        <v>8.880000000000001</v>
      </c>
      <c r="G6" t="n">
        <v>12.11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</v>
      </c>
      <c r="Q6" t="n">
        <v>1693.27</v>
      </c>
      <c r="R6" t="n">
        <v>54.89</v>
      </c>
      <c r="S6" t="n">
        <v>25.68</v>
      </c>
      <c r="T6" t="n">
        <v>13728.19</v>
      </c>
      <c r="U6" t="n">
        <v>0.47</v>
      </c>
      <c r="V6" t="n">
        <v>0.82</v>
      </c>
      <c r="W6" t="n">
        <v>1.27</v>
      </c>
      <c r="X6" t="n">
        <v>0.87</v>
      </c>
      <c r="Y6" t="n">
        <v>1</v>
      </c>
      <c r="Z6" t="n">
        <v>10</v>
      </c>
      <c r="AA6" t="n">
        <v>249.44552788739</v>
      </c>
      <c r="AB6" t="n">
        <v>341.3023760153804</v>
      </c>
      <c r="AC6" t="n">
        <v>308.7289562694675</v>
      </c>
      <c r="AD6" t="n">
        <v>249445.52788739</v>
      </c>
      <c r="AE6" t="n">
        <v>341302.3760153804</v>
      </c>
      <c r="AF6" t="n">
        <v>1.722460312567326e-06</v>
      </c>
      <c r="AG6" t="n">
        <v>12</v>
      </c>
      <c r="AH6" t="n">
        <v>308728.9562694675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7.7056</v>
      </c>
      <c r="E7" t="n">
        <v>12.98</v>
      </c>
      <c r="F7" t="n">
        <v>8.76</v>
      </c>
      <c r="G7" t="n">
        <v>13.83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115.85</v>
      </c>
      <c r="Q7" t="n">
        <v>1693.29</v>
      </c>
      <c r="R7" t="n">
        <v>50.87</v>
      </c>
      <c r="S7" t="n">
        <v>25.68</v>
      </c>
      <c r="T7" t="n">
        <v>11750.54</v>
      </c>
      <c r="U7" t="n">
        <v>0.5</v>
      </c>
      <c r="V7" t="n">
        <v>0.83</v>
      </c>
      <c r="W7" t="n">
        <v>1.27</v>
      </c>
      <c r="X7" t="n">
        <v>0.76</v>
      </c>
      <c r="Y7" t="n">
        <v>1</v>
      </c>
      <c r="Z7" t="n">
        <v>10</v>
      </c>
      <c r="AA7" t="n">
        <v>243.1567042083699</v>
      </c>
      <c r="AB7" t="n">
        <v>332.6977300144297</v>
      </c>
      <c r="AC7" t="n">
        <v>300.9455256061482</v>
      </c>
      <c r="AD7" t="n">
        <v>243156.7042083699</v>
      </c>
      <c r="AE7" t="n">
        <v>332697.7300144297</v>
      </c>
      <c r="AF7" t="n">
        <v>1.771710252358543e-06</v>
      </c>
      <c r="AG7" t="n">
        <v>12</v>
      </c>
      <c r="AH7" t="n">
        <v>300945.5256061482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7.8623</v>
      </c>
      <c r="E8" t="n">
        <v>12.72</v>
      </c>
      <c r="F8" t="n">
        <v>8.67</v>
      </c>
      <c r="G8" t="n">
        <v>15.3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112.81</v>
      </c>
      <c r="Q8" t="n">
        <v>1693.29</v>
      </c>
      <c r="R8" t="n">
        <v>48.31</v>
      </c>
      <c r="S8" t="n">
        <v>25.68</v>
      </c>
      <c r="T8" t="n">
        <v>10488.83</v>
      </c>
      <c r="U8" t="n">
        <v>0.53</v>
      </c>
      <c r="V8" t="n">
        <v>0.84</v>
      </c>
      <c r="W8" t="n">
        <v>1.26</v>
      </c>
      <c r="X8" t="n">
        <v>0.67</v>
      </c>
      <c r="Y8" t="n">
        <v>1</v>
      </c>
      <c r="Z8" t="n">
        <v>10</v>
      </c>
      <c r="AA8" t="n">
        <v>238.4585381941549</v>
      </c>
      <c r="AB8" t="n">
        <v>326.2694920053276</v>
      </c>
      <c r="AC8" t="n">
        <v>295.1307896105442</v>
      </c>
      <c r="AD8" t="n">
        <v>238458.5381941549</v>
      </c>
      <c r="AE8" t="n">
        <v>326269.4920053276</v>
      </c>
      <c r="AF8" t="n">
        <v>1.807739503363602e-06</v>
      </c>
      <c r="AG8" t="n">
        <v>12</v>
      </c>
      <c r="AH8" t="n">
        <v>295130.7896105442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8.015000000000001</v>
      </c>
      <c r="E9" t="n">
        <v>12.48</v>
      </c>
      <c r="F9" t="n">
        <v>8.6</v>
      </c>
      <c r="G9" t="n">
        <v>17.19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109.56</v>
      </c>
      <c r="Q9" t="n">
        <v>1692.99</v>
      </c>
      <c r="R9" t="n">
        <v>46</v>
      </c>
      <c r="S9" t="n">
        <v>25.68</v>
      </c>
      <c r="T9" t="n">
        <v>9354.74</v>
      </c>
      <c r="U9" t="n">
        <v>0.5600000000000001</v>
      </c>
      <c r="V9" t="n">
        <v>0.85</v>
      </c>
      <c r="W9" t="n">
        <v>1.25</v>
      </c>
      <c r="X9" t="n">
        <v>0.59</v>
      </c>
      <c r="Y9" t="n">
        <v>1</v>
      </c>
      <c r="Z9" t="n">
        <v>10</v>
      </c>
      <c r="AA9" t="n">
        <v>223.2770111945097</v>
      </c>
      <c r="AB9" t="n">
        <v>305.4974570027216</v>
      </c>
      <c r="AC9" t="n">
        <v>276.341208474846</v>
      </c>
      <c r="AD9" t="n">
        <v>223277.0111945097</v>
      </c>
      <c r="AE9" t="n">
        <v>305497.4570027216</v>
      </c>
      <c r="AF9" t="n">
        <v>1.842849054279189e-06</v>
      </c>
      <c r="AG9" t="n">
        <v>11</v>
      </c>
      <c r="AH9" t="n">
        <v>276341.208474846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8.1349</v>
      </c>
      <c r="E10" t="n">
        <v>12.29</v>
      </c>
      <c r="F10" t="n">
        <v>8.539999999999999</v>
      </c>
      <c r="G10" t="n">
        <v>18.98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106.79</v>
      </c>
      <c r="Q10" t="n">
        <v>1692.9</v>
      </c>
      <c r="R10" t="n">
        <v>44.18</v>
      </c>
      <c r="S10" t="n">
        <v>25.68</v>
      </c>
      <c r="T10" t="n">
        <v>8459.780000000001</v>
      </c>
      <c r="U10" t="n">
        <v>0.58</v>
      </c>
      <c r="V10" t="n">
        <v>0.85</v>
      </c>
      <c r="W10" t="n">
        <v>1.25</v>
      </c>
      <c r="X10" t="n">
        <v>0.54</v>
      </c>
      <c r="Y10" t="n">
        <v>1</v>
      </c>
      <c r="Z10" t="n">
        <v>10</v>
      </c>
      <c r="AA10" t="n">
        <v>219.6725291016465</v>
      </c>
      <c r="AB10" t="n">
        <v>300.5656455847417</v>
      </c>
      <c r="AC10" t="n">
        <v>271.8800822167557</v>
      </c>
      <c r="AD10" t="n">
        <v>219672.5291016465</v>
      </c>
      <c r="AE10" t="n">
        <v>300565.6455847417</v>
      </c>
      <c r="AF10" t="n">
        <v>1.870417064461107e-06</v>
      </c>
      <c r="AG10" t="n">
        <v>11</v>
      </c>
      <c r="AH10" t="n">
        <v>271880.0822167557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8.2616</v>
      </c>
      <c r="E11" t="n">
        <v>12.1</v>
      </c>
      <c r="F11" t="n">
        <v>8.48</v>
      </c>
      <c r="G11" t="n">
        <v>21.2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104.03</v>
      </c>
      <c r="Q11" t="n">
        <v>1692.96</v>
      </c>
      <c r="R11" t="n">
        <v>42.29</v>
      </c>
      <c r="S11" t="n">
        <v>25.68</v>
      </c>
      <c r="T11" t="n">
        <v>7529.42</v>
      </c>
      <c r="U11" t="n">
        <v>0.61</v>
      </c>
      <c r="V11" t="n">
        <v>0.86</v>
      </c>
      <c r="W11" t="n">
        <v>1.24</v>
      </c>
      <c r="X11" t="n">
        <v>0.47</v>
      </c>
      <c r="Y11" t="n">
        <v>1</v>
      </c>
      <c r="Z11" t="n">
        <v>10</v>
      </c>
      <c r="AA11" t="n">
        <v>216.0990168580734</v>
      </c>
      <c r="AB11" t="n">
        <v>295.6762084808538</v>
      </c>
      <c r="AC11" t="n">
        <v>267.4572861276933</v>
      </c>
      <c r="AD11" t="n">
        <v>216099.0168580734</v>
      </c>
      <c r="AE11" t="n">
        <v>295676.2084808538</v>
      </c>
      <c r="AF11" t="n">
        <v>1.899548564795128e-06</v>
      </c>
      <c r="AG11" t="n">
        <v>11</v>
      </c>
      <c r="AH11" t="n">
        <v>267457.2861276933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8.356199999999999</v>
      </c>
      <c r="E12" t="n">
        <v>11.97</v>
      </c>
      <c r="F12" t="n">
        <v>8.43</v>
      </c>
      <c r="G12" t="n">
        <v>22.98</v>
      </c>
      <c r="H12" t="n">
        <v>0.29</v>
      </c>
      <c r="I12" t="n">
        <v>22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101.13</v>
      </c>
      <c r="Q12" t="n">
        <v>1693.11</v>
      </c>
      <c r="R12" t="n">
        <v>40.49</v>
      </c>
      <c r="S12" t="n">
        <v>25.68</v>
      </c>
      <c r="T12" t="n">
        <v>6642.3</v>
      </c>
      <c r="U12" t="n">
        <v>0.63</v>
      </c>
      <c r="V12" t="n">
        <v>0.87</v>
      </c>
      <c r="W12" t="n">
        <v>1.24</v>
      </c>
      <c r="X12" t="n">
        <v>0.42</v>
      </c>
      <c r="Y12" t="n">
        <v>1</v>
      </c>
      <c r="Z12" t="n">
        <v>10</v>
      </c>
      <c r="AA12" t="n">
        <v>212.9373840138316</v>
      </c>
      <c r="AB12" t="n">
        <v>291.3503229419674</v>
      </c>
      <c r="AC12" t="n">
        <v>263.5442570332184</v>
      </c>
      <c r="AD12" t="n">
        <v>212937.3840138316</v>
      </c>
      <c r="AE12" t="n">
        <v>291350.3229419674</v>
      </c>
      <c r="AF12" t="n">
        <v>1.921299471911136e-06</v>
      </c>
      <c r="AG12" t="n">
        <v>11</v>
      </c>
      <c r="AH12" t="n">
        <v>263544.2570332184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8.448700000000001</v>
      </c>
      <c r="E13" t="n">
        <v>11.84</v>
      </c>
      <c r="F13" t="n">
        <v>8.380000000000001</v>
      </c>
      <c r="G13" t="n">
        <v>25.14</v>
      </c>
      <c r="H13" t="n">
        <v>0.31</v>
      </c>
      <c r="I13" t="n">
        <v>20</v>
      </c>
      <c r="J13" t="n">
        <v>217.86</v>
      </c>
      <c r="K13" t="n">
        <v>56.13</v>
      </c>
      <c r="L13" t="n">
        <v>3.75</v>
      </c>
      <c r="M13" t="n">
        <v>16</v>
      </c>
      <c r="N13" t="n">
        <v>47.98</v>
      </c>
      <c r="O13" t="n">
        <v>27103.65</v>
      </c>
      <c r="P13" t="n">
        <v>98.09999999999999</v>
      </c>
      <c r="Q13" t="n">
        <v>1693.03</v>
      </c>
      <c r="R13" t="n">
        <v>39.2</v>
      </c>
      <c r="S13" t="n">
        <v>25.68</v>
      </c>
      <c r="T13" t="n">
        <v>6007.26</v>
      </c>
      <c r="U13" t="n">
        <v>0.65</v>
      </c>
      <c r="V13" t="n">
        <v>0.87</v>
      </c>
      <c r="W13" t="n">
        <v>1.24</v>
      </c>
      <c r="X13" t="n">
        <v>0.38</v>
      </c>
      <c r="Y13" t="n">
        <v>1</v>
      </c>
      <c r="Z13" t="n">
        <v>10</v>
      </c>
      <c r="AA13" t="n">
        <v>209.7854847267897</v>
      </c>
      <c r="AB13" t="n">
        <v>287.0377552854562</v>
      </c>
      <c r="AC13" t="n">
        <v>259.6432747811164</v>
      </c>
      <c r="AD13" t="n">
        <v>209785.4847267898</v>
      </c>
      <c r="AE13" t="n">
        <v>287037.7552854562</v>
      </c>
      <c r="AF13" t="n">
        <v>1.942567536480173e-06</v>
      </c>
      <c r="AG13" t="n">
        <v>11</v>
      </c>
      <c r="AH13" t="n">
        <v>259643.2747811164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8.4696</v>
      </c>
      <c r="E14" t="n">
        <v>11.81</v>
      </c>
      <c r="F14" t="n">
        <v>8.390000000000001</v>
      </c>
      <c r="G14" t="n">
        <v>26.5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96.09</v>
      </c>
      <c r="Q14" t="n">
        <v>1693.07</v>
      </c>
      <c r="R14" t="n">
        <v>39.22</v>
      </c>
      <c r="S14" t="n">
        <v>25.68</v>
      </c>
      <c r="T14" t="n">
        <v>6019.54</v>
      </c>
      <c r="U14" t="n">
        <v>0.65</v>
      </c>
      <c r="V14" t="n">
        <v>0.87</v>
      </c>
      <c r="W14" t="n">
        <v>1.25</v>
      </c>
      <c r="X14" t="n">
        <v>0.39</v>
      </c>
      <c r="Y14" t="n">
        <v>1</v>
      </c>
      <c r="Z14" t="n">
        <v>10</v>
      </c>
      <c r="AA14" t="n">
        <v>208.302291715282</v>
      </c>
      <c r="AB14" t="n">
        <v>285.0083851732547</v>
      </c>
      <c r="AC14" t="n">
        <v>257.807584904184</v>
      </c>
      <c r="AD14" t="n">
        <v>208302.291715282</v>
      </c>
      <c r="AE14" t="n">
        <v>285008.3851732547</v>
      </c>
      <c r="AF14" t="n">
        <v>1.947372969447663e-06</v>
      </c>
      <c r="AG14" t="n">
        <v>11</v>
      </c>
      <c r="AH14" t="n">
        <v>257807.584904184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8.5221</v>
      </c>
      <c r="E15" t="n">
        <v>11.73</v>
      </c>
      <c r="F15" t="n">
        <v>8.359999999999999</v>
      </c>
      <c r="G15" t="n">
        <v>27.87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9</v>
      </c>
      <c r="N15" t="n">
        <v>48.31</v>
      </c>
      <c r="O15" t="n">
        <v>27204.98</v>
      </c>
      <c r="P15" t="n">
        <v>94.23999999999999</v>
      </c>
      <c r="Q15" t="n">
        <v>1692.98</v>
      </c>
      <c r="R15" t="n">
        <v>38.24</v>
      </c>
      <c r="S15" t="n">
        <v>25.68</v>
      </c>
      <c r="T15" t="n">
        <v>5536.1</v>
      </c>
      <c r="U15" t="n">
        <v>0.67</v>
      </c>
      <c r="V15" t="n">
        <v>0.87</v>
      </c>
      <c r="W15" t="n">
        <v>1.25</v>
      </c>
      <c r="X15" t="n">
        <v>0.36</v>
      </c>
      <c r="Y15" t="n">
        <v>1</v>
      </c>
      <c r="Z15" t="n">
        <v>10</v>
      </c>
      <c r="AA15" t="n">
        <v>206.468776359515</v>
      </c>
      <c r="AB15" t="n">
        <v>282.499688574507</v>
      </c>
      <c r="AC15" t="n">
        <v>255.5383147878422</v>
      </c>
      <c r="AD15" t="n">
        <v>206468.776359515</v>
      </c>
      <c r="AE15" t="n">
        <v>282499.688574507</v>
      </c>
      <c r="AF15" t="n">
        <v>1.959444033121981e-06</v>
      </c>
      <c r="AG15" t="n">
        <v>11</v>
      </c>
      <c r="AH15" t="n">
        <v>255538.3147878422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8.5616</v>
      </c>
      <c r="E16" t="n">
        <v>11.68</v>
      </c>
      <c r="F16" t="n">
        <v>8.35</v>
      </c>
      <c r="G16" t="n">
        <v>29.47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4</v>
      </c>
      <c r="N16" t="n">
        <v>48.47</v>
      </c>
      <c r="O16" t="n">
        <v>27255.72</v>
      </c>
      <c r="P16" t="n">
        <v>92.81999999999999</v>
      </c>
      <c r="Q16" t="n">
        <v>1692.88</v>
      </c>
      <c r="R16" t="n">
        <v>37.75</v>
      </c>
      <c r="S16" t="n">
        <v>25.68</v>
      </c>
      <c r="T16" t="n">
        <v>5295.45</v>
      </c>
      <c r="U16" t="n">
        <v>0.68</v>
      </c>
      <c r="V16" t="n">
        <v>0.87</v>
      </c>
      <c r="W16" t="n">
        <v>1.25</v>
      </c>
      <c r="X16" t="n">
        <v>0.35</v>
      </c>
      <c r="Y16" t="n">
        <v>1</v>
      </c>
      <c r="Z16" t="n">
        <v>10</v>
      </c>
      <c r="AA16" t="n">
        <v>205.1277157277329</v>
      </c>
      <c r="AB16" t="n">
        <v>280.6647902546841</v>
      </c>
      <c r="AC16" t="n">
        <v>253.8785365883667</v>
      </c>
      <c r="AD16" t="n">
        <v>205127.715727733</v>
      </c>
      <c r="AE16" t="n">
        <v>280664.7902546841</v>
      </c>
      <c r="AF16" t="n">
        <v>1.968526071505515e-06</v>
      </c>
      <c r="AG16" t="n">
        <v>11</v>
      </c>
      <c r="AH16" t="n">
        <v>253878.5365883667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8.5627</v>
      </c>
      <c r="E17" t="n">
        <v>11.68</v>
      </c>
      <c r="F17" t="n">
        <v>8.35</v>
      </c>
      <c r="G17" t="n">
        <v>29.46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</v>
      </c>
      <c r="N17" t="n">
        <v>48.63</v>
      </c>
      <c r="O17" t="n">
        <v>27306.53</v>
      </c>
      <c r="P17" t="n">
        <v>92.7</v>
      </c>
      <c r="Q17" t="n">
        <v>1692.88</v>
      </c>
      <c r="R17" t="n">
        <v>37.61</v>
      </c>
      <c r="S17" t="n">
        <v>25.68</v>
      </c>
      <c r="T17" t="n">
        <v>5224.13</v>
      </c>
      <c r="U17" t="n">
        <v>0.68</v>
      </c>
      <c r="V17" t="n">
        <v>0.87</v>
      </c>
      <c r="W17" t="n">
        <v>1.25</v>
      </c>
      <c r="X17" t="n">
        <v>0.35</v>
      </c>
      <c r="Y17" t="n">
        <v>1</v>
      </c>
      <c r="Z17" t="n">
        <v>10</v>
      </c>
      <c r="AA17" t="n">
        <v>205.0403324568954</v>
      </c>
      <c r="AB17" t="n">
        <v>280.5452286084465</v>
      </c>
      <c r="AC17" t="n">
        <v>253.7703857378401</v>
      </c>
      <c r="AD17" t="n">
        <v>205040.3324568954</v>
      </c>
      <c r="AE17" t="n">
        <v>280545.2286084464</v>
      </c>
      <c r="AF17" t="n">
        <v>1.96877898903012e-06</v>
      </c>
      <c r="AG17" t="n">
        <v>11</v>
      </c>
      <c r="AH17" t="n">
        <v>253770.3857378401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8.559799999999999</v>
      </c>
      <c r="E18" t="n">
        <v>11.68</v>
      </c>
      <c r="F18" t="n">
        <v>8.35</v>
      </c>
      <c r="G18" t="n">
        <v>29.48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0</v>
      </c>
      <c r="N18" t="n">
        <v>48.79</v>
      </c>
      <c r="O18" t="n">
        <v>27357.39</v>
      </c>
      <c r="P18" t="n">
        <v>92.79000000000001</v>
      </c>
      <c r="Q18" t="n">
        <v>1692.88</v>
      </c>
      <c r="R18" t="n">
        <v>37.63</v>
      </c>
      <c r="S18" t="n">
        <v>25.68</v>
      </c>
      <c r="T18" t="n">
        <v>5236.3</v>
      </c>
      <c r="U18" t="n">
        <v>0.68</v>
      </c>
      <c r="V18" t="n">
        <v>0.87</v>
      </c>
      <c r="W18" t="n">
        <v>1.26</v>
      </c>
      <c r="X18" t="n">
        <v>0.35</v>
      </c>
      <c r="Y18" t="n">
        <v>1</v>
      </c>
      <c r="Z18" t="n">
        <v>10</v>
      </c>
      <c r="AA18" t="n">
        <v>205.126842559136</v>
      </c>
      <c r="AB18" t="n">
        <v>280.6635955468883</v>
      </c>
      <c r="AC18" t="n">
        <v>253.8774559018061</v>
      </c>
      <c r="AD18" t="n">
        <v>205126.842559136</v>
      </c>
      <c r="AE18" t="n">
        <v>280663.5955468883</v>
      </c>
      <c r="AF18" t="n">
        <v>1.968112206465253e-06</v>
      </c>
      <c r="AG18" t="n">
        <v>11</v>
      </c>
      <c r="AH18" t="n">
        <v>253877.4559018061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2024-09-24T15:25:32Z</dcterms:created>
  <dcterms:modified xmlns:dcterms="http://purl.org/dc/terms/" xmlns:xsi="http://www.w3.org/2001/XMLSchema-instance" xsi:type="dcterms:W3CDTF">2024-09-24T15:25:32Z</dcterms:modified>
</cp:coreProperties>
</file>